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2240" windowHeight="9180"/>
  </bookViews>
  <sheets>
    <sheet name="PLAN. ORÇAM." sheetId="1" r:id="rId1"/>
  </sheets>
  <definedNames>
    <definedName name="_xlnm.Print_Area" localSheetId="0">'PLAN. ORÇAM.'!$A$1:$I$150</definedName>
  </definedNames>
  <calcPr calcId="125725" fullPrecision="0"/>
</workbook>
</file>

<file path=xl/calcChain.xml><?xml version="1.0" encoding="utf-8"?>
<calcChain xmlns="http://schemas.openxmlformats.org/spreadsheetml/2006/main">
  <c r="G111" i="1"/>
  <c r="G140"/>
  <c r="H140"/>
  <c r="G141"/>
  <c r="H141"/>
  <c r="E50"/>
  <c r="G74"/>
  <c r="H74"/>
  <c r="G70"/>
  <c r="H70"/>
  <c r="G62"/>
  <c r="H62"/>
  <c r="G63"/>
  <c r="H63"/>
  <c r="I64"/>
  <c r="G61"/>
  <c r="H61"/>
  <c r="G84"/>
  <c r="H84"/>
  <c r="G86"/>
  <c r="H86"/>
  <c r="G83"/>
  <c r="H83"/>
  <c r="G25"/>
  <c r="H25"/>
  <c r="G56"/>
  <c r="H56"/>
  <c r="G17"/>
  <c r="H17"/>
  <c r="F41"/>
  <c r="G41"/>
  <c r="H41"/>
  <c r="F31"/>
  <c r="G31"/>
  <c r="H31"/>
  <c r="G30"/>
  <c r="H30"/>
  <c r="G109"/>
  <c r="H109"/>
  <c r="G40"/>
  <c r="H40"/>
  <c r="G139"/>
  <c r="H139"/>
  <c r="G81"/>
  <c r="H81"/>
  <c r="G82"/>
  <c r="H82"/>
  <c r="I90"/>
  <c r="G88"/>
  <c r="H88"/>
  <c r="G89"/>
  <c r="H89"/>
  <c r="G20"/>
  <c r="H20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10"/>
  <c r="H110"/>
  <c r="H111"/>
  <c r="G116"/>
  <c r="H116"/>
  <c r="G117"/>
  <c r="H117"/>
  <c r="G118"/>
  <c r="H118"/>
  <c r="G119"/>
  <c r="H119"/>
  <c r="G120"/>
  <c r="H120"/>
  <c r="G121"/>
  <c r="H121"/>
  <c r="G122"/>
  <c r="H122"/>
  <c r="G124"/>
  <c r="H124"/>
  <c r="G125"/>
  <c r="H125"/>
  <c r="G126"/>
  <c r="H126"/>
  <c r="G127"/>
  <c r="H127"/>
  <c r="G128"/>
  <c r="H128"/>
  <c r="G68"/>
  <c r="H68"/>
  <c r="G69"/>
  <c r="H69"/>
  <c r="G72"/>
  <c r="H72"/>
  <c r="G73"/>
  <c r="H73"/>
  <c r="G76"/>
  <c r="H76"/>
  <c r="G55"/>
  <c r="H55"/>
  <c r="I57"/>
  <c r="G50"/>
  <c r="H50"/>
  <c r="I52"/>
  <c r="G51"/>
  <c r="H51"/>
  <c r="G42"/>
  <c r="H42"/>
  <c r="G43"/>
  <c r="H43"/>
  <c r="G44"/>
  <c r="H44"/>
  <c r="E45"/>
  <c r="H45"/>
  <c r="G45"/>
  <c r="G26"/>
  <c r="H26"/>
  <c r="G27"/>
  <c r="H27"/>
  <c r="G28"/>
  <c r="H28"/>
  <c r="G32"/>
  <c r="H32"/>
  <c r="G33"/>
  <c r="H33"/>
  <c r="G34"/>
  <c r="H34"/>
  <c r="E35"/>
  <c r="G35"/>
  <c r="H35"/>
  <c r="G16"/>
  <c r="H16"/>
  <c r="I22"/>
  <c r="G18"/>
  <c r="H18"/>
  <c r="G19"/>
  <c r="H19"/>
  <c r="G21"/>
  <c r="H21"/>
  <c r="G129"/>
  <c r="H129"/>
  <c r="G130"/>
  <c r="H130"/>
  <c r="G134"/>
  <c r="H134"/>
  <c r="I136"/>
  <c r="G135"/>
  <c r="H135"/>
  <c r="G142"/>
  <c r="H142"/>
  <c r="H13"/>
  <c r="I13"/>
  <c r="I143"/>
  <c r="I46"/>
  <c r="I36"/>
  <c r="I77"/>
  <c r="I131"/>
  <c r="I112"/>
  <c r="I145"/>
</calcChain>
</file>

<file path=xl/sharedStrings.xml><?xml version="1.0" encoding="utf-8"?>
<sst xmlns="http://schemas.openxmlformats.org/spreadsheetml/2006/main" count="386" uniqueCount="289">
  <si>
    <t>Universidade Estadual do Norte do Paraná - UENP</t>
  </si>
  <si>
    <t>ITEM</t>
  </si>
  <si>
    <t>DESCRIÇÃO</t>
  </si>
  <si>
    <t>SERVIÇOS PRELIMINARES</t>
  </si>
  <si>
    <t>Anotação de Responsabilidade Técnica da obra ART-CREA/PR</t>
  </si>
  <si>
    <t>Despesas com cópias, alvará da Prefeitura, matriculas, etc.</t>
  </si>
  <si>
    <t>vb</t>
  </si>
  <si>
    <t>ud</t>
  </si>
  <si>
    <r>
      <t>m</t>
    </r>
    <r>
      <rPr>
        <vertAlign val="superscript"/>
        <sz val="10"/>
        <rFont val="Arial"/>
        <family val="2"/>
      </rPr>
      <t>2</t>
    </r>
  </si>
  <si>
    <t>Sub total</t>
  </si>
  <si>
    <t>1.1</t>
  </si>
  <si>
    <t>1.2</t>
  </si>
  <si>
    <t>1.3</t>
  </si>
  <si>
    <t>1.4</t>
  </si>
  <si>
    <t>1.5</t>
  </si>
  <si>
    <t>1.6</t>
  </si>
  <si>
    <t>m</t>
  </si>
  <si>
    <t xml:space="preserve">Concreto armado para blocos e baldrames </t>
  </si>
  <si>
    <t>kg</t>
  </si>
  <si>
    <t>SUPERESTRUTURA</t>
  </si>
  <si>
    <t xml:space="preserve">Concreto armado para vigas, pilares e cintas </t>
  </si>
  <si>
    <t>PISOS</t>
  </si>
  <si>
    <t>Portas</t>
  </si>
  <si>
    <t>cj</t>
  </si>
  <si>
    <t>PINTURA</t>
  </si>
  <si>
    <t>2.1</t>
  </si>
  <si>
    <t>2.2</t>
  </si>
  <si>
    <t>2.3</t>
  </si>
  <si>
    <t>Lanç. manual conc. estr.infraestr. c/ vibração</t>
  </si>
  <si>
    <t>3.1</t>
  </si>
  <si>
    <t>3.1.1</t>
  </si>
  <si>
    <t>3.1.2</t>
  </si>
  <si>
    <t>3.1.3</t>
  </si>
  <si>
    <t>3.1.4</t>
  </si>
  <si>
    <t>IMPERMEABILIZAÇÕES</t>
  </si>
  <si>
    <t>4.1</t>
  </si>
  <si>
    <t>Lanç. manual conc. estr.superestr. c/ vibração</t>
  </si>
  <si>
    <t>DOS SERVIÇOS</t>
  </si>
  <si>
    <t>UNI-</t>
  </si>
  <si>
    <t>DADE</t>
  </si>
  <si>
    <t>QUANTI-</t>
  </si>
  <si>
    <t>5.1</t>
  </si>
  <si>
    <t>6.1</t>
  </si>
  <si>
    <t>7.1</t>
  </si>
  <si>
    <t>8.1</t>
  </si>
  <si>
    <t>8.2</t>
  </si>
  <si>
    <t>9.1</t>
  </si>
  <si>
    <t>Janelas</t>
  </si>
  <si>
    <t>9.1.1</t>
  </si>
  <si>
    <t>9.1.2</t>
  </si>
  <si>
    <t>10.1</t>
  </si>
  <si>
    <t>10.1.1</t>
  </si>
  <si>
    <t>10.1.2</t>
  </si>
  <si>
    <t>10.1.3</t>
  </si>
  <si>
    <t>10.1.4</t>
  </si>
  <si>
    <t>10.1.5</t>
  </si>
  <si>
    <t>pç</t>
  </si>
  <si>
    <t>8.1.1</t>
  </si>
  <si>
    <t>8.1.2</t>
  </si>
  <si>
    <t>8.2.1</t>
  </si>
  <si>
    <t xml:space="preserve">REVESTIMENTO DE PAREDES E TETOS </t>
  </si>
  <si>
    <t>UNITÁRIO</t>
  </si>
  <si>
    <t>FUNDAÇÕES E INFRA ESTRUTURA</t>
  </si>
  <si>
    <t xml:space="preserve">Tetos </t>
  </si>
  <si>
    <t>Elétrica</t>
  </si>
  <si>
    <t>10.1.6</t>
  </si>
  <si>
    <t>DIVERSOS</t>
  </si>
  <si>
    <t>10.1.7</t>
  </si>
  <si>
    <t>ORÇAMENTO</t>
  </si>
  <si>
    <t>CUSTO</t>
  </si>
  <si>
    <t>PR.UNIT.</t>
  </si>
  <si>
    <t>PR.TOTAL</t>
  </si>
  <si>
    <t>TOT.ITEM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</si>
  <si>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</si>
  <si>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</si>
  <si>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</si>
  <si>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       Campus Luiz Meneghel                 -            Bandeirantes/PR</t>
  </si>
  <si>
    <t>m³</t>
  </si>
  <si>
    <t>Impermeabilização em pintura de asfalto oxidado com solventes orgânicos, sobre massa</t>
  </si>
  <si>
    <r>
      <t>Impermeabilização em argamassa impermeável com aditivo hidrófugo (1ª</t>
    </r>
    <r>
      <rPr>
        <vertAlign val="superscript"/>
        <sz val="10"/>
        <rFont val="Arial"/>
        <family val="2"/>
      </rPr>
      <t>s</t>
    </r>
    <r>
      <rPr>
        <sz val="10"/>
        <rFont val="Arial"/>
      </rPr>
      <t xml:space="preserve"> duas fiadas)</t>
    </r>
  </si>
  <si>
    <t>Chapco parede int, arg cim/areia, traço1:3, e=5mm</t>
  </si>
  <si>
    <t>Local: UENP-Campus Luiz Meneghel-Bandeirantes/PR</t>
  </si>
  <si>
    <t>Caixa ligação PVC p/ eletrodutos 100x50mm  (4x2")</t>
  </si>
  <si>
    <t>Caixa ligação PVC p/ eletrodutos 100x100mm (4x4")</t>
  </si>
  <si>
    <t>Cx alv. 30x30x 50cm, fundo CS; tampa CA</t>
  </si>
  <si>
    <t>Aterram. c/haste Cobre  6,3mmx2400mm</t>
  </si>
  <si>
    <t>ÁREA CONSTRUIDA=</t>
  </si>
  <si>
    <t xml:space="preserve">Tomada 2P+T 16A,250V </t>
  </si>
  <si>
    <t>Limpeza final</t>
  </si>
  <si>
    <t>Locaçao de obra</t>
  </si>
  <si>
    <t>OBS.</t>
  </si>
  <si>
    <t xml:space="preserve">                              Setor de Engenharia e Desenvolvimento Agrário</t>
  </si>
  <si>
    <t>Ligação de energia provisória em rede de BT existente</t>
  </si>
  <si>
    <t>Ponto de agua provisório-ligação rede existente</t>
  </si>
  <si>
    <t>Escavação manual valas, solo seco  até h=2,00m</t>
  </si>
  <si>
    <t>2.4</t>
  </si>
  <si>
    <t>Lastro de brita</t>
  </si>
  <si>
    <t>Baldrames</t>
  </si>
  <si>
    <t>4.1.1</t>
  </si>
  <si>
    <t>4.1.2</t>
  </si>
  <si>
    <t>Paredes internas</t>
  </si>
  <si>
    <t>Paredes externas</t>
  </si>
  <si>
    <t>Chapco parede ext, arg cim/areia, traço 1:3, e=5mm</t>
  </si>
  <si>
    <t>8.3</t>
  </si>
  <si>
    <t>8.3.1</t>
  </si>
  <si>
    <t>Eletroduto PVC ríg.rosc.,Ø25mm(3/4"),  incl.conex.</t>
  </si>
  <si>
    <t>Eletroduto PVC ríg.rosc.,Ø32mm(1"  ),  incl.conex.</t>
  </si>
  <si>
    <t>Eletroduto PVC ríg.rosc.,Ø50mm(1 1/2"),incl.conex.</t>
  </si>
  <si>
    <t>Eletroduto PVC ríg.rosc.,Ø60mm(2"  ),  incl.conex.</t>
  </si>
  <si>
    <t>11.1</t>
  </si>
  <si>
    <t>11.2</t>
  </si>
  <si>
    <r>
      <t xml:space="preserve">COORDENADOR: </t>
    </r>
    <r>
      <rPr>
        <b/>
        <sz val="10"/>
        <rFont val="Arial"/>
        <family val="2"/>
      </rPr>
      <t xml:space="preserve">Prof. EDER PAULO FAGAN  </t>
    </r>
  </si>
  <si>
    <t>Obra: Constr. de LATICINIO</t>
  </si>
  <si>
    <t xml:space="preserve">Aço CA-50 </t>
  </si>
  <si>
    <t>Aço CA-60</t>
  </si>
  <si>
    <t>3.1.5</t>
  </si>
  <si>
    <t xml:space="preserve">PLANILHA ORÇAMENTÁRIA </t>
  </si>
  <si>
    <t>A</t>
  </si>
  <si>
    <t>PAREDES EM ALVENARIA</t>
  </si>
  <si>
    <t>Eletroduto PVC ríg.rosc.,Ø40mm(1 1/4"),incl.conex.</t>
  </si>
  <si>
    <t>Ponto de energia para equipamentos em tubos de aço galvanizado 30cm do piso e caixa tipo condulete</t>
  </si>
  <si>
    <t>Luminária fluor. sobrepor simples 2x40W</t>
  </si>
  <si>
    <t>Rede interna de água</t>
  </si>
  <si>
    <t>Esgoto</t>
  </si>
  <si>
    <t>Tubos de PVC soldavel 32mm, inclusive conexões</t>
  </si>
  <si>
    <t>Tubos de PVC soldavel 25mm, inclusive conexões</t>
  </si>
  <si>
    <t>Registro de gaveta bruto, Ø25mm (1")</t>
  </si>
  <si>
    <t>Tubo de PVC esgoto Ø  50mm, com junta soldável</t>
  </si>
  <si>
    <t>Tubo de PVC esgoto Ø  75mm, com junta soldável</t>
  </si>
  <si>
    <t>Tubo de PVC esgoto Ø 100mm, com junta soldável</t>
  </si>
  <si>
    <t>Cx sifon. PVC Ø150x150x50mm c/ tp quad. branca</t>
  </si>
  <si>
    <t>Cx alv. 30x30x 50cm, fundo CS; tampa CA p/ abrigo do registro</t>
  </si>
  <si>
    <t>Tubo de PVC esgoto Ø  40mm, com junta soldável</t>
  </si>
  <si>
    <t>Cx sifon. PVC Ø100x100x50mm c/ tp quad. branca</t>
  </si>
  <si>
    <t>3.1.6</t>
  </si>
  <si>
    <t>7.1.1</t>
  </si>
  <si>
    <t>7.1.2</t>
  </si>
  <si>
    <t>ESQUADRIAS</t>
  </si>
  <si>
    <t>Luminária fluor. sobrepor industrial 2x40(32)W</t>
  </si>
  <si>
    <t>12.1</t>
  </si>
  <si>
    <t>12.2</t>
  </si>
  <si>
    <t>Pto de água no teto com plug 3/4" (alimentação de equipamentos-sala de fabricação)</t>
  </si>
  <si>
    <t>Pto de água no teto com plug 3/4" (alimentação de equipamentos-barreira sanitária)</t>
  </si>
  <si>
    <t>Cx alv. 40x40x 50cm, fundo CS; tampa CA</t>
  </si>
  <si>
    <t>5.2</t>
  </si>
  <si>
    <t>SEGUNDA ETAPA</t>
  </si>
  <si>
    <t>Depósito provisório, sem piso 2,00x2,50m</t>
  </si>
  <si>
    <t>Estaca man.25cm C.A.15MPa tpo"C" + 20 Kg CA50/m3</t>
  </si>
  <si>
    <t>2.5</t>
  </si>
  <si>
    <t>2.5.1</t>
  </si>
  <si>
    <t>2.5.2</t>
  </si>
  <si>
    <t>2.5.3</t>
  </si>
  <si>
    <t>2.5.4</t>
  </si>
  <si>
    <t>2.5.5</t>
  </si>
  <si>
    <t>2.5.6</t>
  </si>
  <si>
    <t>Alv.tij.(9x14x19) 9cm,argamassa mista(1:4+130Kg cim/m3)</t>
  </si>
  <si>
    <t>Pavimentação externa em concreto desemp., quadros até 1,5m2-perimetro L=1,20m</t>
  </si>
  <si>
    <t>Forro de PVC</t>
  </si>
  <si>
    <t>Pintura latéx acrilico em  paredes internas e externas</t>
  </si>
  <si>
    <t xml:space="preserve">Pintura em Epoxi em paredes  internas e externas </t>
  </si>
  <si>
    <t>9.1.3</t>
  </si>
  <si>
    <t>Óculos</t>
  </si>
  <si>
    <t>Óculo p/ passagem material 80x80cm</t>
  </si>
  <si>
    <t>9.1.4</t>
  </si>
  <si>
    <t>TOTAL GERAL DA 2ª ETAPA</t>
  </si>
  <si>
    <t>Porta em alumínio e vidro liso 4mm, de correr, 80x210cm com acessórios e fechadura-P3</t>
  </si>
  <si>
    <t>Cer. PI4 liso 1ª 40x40cm, fixada arg.colante+rej.</t>
  </si>
  <si>
    <t>Rodapé cer. PI4 40x40cm, h=7cm, arg.colan+rej</t>
  </si>
  <si>
    <t>6.1.1</t>
  </si>
  <si>
    <t>6.1.2</t>
  </si>
  <si>
    <t>6.1.3</t>
  </si>
  <si>
    <t>7.2</t>
  </si>
  <si>
    <t>7.2.1</t>
  </si>
  <si>
    <t>7.2.2</t>
  </si>
  <si>
    <t>7.3</t>
  </si>
  <si>
    <t>7.3.1</t>
  </si>
  <si>
    <t>10.2</t>
  </si>
  <si>
    <t>10.2.1</t>
  </si>
  <si>
    <t>10.2.2</t>
  </si>
  <si>
    <t>10.2.3</t>
  </si>
  <si>
    <t>10.2.4</t>
  </si>
  <si>
    <t>10.2.5</t>
  </si>
  <si>
    <t>10.2.6</t>
  </si>
  <si>
    <t>10.2.7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</si>
  <si>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</si>
  <si>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</si>
  <si>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</si>
  <si>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</si>
  <si>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</si>
  <si>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</si>
  <si>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</si>
  <si>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</si>
  <si>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9.1.13</t>
  </si>
  <si>
    <t>9.1.14</t>
  </si>
  <si>
    <t>9.1.15</t>
  </si>
  <si>
    <t>9.1.16</t>
  </si>
  <si>
    <t>9.1.17</t>
  </si>
  <si>
    <t>9.1.18</t>
  </si>
  <si>
    <t>8.1.3</t>
  </si>
  <si>
    <t>8.1.4</t>
  </si>
  <si>
    <t>8.3.2</t>
  </si>
  <si>
    <r>
      <t>116,56 m</t>
    </r>
    <r>
      <rPr>
        <b/>
        <vertAlign val="superscript"/>
        <sz val="12"/>
        <rFont val="Arial"/>
        <family val="2"/>
      </rPr>
      <t>2</t>
    </r>
  </si>
  <si>
    <r>
      <t>Base em concreto estrutural com Fck</t>
    </r>
    <r>
      <rPr>
        <sz val="10"/>
        <rFont val="Calibri"/>
        <family val="2"/>
      </rPr>
      <t>≥</t>
    </r>
    <r>
      <rPr>
        <sz val="10"/>
        <rFont val="Arial"/>
        <family val="2"/>
      </rPr>
      <t>20,0MPa, esp.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8,0cm, c/ armação em tela soldada Q-138, adensado e regularizado, com declividade para os ralos, preparado para posterior revestimento em poliuretano, executado de acordo com o fornecedor/aplicador do piso poliuretano </t>
    </r>
  </si>
  <si>
    <r>
      <t xml:space="preserve">PROJETO : </t>
    </r>
    <r>
      <rPr>
        <b/>
        <sz val="10"/>
        <rFont val="Arial"/>
        <family val="2"/>
      </rPr>
      <t>CONSTRUÇÃO DE PRÉDIO</t>
    </r>
    <r>
      <rPr>
        <sz val="10"/>
        <rFont val="Arial"/>
      </rPr>
      <t xml:space="preserve"> </t>
    </r>
    <r>
      <rPr>
        <b/>
        <sz val="10"/>
        <rFont val="Arial"/>
        <family val="2"/>
      </rPr>
      <t>PASTEURIZAÇÃO/LATICINIO - 2ª ETAPA</t>
    </r>
  </si>
  <si>
    <t>Area de produção e barreira sanitária</t>
  </si>
  <si>
    <t>7.1.3</t>
  </si>
  <si>
    <t>Emboço Paulista, traço 1:2:8(cim,cal,areia), e=20mm</t>
  </si>
  <si>
    <t>Emboço Paulista, traço 1:3(cim. e areia), e=20mm</t>
  </si>
  <si>
    <t>7.2.3</t>
  </si>
  <si>
    <t>MANFRED PETER MÜLLER</t>
  </si>
  <si>
    <t>Eng.º Civil  CREA/PR 11.179-D</t>
  </si>
  <si>
    <t>Porta em alumínio de abrir de duas folhas, tipo chapa corrugada, com acessórios e fechadura 120x220cm-P4</t>
  </si>
  <si>
    <t>Porta em alumínio e tela, de vai e vem, 80x210cm com acessórios e fechadura-P2</t>
  </si>
  <si>
    <t>Porta em vidro temperado jateado esp 10,0mm, 110x200cm com acessórios e fechadura-P1</t>
  </si>
  <si>
    <t>Jan. em alum. e vidro temp. incolor 6,00mm-J1 e J2</t>
  </si>
  <si>
    <t>Jan. em alum. e vidro temp. incolor 8,00mm-J3 e J4</t>
  </si>
  <si>
    <t>Demolição de contra-piso de concr. e piso cerâm.</t>
  </si>
  <si>
    <t>12.3</t>
  </si>
  <si>
    <t>12.4</t>
  </si>
  <si>
    <t>Extintor de Pó Químico 6Kg,completo, instalado</t>
  </si>
  <si>
    <t>Extintor de Água Pressurizada 10l,compl.,instal.</t>
  </si>
  <si>
    <t>INSTALAÇÃO ELÉTRICA</t>
  </si>
  <si>
    <t>INSTALAÇÃO HIDRÁULICA / SANITÁRIA</t>
  </si>
  <si>
    <t>CÓDIGO</t>
  </si>
  <si>
    <t>74218/1</t>
  </si>
  <si>
    <t>73960/1</t>
  </si>
  <si>
    <t>73805/1</t>
  </si>
  <si>
    <t>74077/3</t>
  </si>
  <si>
    <t>74156/1</t>
  </si>
  <si>
    <t>Forma de madeira comum p/ fundações</t>
  </si>
  <si>
    <t>Forma de madeira comum p/ viga baldrame</t>
  </si>
  <si>
    <t>73942/2</t>
  </si>
  <si>
    <t>74254/2</t>
  </si>
  <si>
    <t>73936/1</t>
  </si>
  <si>
    <t>Conc.estr.prep. c/ betoneira, Fck=18,0MPA</t>
  </si>
  <si>
    <t>73972/2</t>
  </si>
  <si>
    <t>Conc.estr.prep. c/ betoneira, Fck=20,0MPA</t>
  </si>
  <si>
    <t>74157/1</t>
  </si>
  <si>
    <t>74157/2</t>
  </si>
  <si>
    <t>Forma pinho p/ viga superestr. - reap 2x</t>
  </si>
  <si>
    <t>Forma pinho p/ pilar - c/reap 2x</t>
  </si>
  <si>
    <t>74106/1</t>
  </si>
  <si>
    <t>73935/5</t>
  </si>
  <si>
    <r>
      <t xml:space="preserve">Vergas e contra-vergas (10cm x 15cm) em fiadas de tijolos assentes com arg cimento/areia 1:3 com duas barras de aço </t>
    </r>
    <r>
      <rPr>
        <sz val="10"/>
        <rFont val="Arial"/>
      </rPr>
      <t>Ø</t>
    </r>
    <r>
      <rPr>
        <sz val="10"/>
        <rFont val="Arial"/>
        <family val="2"/>
      </rPr>
      <t>=6,3mm</t>
    </r>
  </si>
  <si>
    <t>73907/1+73994/1</t>
  </si>
  <si>
    <t>73985/1</t>
  </si>
  <si>
    <t>74161/1</t>
  </si>
  <si>
    <t>73927/9</t>
  </si>
  <si>
    <t>73927/11</t>
  </si>
  <si>
    <t>10.01.006</t>
  </si>
  <si>
    <t>74071/1</t>
  </si>
  <si>
    <t>73838/1</t>
  </si>
  <si>
    <t>Com. Local</t>
  </si>
  <si>
    <t>72118 + 11552</t>
  </si>
  <si>
    <t>72119 + 11552</t>
  </si>
  <si>
    <t>74252/1</t>
  </si>
  <si>
    <t>09.06.001</t>
  </si>
  <si>
    <t>09.06.002</t>
  </si>
  <si>
    <t>Condutor cobre c/ isolamento PVC  750V, # 2,5mm2</t>
  </si>
  <si>
    <t>Condutor cobre c/ isolamento PVC  750V, # 4,0mm2</t>
  </si>
  <si>
    <t>74116/1</t>
  </si>
  <si>
    <t>74117/1</t>
  </si>
  <si>
    <t>Interruptor 1TP,10A,250V, c/placa fechamen.</t>
  </si>
  <si>
    <t>09.84.010</t>
  </si>
  <si>
    <t>09.84.004</t>
  </si>
  <si>
    <t>73953/6</t>
  </si>
  <si>
    <t>74248/1</t>
  </si>
  <si>
    <t>75030/2</t>
  </si>
  <si>
    <t>75030/1</t>
  </si>
  <si>
    <t>74185/1</t>
  </si>
  <si>
    <t>Registro de Gaveta com canopla, Ø25mm (3/4")-linha C50</t>
  </si>
  <si>
    <t>74176/1</t>
  </si>
  <si>
    <t>73959/1</t>
  </si>
  <si>
    <t>74165/4</t>
  </si>
  <si>
    <t>74165/3</t>
  </si>
  <si>
    <t>74165/2</t>
  </si>
  <si>
    <t>74165/1</t>
  </si>
  <si>
    <t>74104/1</t>
  </si>
  <si>
    <t>73954/2</t>
  </si>
  <si>
    <t>08.08.051</t>
  </si>
  <si>
    <t>73775/2</t>
  </si>
  <si>
    <t>73892/1</t>
  </si>
  <si>
    <t>C/BDI DE 30%</t>
  </si>
  <si>
    <t>Referencia de custos unitários tabelas FDE-SP, SINAPI-PR e Comércio Local (Nov/2012)</t>
  </si>
  <si>
    <t>Data: 26/12/2012</t>
  </si>
  <si>
    <t>Condutor cobre c/ isolamento PVC 750V, # 25,0mm2</t>
  </si>
  <si>
    <t>Cabo cobre c/ isolamento em PVC 750V, # 50,0mm2</t>
  </si>
  <si>
    <t>73860/13</t>
  </si>
  <si>
    <t>73860/14</t>
  </si>
</sst>
</file>

<file path=xl/styles.xml><?xml version="1.0" encoding="utf-8"?>
<styleSheet xmlns="http://schemas.openxmlformats.org/spreadsheetml/2006/main">
  <numFmts count="1">
    <numFmt numFmtId="169" formatCode="&quot;R$&quot;\ #,##0.00"/>
  </numFmts>
  <fonts count="23">
    <font>
      <sz val="10"/>
      <name val="Arial"/>
    </font>
    <font>
      <sz val="10"/>
      <name val="Arial"/>
    </font>
    <font>
      <b/>
      <u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</font>
    <font>
      <vertAlign val="superscript"/>
      <sz val="10"/>
      <name val="Arial"/>
      <family val="2"/>
    </font>
    <font>
      <b/>
      <u/>
      <sz val="14"/>
      <name val="Arial"/>
      <family val="2"/>
    </font>
    <font>
      <b/>
      <sz val="10"/>
      <name val="BlizzardD"/>
      <family val="4"/>
    </font>
    <font>
      <b/>
      <sz val="8"/>
      <name val="Arial"/>
      <family val="2"/>
    </font>
    <font>
      <b/>
      <i/>
      <sz val="13"/>
      <name val="Arial"/>
      <family val="2"/>
    </font>
    <font>
      <b/>
      <sz val="10"/>
      <color indexed="9"/>
      <name val="Arial"/>
      <family val="2"/>
    </font>
    <font>
      <b/>
      <vertAlign val="superscript"/>
      <sz val="12"/>
      <name val="Arial"/>
      <family val="2"/>
    </font>
    <font>
      <b/>
      <u/>
      <sz val="12"/>
      <color indexed="18"/>
      <name val="Arial"/>
      <family val="2"/>
    </font>
    <font>
      <sz val="8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4" fillId="0" borderId="0" xfId="0" applyFont="1"/>
    <xf numFmtId="0" fontId="4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4" fontId="11" fillId="0" borderId="3" xfId="0" applyNumberFormat="1" applyFont="1" applyBorder="1"/>
    <xf numFmtId="4" fontId="0" fillId="0" borderId="3" xfId="0" applyNumberFormat="1" applyBorder="1"/>
    <xf numFmtId="0" fontId="1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3" xfId="0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11" fillId="0" borderId="3" xfId="0" applyFont="1" applyBorder="1" applyAlignment="1">
      <alignment horizontal="left" vertical="top" wrapText="1"/>
    </xf>
    <xf numFmtId="4" fontId="11" fillId="0" borderId="3" xfId="0" applyNumberFormat="1" applyFont="1" applyBorder="1" applyAlignment="1">
      <alignment horizontal="right"/>
    </xf>
    <xf numFmtId="0" fontId="0" fillId="0" borderId="7" xfId="0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0" fillId="0" borderId="8" xfId="0" applyNumberFormat="1" applyBorder="1"/>
    <xf numFmtId="4" fontId="10" fillId="0" borderId="0" xfId="0" applyNumberFormat="1" applyFont="1" applyBorder="1"/>
    <xf numFmtId="4" fontId="0" fillId="0" borderId="9" xfId="0" applyNumberFormat="1" applyBorder="1"/>
    <xf numFmtId="4" fontId="4" fillId="0" borderId="0" xfId="0" applyNumberFormat="1" applyFont="1" applyBorder="1"/>
    <xf numFmtId="4" fontId="4" fillId="0" borderId="4" xfId="0" applyNumberFormat="1" applyFont="1" applyBorder="1" applyAlignment="1">
      <alignment horizontal="left"/>
    </xf>
    <xf numFmtId="4" fontId="4" fillId="0" borderId="10" xfId="0" applyNumberFormat="1" applyFont="1" applyBorder="1"/>
    <xf numFmtId="4" fontId="0" fillId="0" borderId="7" xfId="0" applyNumberFormat="1" applyBorder="1" applyAlignment="1">
      <alignment wrapText="1"/>
    </xf>
    <xf numFmtId="4" fontId="0" fillId="0" borderId="0" xfId="0" applyNumberFormat="1"/>
    <xf numFmtId="4" fontId="4" fillId="0" borderId="1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18" fillId="0" borderId="0" xfId="0" applyNumberFormat="1" applyFont="1" applyBorder="1"/>
    <xf numFmtId="4" fontId="16" fillId="0" borderId="2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169" fontId="4" fillId="0" borderId="0" xfId="0" applyNumberFormat="1" applyFont="1" applyBorder="1"/>
    <xf numFmtId="169" fontId="4" fillId="0" borderId="4" xfId="0" applyNumberFormat="1" applyFont="1" applyBorder="1" applyAlignment="1">
      <alignment horizontal="center"/>
    </xf>
    <xf numFmtId="169" fontId="16" fillId="0" borderId="10" xfId="0" applyNumberFormat="1" applyFont="1" applyBorder="1" applyAlignment="1">
      <alignment horizontal="center"/>
    </xf>
    <xf numFmtId="169" fontId="4" fillId="0" borderId="12" xfId="0" applyNumberFormat="1" applyFont="1" applyBorder="1"/>
    <xf numFmtId="169" fontId="11" fillId="0" borderId="12" xfId="0" applyNumberFormat="1" applyFont="1" applyBorder="1"/>
    <xf numFmtId="169" fontId="11" fillId="0" borderId="13" xfId="0" applyNumberFormat="1" applyFont="1" applyBorder="1"/>
    <xf numFmtId="169" fontId="0" fillId="0" borderId="0" xfId="0" applyNumberFormat="1"/>
    <xf numFmtId="0" fontId="10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169" fontId="5" fillId="0" borderId="3" xfId="0" applyNumberFormat="1" applyFont="1" applyBorder="1"/>
    <xf numFmtId="4" fontId="0" fillId="0" borderId="3" xfId="0" applyNumberFormat="1" applyFill="1" applyBorder="1"/>
    <xf numFmtId="0" fontId="0" fillId="0" borderId="0" xfId="0" applyBorder="1" applyAlignment="1">
      <alignment horizontal="center"/>
    </xf>
    <xf numFmtId="0" fontId="0" fillId="0" borderId="15" xfId="0" applyBorder="1" applyAlignment="1">
      <alignment vertical="top" wrapText="1"/>
    </xf>
    <xf numFmtId="4" fontId="7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center"/>
    </xf>
    <xf numFmtId="169" fontId="16" fillId="0" borderId="16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4" fontId="4" fillId="0" borderId="3" xfId="0" applyNumberFormat="1" applyFont="1" applyBorder="1"/>
    <xf numFmtId="169" fontId="4" fillId="0" borderId="12" xfId="0" applyNumberFormat="1" applyFont="1" applyBorder="1" applyAlignment="1">
      <alignment horizontal="center"/>
    </xf>
    <xf numFmtId="0" fontId="20" fillId="0" borderId="0" xfId="0" applyFont="1" applyBorder="1" applyAlignment="1">
      <alignment horizontal="left" vertical="center"/>
    </xf>
    <xf numFmtId="4" fontId="11" fillId="0" borderId="8" xfId="0" applyNumberFormat="1" applyFont="1" applyBorder="1"/>
    <xf numFmtId="0" fontId="3" fillId="2" borderId="17" xfId="0" applyFont="1" applyFill="1" applyBorder="1" applyAlignment="1">
      <alignment horizontal="left" vertical="top" wrapText="1"/>
    </xf>
    <xf numFmtId="0" fontId="0" fillId="2" borderId="17" xfId="0" applyFill="1" applyBorder="1" applyAlignment="1">
      <alignment horizontal="center"/>
    </xf>
    <xf numFmtId="4" fontId="0" fillId="2" borderId="17" xfId="0" applyNumberFormat="1" applyFill="1" applyBorder="1"/>
    <xf numFmtId="169" fontId="5" fillId="2" borderId="18" xfId="0" applyNumberFormat="1" applyFont="1" applyFill="1" applyBorder="1"/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/>
    <xf numFmtId="169" fontId="0" fillId="0" borderId="0" xfId="0" applyNumberFormat="1" applyBorder="1"/>
    <xf numFmtId="4" fontId="11" fillId="0" borderId="0" xfId="0" applyNumberFormat="1" applyFont="1" applyBorder="1"/>
    <xf numFmtId="0" fontId="0" fillId="0" borderId="0" xfId="0" applyBorder="1" applyAlignment="1">
      <alignment horizontal="center" wrapText="1"/>
    </xf>
    <xf numFmtId="0" fontId="0" fillId="0" borderId="0" xfId="0" applyFill="1"/>
    <xf numFmtId="4" fontId="1" fillId="0" borderId="3" xfId="0" applyNumberFormat="1" applyFont="1" applyFill="1" applyBorder="1"/>
    <xf numFmtId="4" fontId="11" fillId="0" borderId="3" xfId="0" applyNumberFormat="1" applyFont="1" applyFill="1" applyBorder="1" applyAlignment="1">
      <alignment horizontal="right"/>
    </xf>
    <xf numFmtId="4" fontId="0" fillId="0" borderId="3" xfId="0" applyNumberFormat="1" applyFill="1" applyBorder="1" applyAlignment="1">
      <alignment wrapText="1"/>
    </xf>
    <xf numFmtId="4" fontId="11" fillId="0" borderId="3" xfId="0" applyNumberFormat="1" applyFont="1" applyFill="1" applyBorder="1"/>
    <xf numFmtId="4" fontId="0" fillId="0" borderId="7" xfId="0" applyNumberFormat="1" applyFill="1" applyBorder="1" applyAlignment="1">
      <alignment wrapText="1"/>
    </xf>
    <xf numFmtId="0" fontId="11" fillId="0" borderId="3" xfId="0" applyFont="1" applyBorder="1" applyAlignment="1">
      <alignment horizontal="center" wrapText="1"/>
    </xf>
    <xf numFmtId="0" fontId="11" fillId="0" borderId="19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0" fillId="0" borderId="21" xfId="0" applyBorder="1"/>
    <xf numFmtId="0" fontId="2" fillId="0" borderId="22" xfId="0" applyFont="1" applyBorder="1"/>
    <xf numFmtId="0" fontId="5" fillId="0" borderId="0" xfId="0" applyFont="1" applyBorder="1"/>
    <xf numFmtId="0" fontId="0" fillId="0" borderId="6" xfId="0" applyBorder="1"/>
    <xf numFmtId="0" fontId="0" fillId="0" borderId="11" xfId="0" applyBorder="1"/>
    <xf numFmtId="0" fontId="0" fillId="0" borderId="20" xfId="0" applyBorder="1"/>
    <xf numFmtId="0" fontId="4" fillId="0" borderId="23" xfId="0" applyFont="1" applyBorder="1"/>
    <xf numFmtId="0" fontId="4" fillId="0" borderId="24" xfId="0" applyFont="1" applyBorder="1"/>
    <xf numFmtId="0" fontId="20" fillId="0" borderId="25" xfId="0" applyFont="1" applyBorder="1" applyAlignment="1">
      <alignment vertical="center"/>
    </xf>
    <xf numFmtId="0" fontId="4" fillId="0" borderId="21" xfId="0" applyFont="1" applyBorder="1" applyAlignment="1">
      <alignment horizontal="left"/>
    </xf>
    <xf numFmtId="0" fontId="11" fillId="0" borderId="21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21" fillId="0" borderId="21" xfId="0" applyFont="1" applyBorder="1" applyAlignment="1">
      <alignment vertical="top"/>
    </xf>
    <xf numFmtId="0" fontId="11" fillId="0" borderId="21" xfId="0" applyFont="1" applyBorder="1"/>
    <xf numFmtId="0" fontId="11" fillId="0" borderId="21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2" borderId="27" xfId="0" applyFill="1" applyBorder="1"/>
    <xf numFmtId="0" fontId="0" fillId="0" borderId="28" xfId="0" applyBorder="1" applyAlignment="1">
      <alignment horizontal="distributed" vertical="top"/>
    </xf>
    <xf numFmtId="0" fontId="0" fillId="0" borderId="29" xfId="0" applyBorder="1" applyAlignment="1">
      <alignment horizontal="distributed" vertical="top"/>
    </xf>
    <xf numFmtId="0" fontId="11" fillId="0" borderId="29" xfId="0" applyFont="1" applyBorder="1" applyAlignment="1">
      <alignment horizontal="distributed" vertical="top"/>
    </xf>
    <xf numFmtId="0" fontId="0" fillId="0" borderId="30" xfId="0" applyBorder="1" applyAlignment="1">
      <alignment horizontal="distributed" vertical="top"/>
    </xf>
    <xf numFmtId="0" fontId="21" fillId="0" borderId="29" xfId="0" applyFont="1" applyBorder="1" applyAlignment="1">
      <alignment horizontal="distributed" vertical="top"/>
    </xf>
    <xf numFmtId="0" fontId="11" fillId="0" borderId="29" xfId="0" applyFont="1" applyBorder="1" applyAlignment="1">
      <alignment horizontal="distributed" vertical="top" wrapText="1"/>
    </xf>
    <xf numFmtId="3" fontId="11" fillId="0" borderId="29" xfId="0" applyNumberFormat="1" applyFont="1" applyBorder="1" applyAlignment="1">
      <alignment horizontal="distributed" vertical="top"/>
    </xf>
    <xf numFmtId="0" fontId="1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7" fillId="0" borderId="38" xfId="0" applyFont="1" applyBorder="1" applyAlignment="1">
      <alignment vertical="top" wrapText="1"/>
    </xf>
    <xf numFmtId="0" fontId="7" fillId="0" borderId="39" xfId="0" applyFont="1" applyBorder="1" applyAlignment="1">
      <alignment vertical="top" wrapText="1"/>
    </xf>
    <xf numFmtId="0" fontId="7" fillId="0" borderId="40" xfId="0" applyFont="1" applyBorder="1" applyAlignment="1">
      <alignment vertical="top" wrapText="1"/>
    </xf>
    <xf numFmtId="0" fontId="7" fillId="0" borderId="41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14" fillId="0" borderId="42" xfId="0" applyFont="1" applyBorder="1"/>
    <xf numFmtId="0" fontId="14" fillId="0" borderId="43" xfId="0" applyFont="1" applyBorder="1"/>
    <xf numFmtId="0" fontId="0" fillId="0" borderId="5" xfId="0" applyBorder="1"/>
    <xf numFmtId="0" fontId="0" fillId="0" borderId="21" xfId="0" applyBorder="1"/>
    <xf numFmtId="0" fontId="11" fillId="0" borderId="22" xfId="0" applyFont="1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0" fontId="4" fillId="0" borderId="31" xfId="0" applyFont="1" applyBorder="1" applyAlignment="1">
      <alignment vertical="top"/>
    </xf>
    <xf numFmtId="0" fontId="4" fillId="0" borderId="30" xfId="0" applyFont="1" applyBorder="1" applyAlignment="1">
      <alignment vertical="top"/>
    </xf>
    <xf numFmtId="0" fontId="17" fillId="0" borderId="22" xfId="0" applyFont="1" applyBorder="1" applyAlignment="1">
      <alignment horizontal="right"/>
    </xf>
    <xf numFmtId="0" fontId="17" fillId="0" borderId="23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5" fillId="0" borderId="0" xfId="0" applyFont="1" applyAlignment="1">
      <alignment horizontal="center"/>
    </xf>
    <xf numFmtId="4" fontId="5" fillId="0" borderId="32" xfId="0" applyNumberFormat="1" applyFont="1" applyBorder="1" applyAlignment="1">
      <alignment horizontal="center"/>
    </xf>
    <xf numFmtId="4" fontId="5" fillId="0" borderId="33" xfId="0" applyNumberFormat="1" applyFont="1" applyBorder="1" applyAlignment="1">
      <alignment horizontal="center"/>
    </xf>
    <xf numFmtId="4" fontId="4" fillId="0" borderId="34" xfId="0" applyNumberFormat="1" applyFont="1" applyBorder="1"/>
    <xf numFmtId="4" fontId="4" fillId="0" borderId="35" xfId="0" applyNumberFormat="1" applyFont="1" applyBorder="1"/>
    <xf numFmtId="4" fontId="16" fillId="0" borderId="36" xfId="0" applyNumberFormat="1" applyFont="1" applyBorder="1"/>
    <xf numFmtId="4" fontId="16" fillId="0" borderId="3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119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6300" y="38100"/>
          <a:ext cx="9715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0"/>
  <sheetViews>
    <sheetView tabSelected="1" zoomScaleNormal="100" workbookViewId="0">
      <selection activeCell="K14" sqref="K14"/>
    </sheetView>
  </sheetViews>
  <sheetFormatPr defaultRowHeight="12.75"/>
  <cols>
    <col min="2" max="2" width="6" customWidth="1"/>
    <col min="3" max="3" width="43.28515625" customWidth="1"/>
    <col min="4" max="4" width="5.85546875" style="51" customWidth="1"/>
    <col min="5" max="5" width="8.28515625" style="31" customWidth="1"/>
    <col min="6" max="7" width="10.28515625" style="31" customWidth="1"/>
    <col min="8" max="8" width="10.7109375" style="31" customWidth="1"/>
    <col min="9" max="9" width="17" style="43" customWidth="1"/>
    <col min="11" max="11" width="13.5703125" customWidth="1"/>
    <col min="12" max="12" width="11.5703125" customWidth="1"/>
    <col min="13" max="13" width="11" bestFit="1" customWidth="1"/>
  </cols>
  <sheetData>
    <row r="1" spans="1:13" ht="20.25">
      <c r="A1" s="87"/>
      <c r="B1" s="84"/>
      <c r="C1" s="131" t="s">
        <v>0</v>
      </c>
      <c r="D1" s="131"/>
      <c r="E1" s="131"/>
      <c r="F1" s="131"/>
      <c r="G1" s="132"/>
      <c r="H1" s="136" t="s">
        <v>68</v>
      </c>
      <c r="I1" s="137"/>
      <c r="J1" s="1"/>
      <c r="K1" s="1"/>
      <c r="L1" s="1"/>
      <c r="M1" s="1"/>
    </row>
    <row r="2" spans="1:13" ht="15.75">
      <c r="A2" s="3"/>
      <c r="B2" s="85"/>
      <c r="C2" s="133" t="s">
        <v>74</v>
      </c>
      <c r="D2" s="133"/>
      <c r="E2" s="133"/>
      <c r="F2" s="133"/>
      <c r="G2" s="134"/>
      <c r="H2" s="140" t="s">
        <v>112</v>
      </c>
      <c r="I2" s="141"/>
      <c r="J2" s="1"/>
      <c r="K2" s="1"/>
      <c r="L2" s="1"/>
      <c r="M2" s="1"/>
    </row>
    <row r="3" spans="1:13" ht="12.75" customHeight="1">
      <c r="A3" s="3"/>
      <c r="B3" s="2"/>
      <c r="C3" s="110" t="s">
        <v>75</v>
      </c>
      <c r="D3" s="110"/>
      <c r="E3" s="110"/>
      <c r="F3" s="110"/>
      <c r="G3" s="111"/>
      <c r="H3" s="116" t="s">
        <v>81</v>
      </c>
      <c r="I3" s="117"/>
      <c r="J3" s="1"/>
      <c r="K3" s="1"/>
      <c r="L3" s="1"/>
    </row>
    <row r="4" spans="1:13">
      <c r="A4" s="3"/>
      <c r="B4" s="6"/>
      <c r="C4" s="112" t="s">
        <v>76</v>
      </c>
      <c r="D4" s="112"/>
      <c r="E4" s="112"/>
      <c r="F4" s="112"/>
      <c r="G4" s="113"/>
      <c r="H4" s="118"/>
      <c r="I4" s="119"/>
      <c r="J4" s="1"/>
      <c r="K4" s="1"/>
    </row>
    <row r="5" spans="1:13" ht="16.5" customHeight="1" thickBot="1">
      <c r="A5" s="4"/>
      <c r="B5" s="86"/>
      <c r="C5" s="114" t="s">
        <v>91</v>
      </c>
      <c r="D5" s="114"/>
      <c r="E5" s="114"/>
      <c r="F5" s="114"/>
      <c r="G5" s="115"/>
      <c r="H5" s="138" t="s">
        <v>284</v>
      </c>
      <c r="I5" s="139"/>
      <c r="J5" s="1"/>
      <c r="K5" s="1"/>
    </row>
    <row r="6" spans="1:13" ht="13.5">
      <c r="B6" s="6"/>
      <c r="C6" s="6"/>
      <c r="D6" s="44"/>
      <c r="E6" s="25"/>
      <c r="F6" s="25"/>
      <c r="G6" s="25"/>
      <c r="H6" s="27"/>
      <c r="I6" s="37"/>
      <c r="J6" s="1"/>
      <c r="K6" s="1"/>
    </row>
    <row r="7" spans="1:13" ht="14.25" customHeight="1">
      <c r="B7" s="120" t="s">
        <v>203</v>
      </c>
      <c r="C7" s="121"/>
      <c r="D7" s="121"/>
      <c r="E7" s="121"/>
      <c r="F7" s="121"/>
      <c r="G7" s="121"/>
      <c r="H7" s="121"/>
      <c r="I7" s="122"/>
    </row>
    <row r="8" spans="1:13" ht="18.75">
      <c r="B8" s="125" t="s">
        <v>111</v>
      </c>
      <c r="C8" s="126"/>
      <c r="D8" s="45"/>
      <c r="E8" s="26"/>
      <c r="F8" s="26"/>
      <c r="G8" s="125" t="s">
        <v>86</v>
      </c>
      <c r="H8" s="126"/>
      <c r="I8" s="53" t="s">
        <v>201</v>
      </c>
    </row>
    <row r="9" spans="1:13" ht="13.5" thickBot="1"/>
    <row r="10" spans="1:13" ht="18.75" thickBot="1">
      <c r="A10" s="88"/>
      <c r="B10" s="123" t="s">
        <v>116</v>
      </c>
      <c r="C10" s="123"/>
      <c r="D10" s="123"/>
      <c r="E10" s="123"/>
      <c r="F10" s="123"/>
      <c r="G10" s="123"/>
      <c r="H10" s="123"/>
      <c r="I10" s="124"/>
    </row>
    <row r="11" spans="1:13" ht="13.5" thickBot="1">
      <c r="B11" s="2"/>
      <c r="C11" s="17"/>
      <c r="D11" s="46"/>
      <c r="E11" s="27"/>
      <c r="F11" s="27"/>
      <c r="G11" s="34">
        <v>1.3</v>
      </c>
      <c r="H11" s="27"/>
      <c r="I11" s="37"/>
    </row>
    <row r="12" spans="1:13">
      <c r="A12" s="129" t="s">
        <v>223</v>
      </c>
      <c r="B12" s="89" t="s">
        <v>1</v>
      </c>
      <c r="C12" s="18" t="s">
        <v>2</v>
      </c>
      <c r="D12" s="11" t="s">
        <v>38</v>
      </c>
      <c r="E12" s="28" t="s">
        <v>40</v>
      </c>
      <c r="F12" s="32" t="s">
        <v>69</v>
      </c>
      <c r="G12" s="32" t="s">
        <v>70</v>
      </c>
      <c r="H12" s="36" t="s">
        <v>71</v>
      </c>
      <c r="I12" s="38" t="s">
        <v>72</v>
      </c>
    </row>
    <row r="13" spans="1:13" ht="13.5" thickBot="1">
      <c r="A13" s="130"/>
      <c r="B13" s="90"/>
      <c r="C13" s="10" t="s">
        <v>37</v>
      </c>
      <c r="D13" s="47" t="s">
        <v>39</v>
      </c>
      <c r="E13" s="29" t="s">
        <v>39</v>
      </c>
      <c r="F13" s="33" t="s">
        <v>61</v>
      </c>
      <c r="G13" s="35" t="s">
        <v>282</v>
      </c>
      <c r="H13" s="35" t="str">
        <f>G13</f>
        <v>C/BDI DE 30%</v>
      </c>
      <c r="I13" s="39" t="str">
        <f>G13</f>
        <v>C/BDI DE 30%</v>
      </c>
    </row>
    <row r="14" spans="1:13" ht="18" customHeight="1">
      <c r="A14" s="102"/>
      <c r="B14" s="91" t="s">
        <v>117</v>
      </c>
      <c r="C14" s="63" t="s">
        <v>145</v>
      </c>
      <c r="D14" s="46"/>
      <c r="E14" s="27"/>
      <c r="F14" s="57"/>
      <c r="G14" s="58"/>
      <c r="H14" s="58"/>
      <c r="I14" s="59"/>
    </row>
    <row r="15" spans="1:13" ht="15" customHeight="1">
      <c r="A15" s="103"/>
      <c r="B15" s="92">
        <v>1</v>
      </c>
      <c r="C15" s="23" t="s">
        <v>3</v>
      </c>
      <c r="D15" s="60"/>
      <c r="E15" s="7"/>
      <c r="F15" s="7"/>
      <c r="G15" s="7"/>
      <c r="H15" s="61"/>
      <c r="I15" s="62"/>
    </row>
    <row r="16" spans="1:13" ht="25.5">
      <c r="A16" s="103"/>
      <c r="B16" s="93" t="s">
        <v>10</v>
      </c>
      <c r="C16" s="15" t="s">
        <v>4</v>
      </c>
      <c r="D16" s="5" t="s">
        <v>6</v>
      </c>
      <c r="E16" s="8">
        <v>1</v>
      </c>
      <c r="F16" s="7">
        <v>200</v>
      </c>
      <c r="G16" s="7">
        <f t="shared" ref="G16:G21" si="0">$G$11*F16</f>
        <v>260</v>
      </c>
      <c r="H16" s="7">
        <f t="shared" ref="H16:H21" si="1">E16*G16</f>
        <v>260</v>
      </c>
      <c r="I16" s="40"/>
    </row>
    <row r="17" spans="1:11" ht="25.5">
      <c r="A17" s="103"/>
      <c r="B17" s="93" t="s">
        <v>11</v>
      </c>
      <c r="C17" s="15" t="s">
        <v>5</v>
      </c>
      <c r="D17" s="5" t="s">
        <v>6</v>
      </c>
      <c r="E17" s="8">
        <v>1</v>
      </c>
      <c r="F17" s="7">
        <v>700</v>
      </c>
      <c r="G17" s="7">
        <f t="shared" si="0"/>
        <v>910</v>
      </c>
      <c r="H17" s="7">
        <f t="shared" si="1"/>
        <v>910</v>
      </c>
      <c r="I17" s="40"/>
    </row>
    <row r="18" spans="1:11" ht="15" customHeight="1">
      <c r="A18" s="104" t="s">
        <v>224</v>
      </c>
      <c r="B18" s="93" t="s">
        <v>12</v>
      </c>
      <c r="C18" s="19" t="s">
        <v>93</v>
      </c>
      <c r="D18" s="9" t="s">
        <v>23</v>
      </c>
      <c r="E18" s="8">
        <v>1</v>
      </c>
      <c r="F18" s="20">
        <v>75.010000000000005</v>
      </c>
      <c r="G18" s="7">
        <f t="shared" si="0"/>
        <v>97.51</v>
      </c>
      <c r="H18" s="7">
        <f t="shared" si="1"/>
        <v>97.51</v>
      </c>
      <c r="I18" s="40"/>
    </row>
    <row r="19" spans="1:11" ht="25.5">
      <c r="A19" s="104" t="s">
        <v>225</v>
      </c>
      <c r="B19" s="93" t="s">
        <v>13</v>
      </c>
      <c r="C19" s="19" t="s">
        <v>92</v>
      </c>
      <c r="D19" s="9" t="s">
        <v>23</v>
      </c>
      <c r="E19" s="8">
        <v>1</v>
      </c>
      <c r="F19" s="20">
        <v>232</v>
      </c>
      <c r="G19" s="7">
        <f t="shared" si="0"/>
        <v>301.60000000000002</v>
      </c>
      <c r="H19" s="7">
        <f t="shared" si="1"/>
        <v>301.60000000000002</v>
      </c>
      <c r="I19" s="41"/>
    </row>
    <row r="20" spans="1:11" ht="15" customHeight="1">
      <c r="A20" s="104" t="s">
        <v>226</v>
      </c>
      <c r="B20" s="93" t="s">
        <v>14</v>
      </c>
      <c r="C20" s="19" t="s">
        <v>146</v>
      </c>
      <c r="D20" s="9" t="s">
        <v>7</v>
      </c>
      <c r="E20" s="8">
        <v>1</v>
      </c>
      <c r="F20" s="20">
        <v>752</v>
      </c>
      <c r="G20" s="7">
        <f t="shared" si="0"/>
        <v>977.6</v>
      </c>
      <c r="H20" s="7">
        <f t="shared" si="1"/>
        <v>977.6</v>
      </c>
      <c r="I20" s="41"/>
    </row>
    <row r="21" spans="1:11" ht="15" customHeight="1">
      <c r="A21" s="104" t="s">
        <v>227</v>
      </c>
      <c r="B21" s="93" t="s">
        <v>15</v>
      </c>
      <c r="C21" s="19" t="s">
        <v>89</v>
      </c>
      <c r="D21" s="48" t="s">
        <v>73</v>
      </c>
      <c r="E21" s="54">
        <v>96.82</v>
      </c>
      <c r="F21" s="20">
        <v>3.53</v>
      </c>
      <c r="G21" s="7">
        <f t="shared" si="0"/>
        <v>4.59</v>
      </c>
      <c r="H21" s="7">
        <f t="shared" si="1"/>
        <v>444.4</v>
      </c>
      <c r="I21" s="41"/>
    </row>
    <row r="22" spans="1:11" ht="15" customHeight="1">
      <c r="A22" s="103"/>
      <c r="B22" s="94"/>
      <c r="C22" s="12" t="s">
        <v>9</v>
      </c>
      <c r="D22" s="5"/>
      <c r="E22" s="8"/>
      <c r="F22" s="7"/>
      <c r="G22" s="7"/>
      <c r="H22" s="7"/>
      <c r="I22" s="41">
        <f>SUM(H16:H21)</f>
        <v>2991.11</v>
      </c>
    </row>
    <row r="23" spans="1:11" ht="15" customHeight="1">
      <c r="A23" s="103"/>
      <c r="B23" s="94"/>
      <c r="C23" s="22"/>
      <c r="D23" s="5"/>
      <c r="E23" s="8"/>
      <c r="F23" s="7"/>
      <c r="G23" s="7"/>
      <c r="H23" s="7"/>
      <c r="I23" s="41"/>
    </row>
    <row r="24" spans="1:11" ht="15" customHeight="1">
      <c r="A24" s="103"/>
      <c r="B24" s="95">
        <v>2</v>
      </c>
      <c r="C24" s="23" t="s">
        <v>62</v>
      </c>
      <c r="D24" s="5"/>
      <c r="E24" s="8"/>
      <c r="F24" s="7"/>
      <c r="G24" s="7"/>
      <c r="H24" s="7"/>
      <c r="I24" s="41"/>
    </row>
    <row r="25" spans="1:11" ht="15" customHeight="1">
      <c r="A25" s="103">
        <v>73616</v>
      </c>
      <c r="B25" s="94" t="s">
        <v>25</v>
      </c>
      <c r="C25" s="19" t="s">
        <v>216</v>
      </c>
      <c r="D25" s="9" t="s">
        <v>77</v>
      </c>
      <c r="E25" s="54">
        <v>5.05</v>
      </c>
      <c r="F25" s="20">
        <v>157.5</v>
      </c>
      <c r="G25" s="7">
        <f t="shared" ref="G25:G35" si="2">$G$11*F25</f>
        <v>204.75</v>
      </c>
      <c r="H25" s="7">
        <f t="shared" ref="H25:H35" si="3">E25*G25</f>
        <v>1033.99</v>
      </c>
      <c r="I25" s="41"/>
    </row>
    <row r="26" spans="1:11" ht="25.5">
      <c r="A26" s="104" t="s">
        <v>228</v>
      </c>
      <c r="B26" s="94" t="s">
        <v>26</v>
      </c>
      <c r="C26" s="19" t="s">
        <v>147</v>
      </c>
      <c r="D26" s="9" t="s">
        <v>16</v>
      </c>
      <c r="E26" s="54">
        <v>35</v>
      </c>
      <c r="F26" s="20">
        <v>44.51</v>
      </c>
      <c r="G26" s="7">
        <f t="shared" si="2"/>
        <v>57.86</v>
      </c>
      <c r="H26" s="7">
        <f t="shared" si="3"/>
        <v>2025.1</v>
      </c>
      <c r="I26" s="41"/>
    </row>
    <row r="27" spans="1:11" ht="15" customHeight="1">
      <c r="A27" s="103">
        <v>6430</v>
      </c>
      <c r="B27" s="94" t="s">
        <v>27</v>
      </c>
      <c r="C27" s="19" t="s">
        <v>94</v>
      </c>
      <c r="D27" s="9" t="s">
        <v>77</v>
      </c>
      <c r="E27" s="54">
        <v>3.09</v>
      </c>
      <c r="F27" s="20">
        <v>31.99</v>
      </c>
      <c r="G27" s="7">
        <f t="shared" si="2"/>
        <v>41.59</v>
      </c>
      <c r="H27" s="7">
        <f t="shared" si="3"/>
        <v>128.51</v>
      </c>
      <c r="I27" s="41"/>
      <c r="K27" s="74"/>
    </row>
    <row r="28" spans="1:11" ht="15" customHeight="1">
      <c r="A28" s="103">
        <v>79470</v>
      </c>
      <c r="B28" s="94" t="s">
        <v>95</v>
      </c>
      <c r="C28" s="19" t="s">
        <v>96</v>
      </c>
      <c r="D28" s="9" t="s">
        <v>77</v>
      </c>
      <c r="E28" s="54">
        <v>0.18</v>
      </c>
      <c r="F28" s="20">
        <v>74.59</v>
      </c>
      <c r="G28" s="7">
        <f t="shared" si="2"/>
        <v>96.97</v>
      </c>
      <c r="H28" s="7">
        <f t="shared" si="3"/>
        <v>17.45</v>
      </c>
      <c r="I28" s="41"/>
    </row>
    <row r="29" spans="1:11" ht="15" customHeight="1">
      <c r="A29" s="103"/>
      <c r="B29" s="94" t="s">
        <v>148</v>
      </c>
      <c r="C29" s="12" t="s">
        <v>17</v>
      </c>
      <c r="D29" s="5"/>
      <c r="E29" s="54"/>
      <c r="F29" s="7"/>
      <c r="G29" s="7"/>
      <c r="H29" s="7"/>
      <c r="I29" s="41"/>
    </row>
    <row r="30" spans="1:11" ht="15" customHeight="1">
      <c r="A30" s="103">
        <v>5651</v>
      </c>
      <c r="B30" s="94" t="s">
        <v>149</v>
      </c>
      <c r="C30" s="82" t="s">
        <v>229</v>
      </c>
      <c r="D30" s="48" t="s">
        <v>73</v>
      </c>
      <c r="E30" s="54">
        <v>6.45</v>
      </c>
      <c r="F30" s="7">
        <v>38.79</v>
      </c>
      <c r="G30" s="7">
        <f t="shared" si="2"/>
        <v>50.43</v>
      </c>
      <c r="H30" s="7">
        <f t="shared" si="3"/>
        <v>325.27</v>
      </c>
      <c r="I30" s="41"/>
    </row>
    <row r="31" spans="1:11" ht="15" customHeight="1">
      <c r="A31" s="103">
        <v>5651</v>
      </c>
      <c r="B31" s="94" t="s">
        <v>150</v>
      </c>
      <c r="C31" s="19" t="s">
        <v>230</v>
      </c>
      <c r="D31" s="5" t="s">
        <v>8</v>
      </c>
      <c r="E31" s="54">
        <v>21.79</v>
      </c>
      <c r="F31" s="20">
        <f>F30</f>
        <v>38.79</v>
      </c>
      <c r="G31" s="7">
        <f t="shared" si="2"/>
        <v>50.43</v>
      </c>
      <c r="H31" s="7">
        <f t="shared" si="3"/>
        <v>1098.8699999999999</v>
      </c>
      <c r="I31" s="41"/>
    </row>
    <row r="32" spans="1:11" ht="15" customHeight="1">
      <c r="A32" s="104" t="s">
        <v>232</v>
      </c>
      <c r="B32" s="94" t="s">
        <v>151</v>
      </c>
      <c r="C32" s="12" t="s">
        <v>113</v>
      </c>
      <c r="D32" s="9" t="s">
        <v>18</v>
      </c>
      <c r="E32" s="76">
        <v>96.2</v>
      </c>
      <c r="F32" s="76">
        <v>6.01</v>
      </c>
      <c r="G32" s="7">
        <f t="shared" si="2"/>
        <v>7.81</v>
      </c>
      <c r="H32" s="7">
        <f t="shared" si="3"/>
        <v>751.32</v>
      </c>
      <c r="I32" s="41"/>
    </row>
    <row r="33" spans="1:9" ht="15" customHeight="1">
      <c r="A33" s="104" t="s">
        <v>231</v>
      </c>
      <c r="B33" s="94" t="s">
        <v>152</v>
      </c>
      <c r="C33" s="12" t="s">
        <v>114</v>
      </c>
      <c r="D33" s="9" t="s">
        <v>18</v>
      </c>
      <c r="E33" s="76">
        <v>48</v>
      </c>
      <c r="F33" s="76">
        <v>6.31</v>
      </c>
      <c r="G33" s="7">
        <f t="shared" si="2"/>
        <v>8.1999999999999993</v>
      </c>
      <c r="H33" s="7">
        <f t="shared" si="3"/>
        <v>393.6</v>
      </c>
      <c r="I33" s="41"/>
    </row>
    <row r="34" spans="1:9">
      <c r="A34" s="104" t="s">
        <v>233</v>
      </c>
      <c r="B34" s="94" t="s">
        <v>153</v>
      </c>
      <c r="C34" s="19" t="s">
        <v>234</v>
      </c>
      <c r="D34" s="48" t="s">
        <v>77</v>
      </c>
      <c r="E34" s="54">
        <v>2.25</v>
      </c>
      <c r="F34" s="20">
        <v>293.55</v>
      </c>
      <c r="G34" s="7">
        <f t="shared" si="2"/>
        <v>381.62</v>
      </c>
      <c r="H34" s="7">
        <f t="shared" si="3"/>
        <v>858.65</v>
      </c>
      <c r="I34" s="41"/>
    </row>
    <row r="35" spans="1:9" ht="15" customHeight="1">
      <c r="A35" s="104" t="s">
        <v>237</v>
      </c>
      <c r="B35" s="94" t="s">
        <v>154</v>
      </c>
      <c r="C35" s="19" t="s">
        <v>28</v>
      </c>
      <c r="D35" s="48" t="s">
        <v>77</v>
      </c>
      <c r="E35" s="54">
        <f>E34</f>
        <v>2.25</v>
      </c>
      <c r="F35" s="20">
        <v>82.7</v>
      </c>
      <c r="G35" s="7">
        <f t="shared" si="2"/>
        <v>107.51</v>
      </c>
      <c r="H35" s="7">
        <f t="shared" si="3"/>
        <v>241.9</v>
      </c>
      <c r="I35" s="41"/>
    </row>
    <row r="36" spans="1:9" ht="15" customHeight="1">
      <c r="A36" s="103"/>
      <c r="B36" s="94"/>
      <c r="C36" s="12" t="s">
        <v>9</v>
      </c>
      <c r="D36" s="5"/>
      <c r="E36" s="54"/>
      <c r="F36" s="7"/>
      <c r="G36" s="7"/>
      <c r="H36" s="7"/>
      <c r="I36" s="41">
        <f>SUM(H25:H35)</f>
        <v>6874.66</v>
      </c>
    </row>
    <row r="37" spans="1:9" ht="15" customHeight="1">
      <c r="A37" s="103"/>
      <c r="B37" s="94"/>
      <c r="C37" s="12"/>
      <c r="D37" s="5"/>
      <c r="E37" s="54"/>
      <c r="F37" s="7"/>
      <c r="G37" s="7"/>
      <c r="H37" s="7"/>
      <c r="I37" s="41"/>
    </row>
    <row r="38" spans="1:9" ht="15" customHeight="1">
      <c r="A38" s="103"/>
      <c r="B38" s="95">
        <v>3</v>
      </c>
      <c r="C38" s="23" t="s">
        <v>19</v>
      </c>
      <c r="D38" s="5"/>
      <c r="E38" s="54"/>
      <c r="F38" s="7"/>
      <c r="G38" s="7"/>
      <c r="H38" s="7"/>
      <c r="I38" s="41"/>
    </row>
    <row r="39" spans="1:9" ht="15" customHeight="1">
      <c r="A39" s="103"/>
      <c r="B39" s="94" t="s">
        <v>29</v>
      </c>
      <c r="C39" s="12" t="s">
        <v>20</v>
      </c>
      <c r="D39" s="5"/>
      <c r="E39" s="54"/>
      <c r="F39" s="7"/>
      <c r="G39" s="7"/>
      <c r="H39" s="7"/>
      <c r="I39" s="41"/>
    </row>
    <row r="40" spans="1:9" ht="15" customHeight="1">
      <c r="A40" s="103">
        <v>73404</v>
      </c>
      <c r="B40" s="94" t="s">
        <v>30</v>
      </c>
      <c r="C40" s="82" t="s">
        <v>239</v>
      </c>
      <c r="D40" s="5" t="s">
        <v>73</v>
      </c>
      <c r="E40" s="54">
        <v>68.08</v>
      </c>
      <c r="F40" s="20">
        <v>42.09</v>
      </c>
      <c r="G40" s="7">
        <f t="shared" ref="G40:G45" si="4">$G$11*F40</f>
        <v>54.72</v>
      </c>
      <c r="H40" s="7">
        <f t="shared" ref="H40:H45" si="5">E40*G40</f>
        <v>3725.34</v>
      </c>
      <c r="I40" s="41"/>
    </row>
    <row r="41" spans="1:9" ht="15" customHeight="1">
      <c r="A41" s="103">
        <v>73404</v>
      </c>
      <c r="B41" s="94" t="s">
        <v>31</v>
      </c>
      <c r="C41" s="82" t="s">
        <v>240</v>
      </c>
      <c r="D41" s="5" t="s">
        <v>73</v>
      </c>
      <c r="E41" s="54">
        <v>21.84</v>
      </c>
      <c r="F41" s="20">
        <f>F40</f>
        <v>42.09</v>
      </c>
      <c r="G41" s="7">
        <f t="shared" si="4"/>
        <v>54.72</v>
      </c>
      <c r="H41" s="7">
        <f t="shared" si="5"/>
        <v>1195.08</v>
      </c>
      <c r="I41" s="41"/>
    </row>
    <row r="42" spans="1:9" ht="15" customHeight="1">
      <c r="A42" s="104" t="s">
        <v>232</v>
      </c>
      <c r="B42" s="94" t="s">
        <v>32</v>
      </c>
      <c r="C42" s="12" t="s">
        <v>113</v>
      </c>
      <c r="D42" s="5" t="s">
        <v>18</v>
      </c>
      <c r="E42" s="54">
        <v>313.39999999999998</v>
      </c>
      <c r="F42" s="76">
        <v>6.01</v>
      </c>
      <c r="G42" s="7">
        <f t="shared" si="4"/>
        <v>7.81</v>
      </c>
      <c r="H42" s="7">
        <f t="shared" si="5"/>
        <v>2447.65</v>
      </c>
      <c r="I42" s="41"/>
    </row>
    <row r="43" spans="1:9" ht="15" customHeight="1">
      <c r="A43" s="104" t="s">
        <v>231</v>
      </c>
      <c r="B43" s="94" t="s">
        <v>33</v>
      </c>
      <c r="C43" s="12" t="s">
        <v>114</v>
      </c>
      <c r="D43" s="5" t="s">
        <v>18</v>
      </c>
      <c r="E43" s="54">
        <v>109.1</v>
      </c>
      <c r="F43" s="76">
        <v>6.31</v>
      </c>
      <c r="G43" s="7">
        <f t="shared" si="4"/>
        <v>8.1999999999999993</v>
      </c>
      <c r="H43" s="7">
        <f t="shared" si="5"/>
        <v>894.62</v>
      </c>
      <c r="I43" s="41"/>
    </row>
    <row r="44" spans="1:9">
      <c r="A44" s="104" t="s">
        <v>235</v>
      </c>
      <c r="B44" s="94" t="s">
        <v>115</v>
      </c>
      <c r="C44" s="19" t="s">
        <v>236</v>
      </c>
      <c r="D44" s="48" t="s">
        <v>77</v>
      </c>
      <c r="E44" s="54">
        <v>4.3</v>
      </c>
      <c r="F44" s="20">
        <v>295.39</v>
      </c>
      <c r="G44" s="7">
        <f t="shared" si="4"/>
        <v>384.01</v>
      </c>
      <c r="H44" s="7">
        <f t="shared" si="5"/>
        <v>1651.24</v>
      </c>
      <c r="I44" s="41"/>
    </row>
    <row r="45" spans="1:9" ht="15" customHeight="1">
      <c r="A45" s="104" t="s">
        <v>238</v>
      </c>
      <c r="B45" s="94" t="s">
        <v>134</v>
      </c>
      <c r="C45" s="19" t="s">
        <v>36</v>
      </c>
      <c r="D45" s="48" t="s">
        <v>77</v>
      </c>
      <c r="E45" s="54">
        <f>E44</f>
        <v>4.3</v>
      </c>
      <c r="F45" s="20">
        <v>158.26</v>
      </c>
      <c r="G45" s="7">
        <f t="shared" si="4"/>
        <v>205.74</v>
      </c>
      <c r="H45" s="7">
        <f t="shared" si="5"/>
        <v>884.68</v>
      </c>
      <c r="I45" s="41"/>
    </row>
    <row r="46" spans="1:9" ht="15" customHeight="1">
      <c r="A46" s="103"/>
      <c r="B46" s="94"/>
      <c r="C46" s="12" t="s">
        <v>9</v>
      </c>
      <c r="D46" s="5"/>
      <c r="E46" s="54"/>
      <c r="F46" s="7"/>
      <c r="G46" s="7"/>
      <c r="H46" s="7"/>
      <c r="I46" s="41">
        <f>SUM(H40:H45)</f>
        <v>10798.61</v>
      </c>
    </row>
    <row r="47" spans="1:9" ht="15" customHeight="1">
      <c r="A47" s="103"/>
      <c r="B47" s="94"/>
      <c r="C47" s="12"/>
      <c r="D47" s="5"/>
      <c r="E47" s="54"/>
      <c r="F47" s="7"/>
      <c r="G47" s="7"/>
      <c r="H47" s="7"/>
      <c r="I47" s="41"/>
    </row>
    <row r="48" spans="1:9" ht="15" customHeight="1">
      <c r="A48" s="103"/>
      <c r="B48" s="95">
        <v>4</v>
      </c>
      <c r="C48" s="23" t="s">
        <v>34</v>
      </c>
      <c r="D48" s="5"/>
      <c r="E48" s="54"/>
      <c r="F48" s="7"/>
      <c r="G48" s="7"/>
      <c r="H48" s="7"/>
      <c r="I48" s="41"/>
    </row>
    <row r="49" spans="1:9" ht="15" customHeight="1">
      <c r="A49" s="103"/>
      <c r="B49" s="96" t="s">
        <v>35</v>
      </c>
      <c r="C49" s="16" t="s">
        <v>97</v>
      </c>
      <c r="D49" s="5"/>
      <c r="E49" s="54"/>
      <c r="F49" s="7"/>
      <c r="G49" s="7"/>
      <c r="H49" s="7"/>
      <c r="I49" s="42"/>
    </row>
    <row r="50" spans="1:9" ht="25.5">
      <c r="A50" s="104" t="s">
        <v>241</v>
      </c>
      <c r="B50" s="96" t="s">
        <v>98</v>
      </c>
      <c r="C50" s="56" t="s">
        <v>78</v>
      </c>
      <c r="D50" s="52" t="s">
        <v>73</v>
      </c>
      <c r="E50" s="77">
        <f>7+11.25+17.75</f>
        <v>36</v>
      </c>
      <c r="F50" s="77">
        <v>6.67</v>
      </c>
      <c r="G50" s="7">
        <f>$G$11*F50</f>
        <v>8.67</v>
      </c>
      <c r="H50" s="7">
        <f>E50*G50</f>
        <v>312.12</v>
      </c>
      <c r="I50" s="42"/>
    </row>
    <row r="51" spans="1:9" ht="27">
      <c r="A51" s="103">
        <v>73549</v>
      </c>
      <c r="B51" s="96" t="s">
        <v>99</v>
      </c>
      <c r="C51" s="21" t="s">
        <v>79</v>
      </c>
      <c r="D51" s="49" t="s">
        <v>77</v>
      </c>
      <c r="E51" s="79">
        <v>0.25</v>
      </c>
      <c r="F51" s="30">
        <v>444.86</v>
      </c>
      <c r="G51" s="7">
        <f>$G$11*F51</f>
        <v>578.32000000000005</v>
      </c>
      <c r="H51" s="7">
        <f>E51*G51</f>
        <v>144.58000000000001</v>
      </c>
      <c r="I51" s="41"/>
    </row>
    <row r="52" spans="1:9" ht="15" customHeight="1">
      <c r="A52" s="103"/>
      <c r="B52" s="94"/>
      <c r="C52" s="12" t="s">
        <v>9</v>
      </c>
      <c r="D52" s="5"/>
      <c r="E52" s="54"/>
      <c r="F52" s="7"/>
      <c r="G52" s="7"/>
      <c r="H52" s="7"/>
      <c r="I52" s="41">
        <f>SUM(H50:H51)</f>
        <v>456.7</v>
      </c>
    </row>
    <row r="53" spans="1:9" ht="15" customHeight="1">
      <c r="A53" s="103"/>
      <c r="B53" s="94"/>
      <c r="C53" s="12"/>
      <c r="D53" s="5"/>
      <c r="E53" s="54"/>
      <c r="F53" s="7"/>
      <c r="G53" s="7"/>
      <c r="H53" s="7"/>
      <c r="I53" s="41"/>
    </row>
    <row r="54" spans="1:9" ht="15" customHeight="1">
      <c r="A54" s="103"/>
      <c r="B54" s="95">
        <v>5</v>
      </c>
      <c r="C54" s="23" t="s">
        <v>118</v>
      </c>
      <c r="D54" s="5"/>
      <c r="E54" s="54"/>
      <c r="F54" s="7"/>
      <c r="G54" s="7"/>
      <c r="H54" s="7"/>
      <c r="I54" s="41"/>
    </row>
    <row r="55" spans="1:9" ht="25.5">
      <c r="A55" s="104" t="s">
        <v>242</v>
      </c>
      <c r="B55" s="94" t="s">
        <v>41</v>
      </c>
      <c r="C55" s="19" t="s">
        <v>155</v>
      </c>
      <c r="D55" s="48" t="s">
        <v>73</v>
      </c>
      <c r="E55" s="54">
        <v>208.98</v>
      </c>
      <c r="F55" s="20">
        <v>48.09</v>
      </c>
      <c r="G55" s="7">
        <f>$G$11*F55</f>
        <v>62.52</v>
      </c>
      <c r="H55" s="7">
        <f>E55*G55</f>
        <v>13065.43</v>
      </c>
      <c r="I55" s="41"/>
    </row>
    <row r="56" spans="1:9" ht="38.25">
      <c r="A56" s="103">
        <v>73499</v>
      </c>
      <c r="B56" s="94" t="s">
        <v>144</v>
      </c>
      <c r="C56" s="19" t="s">
        <v>243</v>
      </c>
      <c r="D56" s="73" t="s">
        <v>16</v>
      </c>
      <c r="E56" s="54">
        <v>22.4</v>
      </c>
      <c r="F56" s="20">
        <v>17.649999999999999</v>
      </c>
      <c r="G56" s="7">
        <f>$G$11*F56</f>
        <v>22.95</v>
      </c>
      <c r="H56" s="7">
        <f>E56*G56</f>
        <v>514.08000000000004</v>
      </c>
      <c r="I56" s="41"/>
    </row>
    <row r="57" spans="1:9" ht="15" customHeight="1">
      <c r="A57" s="103"/>
      <c r="B57" s="83"/>
      <c r="C57" s="12" t="s">
        <v>9</v>
      </c>
      <c r="D57" s="5"/>
      <c r="E57" s="54"/>
      <c r="F57" s="7"/>
      <c r="G57" s="7"/>
      <c r="H57" s="7"/>
      <c r="I57" s="41">
        <f>SUM(H55:H56)</f>
        <v>13579.51</v>
      </c>
    </row>
    <row r="58" spans="1:9" ht="15" customHeight="1">
      <c r="A58" s="103"/>
      <c r="B58" s="92"/>
      <c r="C58" s="23"/>
      <c r="D58" s="5"/>
      <c r="E58" s="54"/>
      <c r="F58" s="7"/>
      <c r="G58" s="7"/>
      <c r="H58" s="7"/>
      <c r="I58" s="41"/>
    </row>
    <row r="59" spans="1:9" ht="15" customHeight="1">
      <c r="A59" s="103"/>
      <c r="B59" s="95">
        <v>6</v>
      </c>
      <c r="C59" s="23" t="s">
        <v>21</v>
      </c>
      <c r="D59" s="5"/>
      <c r="E59" s="54"/>
      <c r="F59" s="7"/>
      <c r="G59" s="7"/>
      <c r="H59" s="7"/>
      <c r="I59" s="41"/>
    </row>
    <row r="60" spans="1:9">
      <c r="A60" s="103"/>
      <c r="B60" s="93" t="s">
        <v>42</v>
      </c>
      <c r="C60" s="81" t="s">
        <v>204</v>
      </c>
      <c r="D60" s="69"/>
      <c r="E60" s="75"/>
      <c r="F60" s="70"/>
      <c r="G60" s="70"/>
      <c r="H60" s="7"/>
      <c r="I60" s="41"/>
    </row>
    <row r="61" spans="1:9" ht="78.75" customHeight="1">
      <c r="A61" s="104" t="s">
        <v>244</v>
      </c>
      <c r="B61" s="93" t="s">
        <v>168</v>
      </c>
      <c r="C61" s="16" t="s">
        <v>202</v>
      </c>
      <c r="D61" s="80" t="s">
        <v>73</v>
      </c>
      <c r="E61" s="54">
        <v>99</v>
      </c>
      <c r="F61" s="20">
        <v>52</v>
      </c>
      <c r="G61" s="7">
        <f>$G$11*F61</f>
        <v>67.599999999999994</v>
      </c>
      <c r="H61" s="7">
        <f>E61*G61</f>
        <v>6692.4</v>
      </c>
      <c r="I61" s="41"/>
    </row>
    <row r="62" spans="1:9" ht="15" customHeight="1">
      <c r="A62" s="103">
        <v>6060</v>
      </c>
      <c r="B62" s="93" t="s">
        <v>169</v>
      </c>
      <c r="C62" s="19" t="s">
        <v>166</v>
      </c>
      <c r="D62" s="80" t="s">
        <v>73</v>
      </c>
      <c r="E62" s="54">
        <v>9.4499999999999993</v>
      </c>
      <c r="F62" s="76">
        <v>39.950000000000003</v>
      </c>
      <c r="G62" s="7">
        <f>$G$11*F62</f>
        <v>51.94</v>
      </c>
      <c r="H62" s="7">
        <f>E62*G62</f>
        <v>490.83</v>
      </c>
      <c r="I62" s="41"/>
    </row>
    <row r="63" spans="1:9" ht="15" customHeight="1">
      <c r="A63" s="104" t="s">
        <v>245</v>
      </c>
      <c r="B63" s="93" t="s">
        <v>170</v>
      </c>
      <c r="C63" s="19" t="s">
        <v>167</v>
      </c>
      <c r="D63" s="80" t="s">
        <v>16</v>
      </c>
      <c r="E63" s="54">
        <v>3</v>
      </c>
      <c r="F63" s="76">
        <v>11.15</v>
      </c>
      <c r="G63" s="7">
        <f>$G$11*F63</f>
        <v>14.5</v>
      </c>
      <c r="H63" s="7">
        <f>E63*G63</f>
        <v>43.5</v>
      </c>
      <c r="I63" s="41"/>
    </row>
    <row r="64" spans="1:9" ht="15" customHeight="1">
      <c r="A64" s="103"/>
      <c r="B64" s="95"/>
      <c r="C64" s="12" t="s">
        <v>9</v>
      </c>
      <c r="D64" s="5"/>
      <c r="E64" s="54"/>
      <c r="F64" s="7"/>
      <c r="G64" s="7"/>
      <c r="H64" s="7"/>
      <c r="I64" s="41">
        <f>SUM(H61:H63)</f>
        <v>7226.73</v>
      </c>
    </row>
    <row r="65" spans="1:9" ht="15" customHeight="1">
      <c r="A65" s="103"/>
      <c r="B65" s="83"/>
      <c r="C65" s="12"/>
      <c r="D65" s="5"/>
      <c r="E65" s="54"/>
      <c r="F65" s="7"/>
      <c r="G65" s="7"/>
      <c r="H65" s="7"/>
      <c r="I65" s="41"/>
    </row>
    <row r="66" spans="1:9" ht="15" customHeight="1">
      <c r="A66" s="103"/>
      <c r="B66" s="95">
        <v>7</v>
      </c>
      <c r="C66" s="23" t="s">
        <v>60</v>
      </c>
      <c r="D66" s="5"/>
      <c r="E66" s="54"/>
      <c r="F66" s="7"/>
      <c r="G66" s="7"/>
      <c r="H66" s="7"/>
      <c r="I66" s="41"/>
    </row>
    <row r="67" spans="1:9" ht="15" customHeight="1">
      <c r="A67" s="103"/>
      <c r="B67" s="93" t="s">
        <v>43</v>
      </c>
      <c r="C67" s="12" t="s">
        <v>100</v>
      </c>
      <c r="D67" s="5"/>
      <c r="E67" s="54"/>
      <c r="F67" s="7"/>
      <c r="G67" s="7"/>
      <c r="H67" s="7"/>
      <c r="I67" s="41"/>
    </row>
    <row r="68" spans="1:9" ht="25.5">
      <c r="A68" s="104" t="s">
        <v>246</v>
      </c>
      <c r="B68" s="93" t="s">
        <v>135</v>
      </c>
      <c r="C68" s="19" t="s">
        <v>80</v>
      </c>
      <c r="D68" s="48" t="s">
        <v>73</v>
      </c>
      <c r="E68" s="54">
        <v>250.66</v>
      </c>
      <c r="F68" s="20">
        <v>4.26</v>
      </c>
      <c r="G68" s="7">
        <f>$G$11*F68</f>
        <v>5.54</v>
      </c>
      <c r="H68" s="7">
        <f>E68*G68</f>
        <v>1388.66</v>
      </c>
      <c r="I68" s="41"/>
    </row>
    <row r="69" spans="1:9" ht="15" customHeight="1">
      <c r="A69" s="104" t="s">
        <v>247</v>
      </c>
      <c r="B69" s="93" t="s">
        <v>136</v>
      </c>
      <c r="C69" s="82" t="s">
        <v>206</v>
      </c>
      <c r="D69" s="5" t="s">
        <v>73</v>
      </c>
      <c r="E69" s="54">
        <v>129.68</v>
      </c>
      <c r="F69" s="7">
        <v>21.3</v>
      </c>
      <c r="G69" s="7">
        <f>$G$11*F69</f>
        <v>27.69</v>
      </c>
      <c r="H69" s="7">
        <f>E69*G69</f>
        <v>3590.84</v>
      </c>
      <c r="I69" s="41"/>
    </row>
    <row r="70" spans="1:9" ht="15" customHeight="1">
      <c r="A70" s="104" t="s">
        <v>248</v>
      </c>
      <c r="B70" s="93" t="s">
        <v>205</v>
      </c>
      <c r="C70" s="82" t="s">
        <v>207</v>
      </c>
      <c r="D70" s="9" t="s">
        <v>73</v>
      </c>
      <c r="E70" s="54">
        <v>120.98</v>
      </c>
      <c r="F70" s="78">
        <v>22.72</v>
      </c>
      <c r="G70" s="7">
        <f>$G$11*F70</f>
        <v>29.54</v>
      </c>
      <c r="H70" s="7">
        <f>E70*G70</f>
        <v>3573.75</v>
      </c>
      <c r="I70" s="41"/>
    </row>
    <row r="71" spans="1:9" ht="15" customHeight="1">
      <c r="A71" s="103"/>
      <c r="B71" s="93" t="s">
        <v>171</v>
      </c>
      <c r="C71" s="12" t="s">
        <v>101</v>
      </c>
      <c r="D71" s="55"/>
      <c r="E71" s="54"/>
      <c r="F71" s="7"/>
      <c r="G71" s="7"/>
      <c r="H71" s="7"/>
      <c r="I71" s="41"/>
    </row>
    <row r="72" spans="1:9" ht="25.5">
      <c r="A72" s="104" t="s">
        <v>246</v>
      </c>
      <c r="B72" s="93" t="s">
        <v>172</v>
      </c>
      <c r="C72" s="19" t="s">
        <v>102</v>
      </c>
      <c r="D72" s="9" t="s">
        <v>73</v>
      </c>
      <c r="E72" s="54">
        <v>167.29</v>
      </c>
      <c r="F72" s="20">
        <v>4.26</v>
      </c>
      <c r="G72" s="7">
        <f>$G$11*F72</f>
        <v>5.54</v>
      </c>
      <c r="H72" s="7">
        <f>E72*G72</f>
        <v>926.79</v>
      </c>
      <c r="I72" s="41"/>
    </row>
    <row r="73" spans="1:9" ht="15" customHeight="1">
      <c r="A73" s="104" t="s">
        <v>247</v>
      </c>
      <c r="B73" s="93" t="s">
        <v>173</v>
      </c>
      <c r="C73" s="82" t="s">
        <v>206</v>
      </c>
      <c r="D73" s="9" t="s">
        <v>73</v>
      </c>
      <c r="E73" s="54">
        <v>133.71</v>
      </c>
      <c r="F73" s="20">
        <v>21.3</v>
      </c>
      <c r="G73" s="7">
        <f>$G$11*F73</f>
        <v>27.69</v>
      </c>
      <c r="H73" s="7">
        <f>E73*G73</f>
        <v>3702.43</v>
      </c>
      <c r="I73" s="41"/>
    </row>
    <row r="74" spans="1:9" ht="15" customHeight="1">
      <c r="A74" s="104" t="s">
        <v>248</v>
      </c>
      <c r="B74" s="93" t="s">
        <v>208</v>
      </c>
      <c r="C74" s="82" t="s">
        <v>207</v>
      </c>
      <c r="D74" s="9" t="s">
        <v>73</v>
      </c>
      <c r="E74" s="54">
        <v>33.58</v>
      </c>
      <c r="F74" s="20">
        <v>22.72</v>
      </c>
      <c r="G74" s="7">
        <f>$G$11*F74</f>
        <v>29.54</v>
      </c>
      <c r="H74" s="7">
        <f>E74*G74</f>
        <v>991.95</v>
      </c>
      <c r="I74" s="41"/>
    </row>
    <row r="75" spans="1:9" ht="15" customHeight="1">
      <c r="A75" s="103"/>
      <c r="B75" s="93" t="s">
        <v>174</v>
      </c>
      <c r="C75" s="14" t="s">
        <v>63</v>
      </c>
      <c r="D75" s="5"/>
      <c r="E75" s="54"/>
      <c r="F75" s="7"/>
      <c r="G75" s="7"/>
      <c r="H75" s="7"/>
      <c r="I75" s="41"/>
    </row>
    <row r="76" spans="1:9" ht="15" customHeight="1">
      <c r="A76" s="104" t="s">
        <v>249</v>
      </c>
      <c r="B76" s="93" t="s">
        <v>175</v>
      </c>
      <c r="C76" s="19" t="s">
        <v>157</v>
      </c>
      <c r="D76" s="48" t="s">
        <v>73</v>
      </c>
      <c r="E76" s="54">
        <v>144.26</v>
      </c>
      <c r="F76" s="20">
        <v>34.520000000000003</v>
      </c>
      <c r="G76" s="7">
        <f>$G$11*F76</f>
        <v>44.88</v>
      </c>
      <c r="H76" s="7">
        <f>E76*G76</f>
        <v>6474.39</v>
      </c>
      <c r="I76" s="41"/>
    </row>
    <row r="77" spans="1:9" ht="15" customHeight="1">
      <c r="A77" s="103"/>
      <c r="B77" s="83"/>
      <c r="C77" s="12" t="s">
        <v>9</v>
      </c>
      <c r="D77" s="5"/>
      <c r="E77" s="54"/>
      <c r="F77" s="7"/>
      <c r="G77" s="7"/>
      <c r="H77" s="7"/>
      <c r="I77" s="41">
        <f>SUM(H68:H76)</f>
        <v>20648.810000000001</v>
      </c>
    </row>
    <row r="78" spans="1:9" ht="15" customHeight="1">
      <c r="A78" s="103"/>
      <c r="B78" s="83"/>
      <c r="C78" s="23"/>
      <c r="D78" s="5"/>
      <c r="E78" s="54"/>
      <c r="F78" s="7"/>
      <c r="G78" s="7"/>
      <c r="H78" s="7"/>
      <c r="I78" s="41"/>
    </row>
    <row r="79" spans="1:9" ht="15" customHeight="1">
      <c r="A79" s="103"/>
      <c r="B79" s="95">
        <v>8</v>
      </c>
      <c r="C79" s="23" t="s">
        <v>137</v>
      </c>
      <c r="D79" s="5"/>
      <c r="E79" s="54"/>
      <c r="F79" s="7"/>
      <c r="G79" s="7"/>
      <c r="H79" s="7"/>
      <c r="I79" s="41"/>
    </row>
    <row r="80" spans="1:9" ht="15" customHeight="1">
      <c r="A80" s="103"/>
      <c r="B80" s="93" t="s">
        <v>44</v>
      </c>
      <c r="C80" s="12" t="s">
        <v>22</v>
      </c>
      <c r="D80" s="5"/>
      <c r="E80" s="54"/>
      <c r="F80" s="7"/>
      <c r="G80" s="7"/>
      <c r="H80" s="7"/>
      <c r="I80" s="41"/>
    </row>
    <row r="81" spans="1:9" ht="25.5">
      <c r="A81" s="103" t="s">
        <v>251</v>
      </c>
      <c r="B81" s="93" t="s">
        <v>57</v>
      </c>
      <c r="C81" s="82" t="s">
        <v>213</v>
      </c>
      <c r="D81" s="9" t="s">
        <v>23</v>
      </c>
      <c r="E81" s="54">
        <v>2</v>
      </c>
      <c r="F81" s="76">
        <v>705.7</v>
      </c>
      <c r="G81" s="7">
        <f>$G$11*F81</f>
        <v>917.41</v>
      </c>
      <c r="H81" s="7">
        <f>E81*G81</f>
        <v>1834.82</v>
      </c>
      <c r="I81" s="41"/>
    </row>
    <row r="82" spans="1:9" ht="25.5">
      <c r="A82" s="103">
        <v>68050</v>
      </c>
      <c r="B82" s="93" t="s">
        <v>58</v>
      </c>
      <c r="C82" s="19" t="s">
        <v>165</v>
      </c>
      <c r="D82" s="9" t="s">
        <v>23</v>
      </c>
      <c r="E82" s="54">
        <v>5</v>
      </c>
      <c r="F82" s="76">
        <v>501.63</v>
      </c>
      <c r="G82" s="7">
        <f>$G$11*F82</f>
        <v>652.12</v>
      </c>
      <c r="H82" s="7">
        <f>E82*G82</f>
        <v>3260.6</v>
      </c>
      <c r="I82" s="41"/>
    </row>
    <row r="83" spans="1:9" ht="25.5">
      <c r="A83" s="103">
        <v>68050</v>
      </c>
      <c r="B83" s="93" t="s">
        <v>198</v>
      </c>
      <c r="C83" s="19" t="s">
        <v>212</v>
      </c>
      <c r="D83" s="9" t="s">
        <v>23</v>
      </c>
      <c r="E83" s="54">
        <v>1</v>
      </c>
      <c r="F83" s="76">
        <v>501.63</v>
      </c>
      <c r="G83" s="7">
        <f>$G$11*F83</f>
        <v>652.12</v>
      </c>
      <c r="H83" s="7">
        <f>E83*G83</f>
        <v>652.12</v>
      </c>
      <c r="I83" s="41"/>
    </row>
    <row r="84" spans="1:9" ht="38.25">
      <c r="A84" s="104" t="s">
        <v>250</v>
      </c>
      <c r="B84" s="93" t="s">
        <v>199</v>
      </c>
      <c r="C84" s="19" t="s">
        <v>211</v>
      </c>
      <c r="D84" s="9" t="s">
        <v>23</v>
      </c>
      <c r="E84" s="54">
        <v>1</v>
      </c>
      <c r="F84" s="76">
        <v>1025.98</v>
      </c>
      <c r="G84" s="7">
        <f>$G$11*F84</f>
        <v>1333.77</v>
      </c>
      <c r="H84" s="7">
        <f>E84*G84</f>
        <v>1333.77</v>
      </c>
      <c r="I84" s="41"/>
    </row>
    <row r="85" spans="1:9" ht="15" customHeight="1">
      <c r="A85" s="103"/>
      <c r="B85" s="93" t="s">
        <v>45</v>
      </c>
      <c r="C85" s="19" t="s">
        <v>161</v>
      </c>
      <c r="D85" s="9"/>
      <c r="E85" s="54"/>
      <c r="F85" s="76"/>
      <c r="G85" s="7"/>
      <c r="H85" s="7"/>
      <c r="I85" s="41"/>
    </row>
    <row r="86" spans="1:9" ht="15" customHeight="1">
      <c r="A86" s="106" t="s">
        <v>252</v>
      </c>
      <c r="B86" s="93" t="s">
        <v>59</v>
      </c>
      <c r="C86" s="19" t="s">
        <v>162</v>
      </c>
      <c r="D86" s="9" t="s">
        <v>23</v>
      </c>
      <c r="E86" s="54">
        <v>3</v>
      </c>
      <c r="F86" s="76">
        <v>638</v>
      </c>
      <c r="G86" s="7">
        <f>$G$11*F86</f>
        <v>829.4</v>
      </c>
      <c r="H86" s="7">
        <f>E86*G86</f>
        <v>2488.1999999999998</v>
      </c>
      <c r="I86" s="41"/>
    </row>
    <row r="87" spans="1:9" ht="15" customHeight="1">
      <c r="A87" s="103"/>
      <c r="B87" s="93" t="s">
        <v>103</v>
      </c>
      <c r="C87" s="12" t="s">
        <v>47</v>
      </c>
      <c r="D87" s="9"/>
      <c r="E87" s="54"/>
      <c r="F87" s="7"/>
      <c r="G87" s="7"/>
      <c r="H87" s="7"/>
      <c r="I87" s="41"/>
    </row>
    <row r="88" spans="1:9" ht="25.5">
      <c r="A88" s="107" t="s">
        <v>253</v>
      </c>
      <c r="B88" s="93" t="s">
        <v>104</v>
      </c>
      <c r="C88" s="12" t="s">
        <v>214</v>
      </c>
      <c r="D88" s="52" t="s">
        <v>73</v>
      </c>
      <c r="E88" s="54">
        <v>4.95</v>
      </c>
      <c r="F88" s="78">
        <v>181.45</v>
      </c>
      <c r="G88" s="7">
        <f>$G$11*F88</f>
        <v>235.89</v>
      </c>
      <c r="H88" s="7">
        <f>E88*G88</f>
        <v>1167.6600000000001</v>
      </c>
      <c r="I88" s="41"/>
    </row>
    <row r="89" spans="1:9" ht="25.5">
      <c r="A89" s="104" t="s">
        <v>254</v>
      </c>
      <c r="B89" s="93" t="s">
        <v>200</v>
      </c>
      <c r="C89" s="12" t="s">
        <v>215</v>
      </c>
      <c r="D89" s="52" t="s">
        <v>73</v>
      </c>
      <c r="E89" s="54">
        <v>5.4</v>
      </c>
      <c r="F89" s="76">
        <v>207.89</v>
      </c>
      <c r="G89" s="7">
        <f>$G$11*F89</f>
        <v>270.26</v>
      </c>
      <c r="H89" s="7">
        <f>E89*G89</f>
        <v>1459.4</v>
      </c>
      <c r="I89" s="41"/>
    </row>
    <row r="90" spans="1:9" ht="15" customHeight="1">
      <c r="A90" s="103"/>
      <c r="B90" s="83"/>
      <c r="C90" s="12" t="s">
        <v>9</v>
      </c>
      <c r="D90" s="5"/>
      <c r="E90" s="54"/>
      <c r="F90" s="7"/>
      <c r="G90" s="7"/>
      <c r="H90" s="7"/>
      <c r="I90" s="41">
        <f>SUM(H81:H89)</f>
        <v>12196.57</v>
      </c>
    </row>
    <row r="91" spans="1:9" ht="15" customHeight="1">
      <c r="A91" s="103"/>
      <c r="B91" s="83"/>
      <c r="C91" s="12"/>
      <c r="D91" s="5"/>
      <c r="E91" s="54"/>
      <c r="F91" s="7"/>
      <c r="G91" s="7"/>
      <c r="H91" s="7"/>
      <c r="I91" s="41"/>
    </row>
    <row r="92" spans="1:9" ht="15" customHeight="1">
      <c r="A92" s="103"/>
      <c r="B92" s="95">
        <v>9</v>
      </c>
      <c r="C92" s="23" t="s">
        <v>221</v>
      </c>
      <c r="D92" s="5"/>
      <c r="E92" s="54"/>
      <c r="F92" s="7"/>
      <c r="G92" s="7"/>
      <c r="H92" s="7"/>
      <c r="I92" s="41"/>
    </row>
    <row r="93" spans="1:9" ht="15" customHeight="1">
      <c r="A93" s="103"/>
      <c r="B93" s="93" t="s">
        <v>46</v>
      </c>
      <c r="C93" s="12" t="s">
        <v>64</v>
      </c>
      <c r="D93" s="5"/>
      <c r="E93" s="54"/>
      <c r="F93" s="7"/>
      <c r="G93" s="7"/>
      <c r="H93" s="7"/>
      <c r="I93" s="41"/>
    </row>
    <row r="94" spans="1:9" ht="15.75" customHeight="1">
      <c r="A94" s="103">
        <v>73613</v>
      </c>
      <c r="B94" s="97" t="s">
        <v>48</v>
      </c>
      <c r="C94" s="19" t="s">
        <v>105</v>
      </c>
      <c r="D94" s="9" t="s">
        <v>16</v>
      </c>
      <c r="E94" s="54">
        <v>178.1</v>
      </c>
      <c r="F94" s="20">
        <v>6.32</v>
      </c>
      <c r="G94" s="7">
        <f t="shared" ref="G94:G111" si="6">$G$11*F94</f>
        <v>8.2200000000000006</v>
      </c>
      <c r="H94" s="7">
        <f t="shared" ref="H94:H111" si="7">E94*G94</f>
        <v>1463.98</v>
      </c>
      <c r="I94" s="41"/>
    </row>
    <row r="95" spans="1:9" ht="15" customHeight="1">
      <c r="A95" s="104" t="s">
        <v>255</v>
      </c>
      <c r="B95" s="97" t="s">
        <v>49</v>
      </c>
      <c r="C95" s="19" t="s">
        <v>106</v>
      </c>
      <c r="D95" s="9" t="s">
        <v>16</v>
      </c>
      <c r="E95" s="54">
        <v>36</v>
      </c>
      <c r="F95" s="20">
        <v>10.97</v>
      </c>
      <c r="G95" s="7">
        <f t="shared" si="6"/>
        <v>14.26</v>
      </c>
      <c r="H95" s="7">
        <f t="shared" si="7"/>
        <v>513.36</v>
      </c>
      <c r="I95" s="41"/>
    </row>
    <row r="96" spans="1:9" ht="25.5">
      <c r="A96" s="103">
        <v>55865</v>
      </c>
      <c r="B96" s="97" t="s">
        <v>160</v>
      </c>
      <c r="C96" s="19" t="s">
        <v>119</v>
      </c>
      <c r="D96" s="9" t="s">
        <v>16</v>
      </c>
      <c r="E96" s="54">
        <v>19.8</v>
      </c>
      <c r="F96" s="20">
        <v>20.88</v>
      </c>
      <c r="G96" s="7">
        <f t="shared" si="6"/>
        <v>27.14</v>
      </c>
      <c r="H96" s="7">
        <f t="shared" si="7"/>
        <v>537.37</v>
      </c>
      <c r="I96" s="41"/>
    </row>
    <row r="97" spans="1:9" ht="25.5">
      <c r="A97" s="103">
        <v>55866</v>
      </c>
      <c r="B97" s="97" t="s">
        <v>163</v>
      </c>
      <c r="C97" s="19" t="s">
        <v>107</v>
      </c>
      <c r="D97" s="9" t="s">
        <v>16</v>
      </c>
      <c r="E97" s="54">
        <v>16.2</v>
      </c>
      <c r="F97" s="20">
        <v>25.05</v>
      </c>
      <c r="G97" s="7">
        <f t="shared" si="6"/>
        <v>32.57</v>
      </c>
      <c r="H97" s="7">
        <f t="shared" si="7"/>
        <v>527.63</v>
      </c>
      <c r="I97" s="41"/>
    </row>
    <row r="98" spans="1:9" ht="15" customHeight="1">
      <c r="A98" s="103">
        <v>55867</v>
      </c>
      <c r="B98" s="97" t="s">
        <v>184</v>
      </c>
      <c r="C98" s="19" t="s">
        <v>108</v>
      </c>
      <c r="D98" s="9" t="s">
        <v>16</v>
      </c>
      <c r="E98" s="54">
        <v>30</v>
      </c>
      <c r="F98" s="20">
        <v>43.94</v>
      </c>
      <c r="G98" s="7">
        <f t="shared" si="6"/>
        <v>57.12</v>
      </c>
      <c r="H98" s="7">
        <f t="shared" si="7"/>
        <v>1713.6</v>
      </c>
      <c r="I98" s="41"/>
    </row>
    <row r="99" spans="1:9" ht="25.5">
      <c r="A99" s="104" t="s">
        <v>256</v>
      </c>
      <c r="B99" s="97" t="s">
        <v>185</v>
      </c>
      <c r="C99" s="19" t="s">
        <v>82</v>
      </c>
      <c r="D99" s="9" t="s">
        <v>56</v>
      </c>
      <c r="E99" s="54">
        <v>28</v>
      </c>
      <c r="F99" s="20">
        <v>11.17</v>
      </c>
      <c r="G99" s="7">
        <f t="shared" si="6"/>
        <v>14.52</v>
      </c>
      <c r="H99" s="7">
        <f t="shared" si="7"/>
        <v>406.56</v>
      </c>
      <c r="I99" s="41"/>
    </row>
    <row r="100" spans="1:9" ht="25.5">
      <c r="A100" s="104" t="s">
        <v>257</v>
      </c>
      <c r="B100" s="97" t="s">
        <v>186</v>
      </c>
      <c r="C100" s="19" t="s">
        <v>83</v>
      </c>
      <c r="D100" s="9" t="s">
        <v>56</v>
      </c>
      <c r="E100" s="54">
        <v>17</v>
      </c>
      <c r="F100" s="20">
        <v>19.41</v>
      </c>
      <c r="G100" s="7">
        <f t="shared" si="6"/>
        <v>25.23</v>
      </c>
      <c r="H100" s="7">
        <f t="shared" si="7"/>
        <v>428.91</v>
      </c>
      <c r="I100" s="41"/>
    </row>
    <row r="101" spans="1:9" ht="25.5">
      <c r="A101" s="104" t="s">
        <v>261</v>
      </c>
      <c r="B101" s="97" t="s">
        <v>187</v>
      </c>
      <c r="C101" s="19" t="s">
        <v>258</v>
      </c>
      <c r="D101" s="9" t="s">
        <v>16</v>
      </c>
      <c r="E101" s="54">
        <v>750.1</v>
      </c>
      <c r="F101" s="20">
        <v>3.71</v>
      </c>
      <c r="G101" s="7">
        <f t="shared" si="6"/>
        <v>4.82</v>
      </c>
      <c r="H101" s="7">
        <f t="shared" si="7"/>
        <v>3615.48</v>
      </c>
      <c r="I101" s="41"/>
    </row>
    <row r="102" spans="1:9" ht="25.5">
      <c r="A102" s="104" t="s">
        <v>260</v>
      </c>
      <c r="B102" s="97" t="s">
        <v>188</v>
      </c>
      <c r="C102" s="19" t="s">
        <v>259</v>
      </c>
      <c r="D102" s="9" t="s">
        <v>16</v>
      </c>
      <c r="E102" s="54">
        <v>17.5</v>
      </c>
      <c r="F102" s="20">
        <v>4.47</v>
      </c>
      <c r="G102" s="7">
        <f t="shared" si="6"/>
        <v>5.81</v>
      </c>
      <c r="H102" s="7">
        <f t="shared" si="7"/>
        <v>101.68</v>
      </c>
      <c r="I102" s="41"/>
    </row>
    <row r="103" spans="1:9" ht="25.5">
      <c r="A103" s="104" t="s">
        <v>287</v>
      </c>
      <c r="B103" s="97" t="s">
        <v>189</v>
      </c>
      <c r="C103" s="19" t="s">
        <v>285</v>
      </c>
      <c r="D103" s="9" t="s">
        <v>16</v>
      </c>
      <c r="E103" s="54">
        <v>35</v>
      </c>
      <c r="F103" s="20">
        <v>10.02</v>
      </c>
      <c r="G103" s="7">
        <f t="shared" si="6"/>
        <v>13.03</v>
      </c>
      <c r="H103" s="7">
        <f t="shared" si="7"/>
        <v>456.05</v>
      </c>
      <c r="I103" s="41"/>
    </row>
    <row r="104" spans="1:9" ht="25.5">
      <c r="A104" s="104" t="s">
        <v>288</v>
      </c>
      <c r="B104" s="97" t="s">
        <v>190</v>
      </c>
      <c r="C104" s="19" t="s">
        <v>286</v>
      </c>
      <c r="D104" s="9" t="s">
        <v>16</v>
      </c>
      <c r="E104" s="54">
        <v>140</v>
      </c>
      <c r="F104" s="20">
        <v>18.48</v>
      </c>
      <c r="G104" s="7">
        <f t="shared" si="6"/>
        <v>24.02</v>
      </c>
      <c r="H104" s="7">
        <f t="shared" si="7"/>
        <v>3362.8</v>
      </c>
      <c r="I104" s="41"/>
    </row>
    <row r="105" spans="1:9" ht="38.25">
      <c r="A105" s="106" t="s">
        <v>252</v>
      </c>
      <c r="B105" s="97" t="s">
        <v>191</v>
      </c>
      <c r="C105" s="19" t="s">
        <v>120</v>
      </c>
      <c r="D105" s="5" t="s">
        <v>7</v>
      </c>
      <c r="E105" s="76">
        <v>9</v>
      </c>
      <c r="F105" s="76">
        <v>121.53</v>
      </c>
      <c r="G105" s="7">
        <f t="shared" si="6"/>
        <v>157.99</v>
      </c>
      <c r="H105" s="7">
        <f t="shared" si="7"/>
        <v>1421.91</v>
      </c>
      <c r="I105" s="41"/>
    </row>
    <row r="106" spans="1:9" ht="15" customHeight="1">
      <c r="A106" s="108" t="s">
        <v>263</v>
      </c>
      <c r="B106" s="97" t="s">
        <v>192</v>
      </c>
      <c r="C106" s="19" t="s">
        <v>87</v>
      </c>
      <c r="D106" s="5" t="s">
        <v>7</v>
      </c>
      <c r="E106" s="54">
        <v>30</v>
      </c>
      <c r="F106" s="20">
        <v>12.63</v>
      </c>
      <c r="G106" s="7">
        <f t="shared" si="6"/>
        <v>16.420000000000002</v>
      </c>
      <c r="H106" s="7">
        <f t="shared" si="7"/>
        <v>492.6</v>
      </c>
      <c r="I106" s="41"/>
    </row>
    <row r="107" spans="1:9" ht="15" customHeight="1">
      <c r="A107" s="104" t="s">
        <v>264</v>
      </c>
      <c r="B107" s="97" t="s">
        <v>193</v>
      </c>
      <c r="C107" s="19" t="s">
        <v>262</v>
      </c>
      <c r="D107" s="5" t="s">
        <v>7</v>
      </c>
      <c r="E107" s="54">
        <v>7</v>
      </c>
      <c r="F107" s="20">
        <v>9.6999999999999993</v>
      </c>
      <c r="G107" s="7">
        <f t="shared" si="6"/>
        <v>12.61</v>
      </c>
      <c r="H107" s="7">
        <f t="shared" si="7"/>
        <v>88.27</v>
      </c>
      <c r="I107" s="41"/>
    </row>
    <row r="108" spans="1:9" ht="15" customHeight="1">
      <c r="A108" s="104" t="s">
        <v>265</v>
      </c>
      <c r="B108" s="97" t="s">
        <v>194</v>
      </c>
      <c r="C108" s="12" t="s">
        <v>121</v>
      </c>
      <c r="D108" s="5" t="s">
        <v>7</v>
      </c>
      <c r="E108" s="54">
        <v>2</v>
      </c>
      <c r="F108" s="7">
        <v>76.900000000000006</v>
      </c>
      <c r="G108" s="7">
        <f t="shared" si="6"/>
        <v>99.97</v>
      </c>
      <c r="H108" s="7">
        <f t="shared" si="7"/>
        <v>199.94</v>
      </c>
      <c r="I108" s="41"/>
    </row>
    <row r="109" spans="1:9" ht="15" customHeight="1">
      <c r="A109" s="106" t="s">
        <v>252</v>
      </c>
      <c r="B109" s="97" t="s">
        <v>195</v>
      </c>
      <c r="C109" s="12" t="s">
        <v>138</v>
      </c>
      <c r="D109" s="5" t="s">
        <v>7</v>
      </c>
      <c r="E109" s="54">
        <v>13</v>
      </c>
      <c r="F109" s="78">
        <v>175</v>
      </c>
      <c r="G109" s="7">
        <f t="shared" si="6"/>
        <v>227.5</v>
      </c>
      <c r="H109" s="7">
        <f t="shared" si="7"/>
        <v>2957.5</v>
      </c>
      <c r="I109" s="41"/>
    </row>
    <row r="110" spans="1:9" ht="15" customHeight="1">
      <c r="A110" s="104" t="s">
        <v>266</v>
      </c>
      <c r="B110" s="97" t="s">
        <v>196</v>
      </c>
      <c r="C110" s="19" t="s">
        <v>84</v>
      </c>
      <c r="D110" s="9" t="s">
        <v>7</v>
      </c>
      <c r="E110" s="54">
        <v>1</v>
      </c>
      <c r="F110" s="20">
        <v>71.69</v>
      </c>
      <c r="G110" s="7">
        <f t="shared" si="6"/>
        <v>93.2</v>
      </c>
      <c r="H110" s="7">
        <f t="shared" si="7"/>
        <v>93.2</v>
      </c>
      <c r="I110" s="41"/>
    </row>
    <row r="111" spans="1:9" ht="15" customHeight="1">
      <c r="A111" s="103">
        <v>68069</v>
      </c>
      <c r="B111" s="97" t="s">
        <v>197</v>
      </c>
      <c r="C111" s="19" t="s">
        <v>85</v>
      </c>
      <c r="D111" s="9" t="s">
        <v>23</v>
      </c>
      <c r="E111" s="54">
        <v>1</v>
      </c>
      <c r="F111" s="20">
        <v>34.76</v>
      </c>
      <c r="G111" s="7">
        <f t="shared" si="6"/>
        <v>45.19</v>
      </c>
      <c r="H111" s="7">
        <f t="shared" si="7"/>
        <v>45.19</v>
      </c>
      <c r="I111" s="41"/>
    </row>
    <row r="112" spans="1:9" ht="15" customHeight="1">
      <c r="A112" s="103"/>
      <c r="B112" s="83"/>
      <c r="C112" s="12" t="s">
        <v>9</v>
      </c>
      <c r="D112" s="5"/>
      <c r="E112" s="54"/>
      <c r="F112" s="7"/>
      <c r="G112" s="7"/>
      <c r="H112" s="7"/>
      <c r="I112" s="41">
        <f>SUM(H94:H111)</f>
        <v>18426.03</v>
      </c>
    </row>
    <row r="113" spans="1:10" ht="15" customHeight="1">
      <c r="A113" s="103"/>
      <c r="B113" s="83"/>
      <c r="C113" s="12"/>
      <c r="D113" s="5"/>
      <c r="E113" s="54"/>
      <c r="F113" s="7"/>
      <c r="G113" s="7"/>
      <c r="H113" s="7"/>
      <c r="I113" s="41"/>
    </row>
    <row r="114" spans="1:10" ht="15" customHeight="1">
      <c r="A114" s="103"/>
      <c r="B114" s="95">
        <v>10</v>
      </c>
      <c r="C114" s="23" t="s">
        <v>222</v>
      </c>
      <c r="D114" s="5"/>
      <c r="E114" s="54"/>
      <c r="F114" s="7"/>
      <c r="G114" s="7"/>
      <c r="H114" s="7"/>
      <c r="I114" s="41"/>
    </row>
    <row r="115" spans="1:10" ht="15" customHeight="1">
      <c r="A115" s="103"/>
      <c r="B115" s="98" t="s">
        <v>50</v>
      </c>
      <c r="C115" s="12" t="s">
        <v>122</v>
      </c>
      <c r="D115" s="5"/>
      <c r="E115" s="54"/>
      <c r="F115" s="7"/>
      <c r="G115" s="7"/>
      <c r="H115" s="7"/>
      <c r="I115" s="41"/>
    </row>
    <row r="116" spans="1:10" ht="15" customHeight="1">
      <c r="A116" s="104" t="s">
        <v>267</v>
      </c>
      <c r="B116" s="97" t="s">
        <v>51</v>
      </c>
      <c r="C116" s="12" t="s">
        <v>124</v>
      </c>
      <c r="D116" s="9" t="s">
        <v>16</v>
      </c>
      <c r="E116" s="54">
        <v>6</v>
      </c>
      <c r="F116" s="7">
        <v>19.489999999999998</v>
      </c>
      <c r="G116" s="7">
        <f t="shared" ref="G116:G130" si="8">$G$11*F116</f>
        <v>25.34</v>
      </c>
      <c r="H116" s="7">
        <f t="shared" ref="H116:H121" si="9">E116*G116</f>
        <v>152.04</v>
      </c>
      <c r="I116" s="41"/>
    </row>
    <row r="117" spans="1:10" ht="15" customHeight="1">
      <c r="A117" s="104" t="s">
        <v>268</v>
      </c>
      <c r="B117" s="97" t="s">
        <v>52</v>
      </c>
      <c r="C117" s="12" t="s">
        <v>125</v>
      </c>
      <c r="D117" s="9" t="s">
        <v>16</v>
      </c>
      <c r="E117" s="54">
        <v>11</v>
      </c>
      <c r="F117" s="7">
        <v>14.11</v>
      </c>
      <c r="G117" s="7">
        <f t="shared" si="8"/>
        <v>18.34</v>
      </c>
      <c r="H117" s="7">
        <f t="shared" si="9"/>
        <v>201.74</v>
      </c>
      <c r="I117" s="41"/>
    </row>
    <row r="118" spans="1:10" ht="15" customHeight="1">
      <c r="A118" s="104" t="s">
        <v>269</v>
      </c>
      <c r="B118" s="97" t="s">
        <v>53</v>
      </c>
      <c r="C118" s="12" t="s">
        <v>126</v>
      </c>
      <c r="D118" s="9" t="s">
        <v>56</v>
      </c>
      <c r="E118" s="54">
        <v>1</v>
      </c>
      <c r="F118" s="7">
        <v>33.950000000000003</v>
      </c>
      <c r="G118" s="7">
        <f t="shared" si="8"/>
        <v>44.14</v>
      </c>
      <c r="H118" s="7">
        <f t="shared" si="9"/>
        <v>44.14</v>
      </c>
      <c r="I118" s="41"/>
    </row>
    <row r="119" spans="1:10" ht="25.5">
      <c r="A119" s="104" t="s">
        <v>266</v>
      </c>
      <c r="B119" s="97" t="s">
        <v>54</v>
      </c>
      <c r="C119" s="12" t="s">
        <v>131</v>
      </c>
      <c r="D119" s="9" t="s">
        <v>7</v>
      </c>
      <c r="E119" s="54">
        <v>1</v>
      </c>
      <c r="F119" s="7">
        <v>71.69</v>
      </c>
      <c r="G119" s="7">
        <f t="shared" si="8"/>
        <v>93.2</v>
      </c>
      <c r="H119" s="7">
        <f t="shared" si="9"/>
        <v>93.2</v>
      </c>
      <c r="I119" s="41"/>
    </row>
    <row r="120" spans="1:10" ht="25.5">
      <c r="A120" s="104" t="s">
        <v>271</v>
      </c>
      <c r="B120" s="97" t="s">
        <v>55</v>
      </c>
      <c r="C120" s="19" t="s">
        <v>270</v>
      </c>
      <c r="D120" s="9" t="s">
        <v>56</v>
      </c>
      <c r="E120" s="54">
        <v>2</v>
      </c>
      <c r="F120" s="7">
        <v>61.83</v>
      </c>
      <c r="G120" s="7">
        <f t="shared" si="8"/>
        <v>80.38</v>
      </c>
      <c r="H120" s="7">
        <f t="shared" si="9"/>
        <v>160.76</v>
      </c>
      <c r="I120" s="41"/>
    </row>
    <row r="121" spans="1:10" ht="25.5">
      <c r="A121" s="104" t="s">
        <v>272</v>
      </c>
      <c r="B121" s="97" t="s">
        <v>65</v>
      </c>
      <c r="C121" s="12" t="s">
        <v>141</v>
      </c>
      <c r="D121" s="5" t="s">
        <v>7</v>
      </c>
      <c r="E121" s="54">
        <v>5</v>
      </c>
      <c r="F121" s="78">
        <v>80.989999999999995</v>
      </c>
      <c r="G121" s="7">
        <f t="shared" si="8"/>
        <v>105.29</v>
      </c>
      <c r="H121" s="7">
        <f t="shared" si="9"/>
        <v>526.45000000000005</v>
      </c>
      <c r="I121" s="41"/>
    </row>
    <row r="122" spans="1:10" ht="25.5">
      <c r="A122" s="104" t="s">
        <v>272</v>
      </c>
      <c r="B122" s="97" t="s">
        <v>67</v>
      </c>
      <c r="C122" s="12" t="s">
        <v>142</v>
      </c>
      <c r="D122" s="5" t="s">
        <v>7</v>
      </c>
      <c r="E122" s="54">
        <v>3</v>
      </c>
      <c r="F122" s="78">
        <v>80.989999999999995</v>
      </c>
      <c r="G122" s="7">
        <f t="shared" si="8"/>
        <v>105.29</v>
      </c>
      <c r="H122" s="7">
        <f t="shared" ref="H122:H130" si="10">E122*G122</f>
        <v>315.87</v>
      </c>
      <c r="I122" s="41"/>
    </row>
    <row r="123" spans="1:10" ht="15" customHeight="1">
      <c r="A123" s="103"/>
      <c r="B123" s="98" t="s">
        <v>176</v>
      </c>
      <c r="C123" s="12" t="s">
        <v>123</v>
      </c>
      <c r="D123" s="5"/>
      <c r="E123" s="54"/>
      <c r="F123" s="7"/>
      <c r="G123" s="7"/>
      <c r="H123" s="7"/>
      <c r="I123" s="41"/>
    </row>
    <row r="124" spans="1:10" ht="15" customHeight="1">
      <c r="A124" s="104" t="s">
        <v>276</v>
      </c>
      <c r="B124" s="97" t="s">
        <v>177</v>
      </c>
      <c r="C124" s="12" t="s">
        <v>132</v>
      </c>
      <c r="D124" s="9" t="s">
        <v>16</v>
      </c>
      <c r="E124" s="54">
        <v>6</v>
      </c>
      <c r="F124" s="7">
        <v>20.64</v>
      </c>
      <c r="G124" s="7">
        <f t="shared" si="8"/>
        <v>26.83</v>
      </c>
      <c r="H124" s="7">
        <f t="shared" si="10"/>
        <v>160.97999999999999</v>
      </c>
      <c r="I124" s="41"/>
    </row>
    <row r="125" spans="1:10" ht="15" customHeight="1">
      <c r="A125" s="104" t="s">
        <v>275</v>
      </c>
      <c r="B125" s="97" t="s">
        <v>178</v>
      </c>
      <c r="C125" s="12" t="s">
        <v>127</v>
      </c>
      <c r="D125" s="9" t="s">
        <v>16</v>
      </c>
      <c r="E125" s="54">
        <v>8</v>
      </c>
      <c r="F125" s="7">
        <v>27.83</v>
      </c>
      <c r="G125" s="7">
        <f t="shared" si="8"/>
        <v>36.18</v>
      </c>
      <c r="H125" s="7">
        <f t="shared" si="10"/>
        <v>289.44</v>
      </c>
      <c r="I125" s="41"/>
      <c r="J125" s="74"/>
    </row>
    <row r="126" spans="1:10" ht="15" customHeight="1">
      <c r="A126" s="104" t="s">
        <v>274</v>
      </c>
      <c r="B126" s="97" t="s">
        <v>179</v>
      </c>
      <c r="C126" s="12" t="s">
        <v>128</v>
      </c>
      <c r="D126" s="9" t="s">
        <v>16</v>
      </c>
      <c r="E126" s="54">
        <v>3</v>
      </c>
      <c r="F126" s="7">
        <v>38.06</v>
      </c>
      <c r="G126" s="7">
        <f t="shared" si="8"/>
        <v>49.48</v>
      </c>
      <c r="H126" s="7">
        <f t="shared" si="10"/>
        <v>148.44</v>
      </c>
      <c r="I126" s="41"/>
    </row>
    <row r="127" spans="1:10" ht="15" customHeight="1">
      <c r="A127" s="104" t="s">
        <v>273</v>
      </c>
      <c r="B127" s="97" t="s">
        <v>180</v>
      </c>
      <c r="C127" s="12" t="s">
        <v>129</v>
      </c>
      <c r="D127" s="9" t="s">
        <v>16</v>
      </c>
      <c r="E127" s="54">
        <v>15</v>
      </c>
      <c r="F127" s="7">
        <v>40.57</v>
      </c>
      <c r="G127" s="7">
        <f t="shared" si="8"/>
        <v>52.74</v>
      </c>
      <c r="H127" s="7">
        <f t="shared" si="10"/>
        <v>791.1</v>
      </c>
      <c r="I127" s="41"/>
    </row>
    <row r="128" spans="1:10" ht="15" customHeight="1">
      <c r="A128" s="103">
        <v>40777</v>
      </c>
      <c r="B128" s="97" t="s">
        <v>181</v>
      </c>
      <c r="C128" s="19" t="s">
        <v>130</v>
      </c>
      <c r="D128" s="9" t="s">
        <v>56</v>
      </c>
      <c r="E128" s="54">
        <v>2</v>
      </c>
      <c r="F128" s="7">
        <v>29.62</v>
      </c>
      <c r="G128" s="7">
        <f t="shared" si="8"/>
        <v>38.51</v>
      </c>
      <c r="H128" s="7">
        <f t="shared" si="10"/>
        <v>77.02</v>
      </c>
      <c r="I128" s="41"/>
    </row>
    <row r="129" spans="1:12" ht="15" customHeight="1">
      <c r="A129" s="103">
        <v>72292</v>
      </c>
      <c r="B129" s="97" t="s">
        <v>182</v>
      </c>
      <c r="C129" s="19" t="s">
        <v>133</v>
      </c>
      <c r="D129" s="9" t="s">
        <v>56</v>
      </c>
      <c r="E129" s="54">
        <v>1</v>
      </c>
      <c r="F129" s="7">
        <v>34.869999999999997</v>
      </c>
      <c r="G129" s="7">
        <f t="shared" si="8"/>
        <v>45.33</v>
      </c>
      <c r="H129" s="7">
        <f t="shared" si="10"/>
        <v>45.33</v>
      </c>
      <c r="I129" s="41"/>
    </row>
    <row r="130" spans="1:12" ht="15.75" customHeight="1">
      <c r="A130" s="104" t="s">
        <v>277</v>
      </c>
      <c r="B130" s="97" t="s">
        <v>183</v>
      </c>
      <c r="C130" s="12" t="s">
        <v>143</v>
      </c>
      <c r="D130" s="9" t="s">
        <v>7</v>
      </c>
      <c r="E130" s="54">
        <v>5</v>
      </c>
      <c r="F130" s="78">
        <v>138.02000000000001</v>
      </c>
      <c r="G130" s="7">
        <f t="shared" si="8"/>
        <v>179.43</v>
      </c>
      <c r="H130" s="7">
        <f t="shared" si="10"/>
        <v>897.15</v>
      </c>
      <c r="I130" s="41"/>
    </row>
    <row r="131" spans="1:12" ht="15" customHeight="1">
      <c r="A131" s="103"/>
      <c r="B131" s="83"/>
      <c r="C131" s="12" t="s">
        <v>9</v>
      </c>
      <c r="D131" s="5"/>
      <c r="E131" s="54"/>
      <c r="F131" s="7"/>
      <c r="G131" s="7"/>
      <c r="H131" s="7"/>
      <c r="I131" s="41">
        <f>SUM(H116:H130)</f>
        <v>3903.66</v>
      </c>
    </row>
    <row r="132" spans="1:12" ht="15" customHeight="1">
      <c r="A132" s="103"/>
      <c r="B132" s="83"/>
      <c r="C132" s="12"/>
      <c r="D132" s="5"/>
      <c r="E132" s="54"/>
      <c r="F132" s="7"/>
      <c r="G132" s="7"/>
      <c r="H132" s="7"/>
      <c r="I132" s="41"/>
    </row>
    <row r="133" spans="1:12" ht="15" customHeight="1">
      <c r="A133" s="103"/>
      <c r="B133" s="95">
        <v>11</v>
      </c>
      <c r="C133" s="13" t="s">
        <v>24</v>
      </c>
      <c r="D133" s="5"/>
      <c r="E133" s="54"/>
      <c r="F133" s="7"/>
      <c r="G133" s="7"/>
      <c r="H133" s="7"/>
      <c r="I133" s="41"/>
    </row>
    <row r="134" spans="1:12" ht="25.5">
      <c r="A134" s="103" t="s">
        <v>278</v>
      </c>
      <c r="B134" s="99" t="s">
        <v>109</v>
      </c>
      <c r="C134" s="12" t="s">
        <v>158</v>
      </c>
      <c r="D134" s="5" t="s">
        <v>73</v>
      </c>
      <c r="E134" s="54">
        <v>263.39</v>
      </c>
      <c r="F134" s="7">
        <v>15.11</v>
      </c>
      <c r="G134" s="7">
        <f>$G$11*F134</f>
        <v>19.64</v>
      </c>
      <c r="H134" s="7">
        <f>E134*G134</f>
        <v>5172.9799999999996</v>
      </c>
      <c r="I134" s="41"/>
    </row>
    <row r="135" spans="1:12" ht="15" customHeight="1">
      <c r="A135" s="103">
        <v>79460</v>
      </c>
      <c r="B135" s="99" t="s">
        <v>110</v>
      </c>
      <c r="C135" s="12" t="s">
        <v>159</v>
      </c>
      <c r="D135" s="5" t="s">
        <v>73</v>
      </c>
      <c r="E135" s="54">
        <v>125.56</v>
      </c>
      <c r="F135" s="7">
        <v>40.25</v>
      </c>
      <c r="G135" s="7">
        <f>$G$11*F135</f>
        <v>52.33</v>
      </c>
      <c r="H135" s="7">
        <f>E135*G135</f>
        <v>6570.55</v>
      </c>
      <c r="I135" s="41"/>
    </row>
    <row r="136" spans="1:12" ht="15" customHeight="1">
      <c r="A136" s="103"/>
      <c r="B136" s="100"/>
      <c r="C136" s="12" t="s">
        <v>9</v>
      </c>
      <c r="D136" s="5"/>
      <c r="E136" s="54"/>
      <c r="F136" s="7"/>
      <c r="G136" s="7"/>
      <c r="H136" s="7"/>
      <c r="I136" s="41">
        <f>SUM(H134:H135)</f>
        <v>11743.53</v>
      </c>
    </row>
    <row r="137" spans="1:12" ht="15" customHeight="1">
      <c r="A137" s="103"/>
      <c r="B137" s="100"/>
      <c r="C137" s="12"/>
      <c r="D137" s="5"/>
      <c r="E137" s="54"/>
      <c r="F137" s="7"/>
      <c r="G137" s="7"/>
      <c r="H137" s="7"/>
      <c r="I137" s="41"/>
    </row>
    <row r="138" spans="1:12" ht="15" customHeight="1">
      <c r="A138" s="103"/>
      <c r="B138" s="95">
        <v>12</v>
      </c>
      <c r="C138" s="13" t="s">
        <v>66</v>
      </c>
      <c r="D138" s="5"/>
      <c r="E138" s="54"/>
      <c r="F138" s="7"/>
      <c r="G138" s="7"/>
      <c r="H138" s="7"/>
      <c r="I138" s="41"/>
    </row>
    <row r="139" spans="1:12" ht="25.5">
      <c r="A139" s="103" t="s">
        <v>281</v>
      </c>
      <c r="B139" s="99" t="s">
        <v>139</v>
      </c>
      <c r="C139" s="12" t="s">
        <v>156</v>
      </c>
      <c r="D139" s="5" t="s">
        <v>73</v>
      </c>
      <c r="E139" s="54">
        <v>66.48</v>
      </c>
      <c r="F139" s="78">
        <v>26.9</v>
      </c>
      <c r="G139" s="7">
        <f>$G$11*F139</f>
        <v>34.97</v>
      </c>
      <c r="H139" s="7">
        <f>E139*G139</f>
        <v>2324.81</v>
      </c>
      <c r="I139" s="41"/>
    </row>
    <row r="140" spans="1:12">
      <c r="A140" s="103" t="s">
        <v>279</v>
      </c>
      <c r="B140" s="99" t="s">
        <v>140</v>
      </c>
      <c r="C140" s="12" t="s">
        <v>219</v>
      </c>
      <c r="D140" s="5" t="s">
        <v>7</v>
      </c>
      <c r="E140" s="54">
        <v>3</v>
      </c>
      <c r="F140" s="78">
        <v>119.61</v>
      </c>
      <c r="G140" s="7">
        <f>$G$11*F140</f>
        <v>155.49</v>
      </c>
      <c r="H140" s="7">
        <f>E140*G140</f>
        <v>466.47</v>
      </c>
      <c r="I140" s="41"/>
    </row>
    <row r="141" spans="1:12">
      <c r="A141" s="103" t="s">
        <v>280</v>
      </c>
      <c r="B141" s="99" t="s">
        <v>217</v>
      </c>
      <c r="C141" s="12" t="s">
        <v>220</v>
      </c>
      <c r="D141" s="5" t="s">
        <v>7</v>
      </c>
      <c r="E141" s="54">
        <v>3</v>
      </c>
      <c r="F141" s="78">
        <v>103.22</v>
      </c>
      <c r="G141" s="7">
        <f>$G$11*F141</f>
        <v>134.19</v>
      </c>
      <c r="H141" s="7">
        <f>E141*G141</f>
        <v>402.57</v>
      </c>
      <c r="I141" s="41"/>
    </row>
    <row r="142" spans="1:12" ht="15" customHeight="1">
      <c r="A142" s="103">
        <v>9537</v>
      </c>
      <c r="B142" s="99" t="s">
        <v>218</v>
      </c>
      <c r="C142" s="12" t="s">
        <v>88</v>
      </c>
      <c r="D142" s="5" t="s">
        <v>73</v>
      </c>
      <c r="E142" s="54">
        <v>116.56</v>
      </c>
      <c r="F142" s="7">
        <v>1.65</v>
      </c>
      <c r="G142" s="7">
        <f>$G$11*F142</f>
        <v>2.15</v>
      </c>
      <c r="H142" s="7">
        <f>E142*G142</f>
        <v>250.6</v>
      </c>
      <c r="I142" s="41"/>
      <c r="K142" s="71"/>
      <c r="L142" s="71"/>
    </row>
    <row r="143" spans="1:12" ht="15" customHeight="1">
      <c r="A143" s="103"/>
      <c r="B143" s="83"/>
      <c r="C143" s="12" t="s">
        <v>9</v>
      </c>
      <c r="D143" s="5"/>
      <c r="E143" s="54"/>
      <c r="F143" s="7"/>
      <c r="G143" s="7"/>
      <c r="H143" s="7"/>
      <c r="I143" s="41">
        <f>SUM(H139:H142)</f>
        <v>3444.45</v>
      </c>
      <c r="K143" s="6"/>
      <c r="L143" s="6"/>
    </row>
    <row r="144" spans="1:12" ht="15" customHeight="1">
      <c r="A144" s="103"/>
      <c r="B144" s="83"/>
      <c r="C144" s="12"/>
      <c r="D144" s="50"/>
      <c r="E144" s="24"/>
      <c r="F144" s="64"/>
      <c r="G144" s="64"/>
      <c r="H144" s="64"/>
      <c r="I144" s="42"/>
      <c r="K144" s="6"/>
      <c r="L144" s="6"/>
    </row>
    <row r="145" spans="1:11" ht="15" customHeight="1" thickBot="1">
      <c r="A145" s="105"/>
      <c r="B145" s="101"/>
      <c r="C145" s="65" t="s">
        <v>164</v>
      </c>
      <c r="D145" s="66"/>
      <c r="E145" s="67"/>
      <c r="F145" s="67"/>
      <c r="G145" s="67"/>
      <c r="H145" s="67"/>
      <c r="I145" s="68">
        <f>SUM(I15:I143)</f>
        <v>112290.37</v>
      </c>
      <c r="K145" s="72"/>
    </row>
    <row r="146" spans="1:11" ht="15" customHeight="1">
      <c r="B146" s="6" t="s">
        <v>90</v>
      </c>
      <c r="C146" s="127" t="s">
        <v>283</v>
      </c>
      <c r="D146" s="128"/>
      <c r="E146" s="128"/>
      <c r="F146" s="128"/>
      <c r="G146" s="128"/>
      <c r="H146" s="128"/>
      <c r="I146" s="128"/>
    </row>
    <row r="149" spans="1:11">
      <c r="H149" s="135" t="s">
        <v>209</v>
      </c>
      <c r="I149" s="135"/>
    </row>
    <row r="150" spans="1:11">
      <c r="H150" s="109" t="s">
        <v>210</v>
      </c>
      <c r="I150" s="109"/>
    </row>
  </sheetData>
  <mergeCells count="17">
    <mergeCell ref="A12:A13"/>
    <mergeCell ref="C1:G1"/>
    <mergeCell ref="C2:G2"/>
    <mergeCell ref="G8:H8"/>
    <mergeCell ref="H149:I149"/>
    <mergeCell ref="H1:I1"/>
    <mergeCell ref="H5:I5"/>
    <mergeCell ref="H2:I2"/>
    <mergeCell ref="H150:I150"/>
    <mergeCell ref="C3:G3"/>
    <mergeCell ref="C4:G4"/>
    <mergeCell ref="C5:G5"/>
    <mergeCell ref="H3:I4"/>
    <mergeCell ref="B7:I7"/>
    <mergeCell ref="B10:I10"/>
    <mergeCell ref="B8:C8"/>
    <mergeCell ref="C146:I146"/>
  </mergeCells>
  <phoneticPr fontId="12" type="noConversion"/>
  <pageMargins left="0.47244094488188981" right="0.15748031496062992" top="0.59055118110236227" bottom="0.82677165354330717" header="0.35433070866141736" footer="0.51181102362204722"/>
  <pageSetup paperSize="9" scale="76" orientation="portrait" horizontalDpi="300" verticalDpi="300" r:id="rId1"/>
  <headerFooter alignWithMargins="0">
    <oddFooter>Página &amp;P de &amp;N</oddFooter>
  </headerFooter>
  <rowBreaks count="2" manualBreakCount="2">
    <brk id="58" max="8" man="1"/>
    <brk id="10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PLAN. ORÇAM.</vt:lpstr>
      <vt:lpstr>'PLAN. ORÇAM.'!Area_de_impressao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</cp:lastModifiedBy>
  <cp:lastPrinted>2013-03-04T20:02:10Z</cp:lastPrinted>
  <dcterms:created xsi:type="dcterms:W3CDTF">2009-01-30T20:18:57Z</dcterms:created>
  <dcterms:modified xsi:type="dcterms:W3CDTF">2013-03-05T13:27:06Z</dcterms:modified>
</cp:coreProperties>
</file>