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0115" windowHeight="7995"/>
  </bookViews>
  <sheets>
    <sheet name="Plan1" sheetId="1" r:id="rId1"/>
    <sheet name="Plan2" sheetId="2" r:id="rId2"/>
    <sheet name="Plan3" sheetId="3" r:id="rId3"/>
  </sheets>
  <definedNames>
    <definedName name="_xlnm.Print_Area" localSheetId="0">Plan1!$A$2:$I$97</definedName>
  </definedNames>
  <calcPr calcId="125725"/>
</workbook>
</file>

<file path=xl/calcChain.xml><?xml version="1.0" encoding="utf-8"?>
<calcChain xmlns="http://schemas.openxmlformats.org/spreadsheetml/2006/main">
  <c r="H51" i="1"/>
  <c r="H52"/>
  <c r="H54"/>
  <c r="H55"/>
  <c r="H56"/>
  <c r="H57"/>
  <c r="H58"/>
  <c r="I92" s="1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4"/>
  <c r="H85"/>
  <c r="H86"/>
  <c r="H87"/>
  <c r="H50"/>
  <c r="G53"/>
  <c r="H53" s="1"/>
  <c r="E81"/>
  <c r="E83"/>
  <c r="H83" s="1"/>
  <c r="E23"/>
  <c r="E22"/>
  <c r="E21"/>
  <c r="C43"/>
  <c r="E43" s="1"/>
  <c r="C42"/>
  <c r="E42" s="1"/>
  <c r="C41"/>
  <c r="E41" s="1"/>
  <c r="E35"/>
  <c r="E36"/>
  <c r="E37"/>
  <c r="E34"/>
  <c r="E28"/>
  <c r="E29"/>
  <c r="E30"/>
  <c r="E27"/>
  <c r="C16"/>
  <c r="C15"/>
  <c r="E15" s="1"/>
  <c r="C14"/>
  <c r="E14" s="1"/>
  <c r="C13"/>
  <c r="E13" s="1"/>
  <c r="C7"/>
  <c r="E7" s="1"/>
  <c r="C6"/>
  <c r="E6" s="1"/>
  <c r="C5"/>
  <c r="E5" s="1"/>
  <c r="I95" l="1"/>
</calcChain>
</file>

<file path=xl/sharedStrings.xml><?xml version="1.0" encoding="utf-8"?>
<sst xmlns="http://schemas.openxmlformats.org/spreadsheetml/2006/main" count="159" uniqueCount="73">
  <si>
    <t>(6X)</t>
  </si>
  <si>
    <t>PEDRA BRITA</t>
  </si>
  <si>
    <t>QDE.</t>
  </si>
  <si>
    <t>UNID.</t>
  </si>
  <si>
    <t>M³</t>
  </si>
  <si>
    <t>AREIA</t>
  </si>
  <si>
    <t>CIMENTO</t>
  </si>
  <si>
    <t>KG</t>
  </si>
  <si>
    <t>AÇO 8,0MM</t>
  </si>
  <si>
    <t>M</t>
  </si>
  <si>
    <t>AÇO 3,4mm</t>
  </si>
  <si>
    <t>QDE.TOT.</t>
  </si>
  <si>
    <t>ESTACA BROCA D=20cm, 2M (6X)</t>
  </si>
  <si>
    <t>VIGA BALDRAME 15X20  ( 27M)</t>
  </si>
  <si>
    <t>MATERIAL</t>
  </si>
  <si>
    <t>ALVENARIA PAREDE TIJOLO 6F 1/1 (CHATO) -67M²</t>
  </si>
  <si>
    <t>TIJOLO 6 F</t>
  </si>
  <si>
    <t>CAL</t>
  </si>
  <si>
    <t>ALVENARIA PAREDE TIJOLO 6F 1/2 (ESPELHO) -14M²</t>
  </si>
  <si>
    <t>CHAPISCO+EMBOÇO - 160 M²</t>
  </si>
  <si>
    <t>COBERTURA</t>
  </si>
  <si>
    <t>VIGA 5X10</t>
  </si>
  <si>
    <t>CAIBRO 5X5</t>
  </si>
  <si>
    <t>RIPA 1X2,5</t>
  </si>
  <si>
    <t>TELHA FRANCESA</t>
  </si>
  <si>
    <t>ÁGUA FRIA</t>
  </si>
  <si>
    <t>TUBO PVC 3/4"</t>
  </si>
  <si>
    <t>PÇ</t>
  </si>
  <si>
    <t>JOELHO 3/4"</t>
  </si>
  <si>
    <t>TE 3/4"</t>
  </si>
  <si>
    <t>ESGOTO</t>
  </si>
  <si>
    <t>TUBO PVC BRANCO 50mm</t>
  </si>
  <si>
    <t>JOELHO 50mm</t>
  </si>
  <si>
    <t>ELÉTRICA - INTALAÇÃO APARENTE</t>
  </si>
  <si>
    <t>INTERRUPTOR SIMPLES</t>
  </si>
  <si>
    <t>TOMADA 220 V APARENTE P/ AR COND.</t>
  </si>
  <si>
    <t>TOMADA 127 V APARENTE</t>
  </si>
  <si>
    <t>ELETRODUTO RÍGIDO  PVC 1/2"</t>
  </si>
  <si>
    <t>ELETRODUTO RÍGIDO  PVC 3/4"</t>
  </si>
  <si>
    <t>FIO # 6mm²</t>
  </si>
  <si>
    <t>FIO # 4mm²</t>
  </si>
  <si>
    <t>FIO # 2,5mm²</t>
  </si>
  <si>
    <t>QUADRO DE LUZ P/ 4 DISJ.</t>
  </si>
  <si>
    <t>DOISJUNTOR  20A</t>
  </si>
  <si>
    <t>ELETRODUTO RÍGIDO  PVC 1"</t>
  </si>
  <si>
    <t>PISO CONCRETO +CIMENTADO</t>
  </si>
  <si>
    <t>SC</t>
  </si>
  <si>
    <t>AÇO 8,0mm</t>
  </si>
  <si>
    <t>barras</t>
  </si>
  <si>
    <t>TIJOLO 6 FUROS</t>
  </si>
  <si>
    <t>MIL</t>
  </si>
  <si>
    <t xml:space="preserve">MATERIAL </t>
  </si>
  <si>
    <t>R$-UN.</t>
  </si>
  <si>
    <t>REGISTRO DE GAVETA pvc  3/4"</t>
  </si>
  <si>
    <t>CAIXA DE PASSAGEM e SUMIDOURO</t>
  </si>
  <si>
    <t>CJ</t>
  </si>
  <si>
    <t>TORNEIRA TIPO JARDIM 3/4"</t>
  </si>
  <si>
    <t>R$ (MATERIAIS)</t>
  </si>
  <si>
    <t>Total - materiais</t>
  </si>
  <si>
    <t>Total Geral</t>
  </si>
  <si>
    <t xml:space="preserve"> Mão de obra + BDI</t>
  </si>
  <si>
    <t>Prazo de execução: 1 mês</t>
  </si>
  <si>
    <t>data: 29/10/2014</t>
  </si>
  <si>
    <t>TOTAIS</t>
  </si>
  <si>
    <t>PINTURA</t>
  </si>
  <si>
    <t>SOQUETE +lâmpada fluorescente 40 W</t>
  </si>
  <si>
    <t>PINTURA EM ESMALTE BRANCO -PORTA E TESOURAS DE MADEIRAS</t>
  </si>
  <si>
    <t>PINTURA EM LÁTEX BRANCO -PAREDES</t>
  </si>
  <si>
    <t>ORÇAMENTO</t>
  </si>
  <si>
    <t>JG</t>
  </si>
  <si>
    <t xml:space="preserve"> BATENTE/PORTA/GUARNIÇÃO DE MADEIRA 80X210 + DOBRADIÇAS + FECHADURA</t>
  </si>
  <si>
    <t>ESCAVAÇÕES/LIMPEZA/OUTROS</t>
  </si>
  <si>
    <t>ORÇAMENTO DETALHADO</t>
  </si>
</sst>
</file>

<file path=xl/styles.xml><?xml version="1.0" encoding="utf-8"?>
<styleSheet xmlns="http://schemas.openxmlformats.org/spreadsheetml/2006/main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[$R$-416]\ * #,##0.00_-;\-[$R$-416]\ * #,##0.00_-;_-[$R$-416]\ * &quot;-&quot;??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43" fontId="0" fillId="0" borderId="0" xfId="0" applyNumberFormat="1"/>
    <xf numFmtId="0" fontId="3" fillId="0" borderId="0" xfId="0" applyFont="1"/>
    <xf numFmtId="0" fontId="0" fillId="0" borderId="0" xfId="0" applyBorder="1"/>
    <xf numFmtId="164" fontId="0" fillId="0" borderId="4" xfId="1" applyNumberFormat="1" applyFont="1" applyBorder="1"/>
    <xf numFmtId="43" fontId="0" fillId="0" borderId="2" xfId="1" applyFont="1" applyBorder="1"/>
    <xf numFmtId="0" fontId="0" fillId="0" borderId="4" xfId="0" applyBorder="1"/>
    <xf numFmtId="0" fontId="0" fillId="0" borderId="4" xfId="0" applyBorder="1" applyAlignment="1">
      <alignment horizontal="center" wrapText="1"/>
    </xf>
    <xf numFmtId="43" fontId="0" fillId="0" borderId="4" xfId="1" applyFont="1" applyBorder="1"/>
    <xf numFmtId="0" fontId="0" fillId="0" borderId="4" xfId="0" applyFill="1" applyBorder="1"/>
    <xf numFmtId="164" fontId="0" fillId="0" borderId="9" xfId="1" applyNumberFormat="1" applyFont="1" applyBorder="1"/>
    <xf numFmtId="44" fontId="0" fillId="0" borderId="12" xfId="2" applyFon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</cellXfs>
  <cellStyles count="3">
    <cellStyle name="Moeda" xfId="2" builtinId="4"/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97"/>
  <sheetViews>
    <sheetView tabSelected="1" topLeftCell="A85" zoomScaleNormal="100" workbookViewId="0">
      <selection activeCell="B98" sqref="B98"/>
    </sheetView>
  </sheetViews>
  <sheetFormatPr defaultRowHeight="15"/>
  <cols>
    <col min="2" max="2" width="36.140625" customWidth="1"/>
    <col min="7" max="7" width="9.28515625" bestFit="1" customWidth="1"/>
    <col min="8" max="8" width="14" customWidth="1"/>
    <col min="9" max="9" width="13.7109375" customWidth="1"/>
    <col min="11" max="11" width="9.5703125" bestFit="1" customWidth="1"/>
    <col min="12" max="12" width="11.5703125" bestFit="1" customWidth="1"/>
    <col min="14" max="14" width="10.5703125" bestFit="1" customWidth="1"/>
  </cols>
  <sheetData>
    <row r="2" spans="1:5">
      <c r="B2" s="26" t="s">
        <v>72</v>
      </c>
      <c r="C2" s="26"/>
      <c r="D2" s="26"/>
      <c r="E2" s="26"/>
    </row>
    <row r="3" spans="1:5">
      <c r="A3" s="9"/>
      <c r="B3" s="9" t="s">
        <v>12</v>
      </c>
      <c r="C3" s="9"/>
      <c r="D3" s="9"/>
      <c r="E3" s="9" t="s">
        <v>0</v>
      </c>
    </row>
    <row r="4" spans="1:5">
      <c r="A4" s="9"/>
      <c r="B4" s="9" t="s">
        <v>14</v>
      </c>
      <c r="C4" s="9" t="s">
        <v>2</v>
      </c>
      <c r="D4" s="9" t="s">
        <v>3</v>
      </c>
      <c r="E4" s="9" t="s">
        <v>11</v>
      </c>
    </row>
    <row r="5" spans="1:5">
      <c r="A5" s="9">
        <v>1</v>
      </c>
      <c r="B5" s="9" t="s">
        <v>1</v>
      </c>
      <c r="C5" s="9">
        <f>0.2*0.2*2*0.7</f>
        <v>5.6000000000000008E-2</v>
      </c>
      <c r="D5" s="9" t="s">
        <v>4</v>
      </c>
      <c r="E5" s="9">
        <f>C5*6</f>
        <v>0.33600000000000008</v>
      </c>
    </row>
    <row r="6" spans="1:5">
      <c r="A6" s="9">
        <v>2</v>
      </c>
      <c r="B6" s="9" t="s">
        <v>5</v>
      </c>
      <c r="C6" s="9">
        <f>0.2*0.2*2*0.7</f>
        <v>5.6000000000000008E-2</v>
      </c>
      <c r="D6" s="9" t="s">
        <v>4</v>
      </c>
      <c r="E6" s="9">
        <f>C6*6</f>
        <v>0.33600000000000008</v>
      </c>
    </row>
    <row r="7" spans="1:5">
      <c r="A7" s="9">
        <v>3</v>
      </c>
      <c r="B7" s="9" t="s">
        <v>6</v>
      </c>
      <c r="C7" s="9">
        <f>0.2*0.2*2*350</f>
        <v>28.000000000000007</v>
      </c>
      <c r="D7" s="9" t="s">
        <v>7</v>
      </c>
      <c r="E7" s="9">
        <f>C7*6</f>
        <v>168.00000000000006</v>
      </c>
    </row>
    <row r="8" spans="1:5">
      <c r="A8" s="9">
        <v>4</v>
      </c>
      <c r="B8" s="9" t="s">
        <v>8</v>
      </c>
      <c r="C8" s="9">
        <v>3</v>
      </c>
      <c r="D8" s="9" t="s">
        <v>9</v>
      </c>
      <c r="E8" s="9">
        <v>18</v>
      </c>
    </row>
    <row r="9" spans="1:5">
      <c r="A9" s="9">
        <v>5</v>
      </c>
      <c r="B9" s="9" t="s">
        <v>10</v>
      </c>
      <c r="C9" s="9">
        <v>3</v>
      </c>
      <c r="D9" s="9" t="s">
        <v>9</v>
      </c>
      <c r="E9" s="9">
        <v>18</v>
      </c>
    </row>
    <row r="10" spans="1:5">
      <c r="A10" s="9"/>
      <c r="B10" s="9"/>
      <c r="C10" s="9"/>
      <c r="D10" s="9"/>
      <c r="E10" s="9"/>
    </row>
    <row r="11" spans="1:5">
      <c r="A11" s="9"/>
      <c r="B11" s="9" t="s">
        <v>13</v>
      </c>
      <c r="C11" s="9"/>
      <c r="D11" s="9"/>
      <c r="E11" s="9"/>
    </row>
    <row r="12" spans="1:5">
      <c r="A12" s="9"/>
      <c r="B12" s="9" t="s">
        <v>14</v>
      </c>
      <c r="C12" s="9" t="s">
        <v>2</v>
      </c>
      <c r="D12" s="9" t="s">
        <v>3</v>
      </c>
      <c r="E12" s="9" t="s">
        <v>11</v>
      </c>
    </row>
    <row r="13" spans="1:5">
      <c r="A13" s="9">
        <v>1</v>
      </c>
      <c r="B13" s="9" t="s">
        <v>1</v>
      </c>
      <c r="C13" s="9">
        <f>0.15*0.2*0.7</f>
        <v>2.0999999999999998E-2</v>
      </c>
      <c r="D13" s="9" t="s">
        <v>4</v>
      </c>
      <c r="E13" s="9">
        <f>C13*27</f>
        <v>0.56699999999999995</v>
      </c>
    </row>
    <row r="14" spans="1:5">
      <c r="A14" s="9">
        <v>2</v>
      </c>
      <c r="B14" s="9" t="s">
        <v>5</v>
      </c>
      <c r="C14" s="9">
        <f>0.15*0.2*0.7</f>
        <v>2.0999999999999998E-2</v>
      </c>
      <c r="D14" s="9" t="s">
        <v>4</v>
      </c>
      <c r="E14" s="9">
        <f>C14*27</f>
        <v>0.56699999999999995</v>
      </c>
    </row>
    <row r="15" spans="1:5">
      <c r="A15" s="9">
        <v>3</v>
      </c>
      <c r="B15" s="9" t="s">
        <v>6</v>
      </c>
      <c r="C15" s="9">
        <f>0.15*0.2*350</f>
        <v>10.5</v>
      </c>
      <c r="D15" s="9" t="s">
        <v>7</v>
      </c>
      <c r="E15" s="9">
        <f>C15*27</f>
        <v>283.5</v>
      </c>
    </row>
    <row r="16" spans="1:5">
      <c r="A16" s="9">
        <v>4</v>
      </c>
      <c r="B16" s="9" t="s">
        <v>8</v>
      </c>
      <c r="C16" s="9">
        <f>4.5</f>
        <v>4.5</v>
      </c>
      <c r="D16" s="9" t="s">
        <v>9</v>
      </c>
      <c r="E16" s="9">
        <v>120</v>
      </c>
    </row>
    <row r="17" spans="1:5">
      <c r="A17" s="9">
        <v>5</v>
      </c>
      <c r="B17" s="9" t="s">
        <v>10</v>
      </c>
      <c r="C17" s="9">
        <v>4.5</v>
      </c>
      <c r="D17" s="9" t="s">
        <v>9</v>
      </c>
      <c r="E17" s="9">
        <v>120</v>
      </c>
    </row>
    <row r="18" spans="1:5">
      <c r="A18" s="9"/>
      <c r="B18" s="9"/>
      <c r="C18" s="9"/>
      <c r="D18" s="9"/>
      <c r="E18" s="9"/>
    </row>
    <row r="19" spans="1:5">
      <c r="A19" s="9"/>
      <c r="B19" s="9" t="s">
        <v>45</v>
      </c>
      <c r="C19" s="9"/>
      <c r="D19" s="9"/>
      <c r="E19" s="9"/>
    </row>
    <row r="20" spans="1:5">
      <c r="A20" s="9"/>
      <c r="B20" s="9" t="s">
        <v>14</v>
      </c>
      <c r="C20" s="9" t="s">
        <v>2</v>
      </c>
      <c r="D20" s="9" t="s">
        <v>3</v>
      </c>
      <c r="E20" s="9" t="s">
        <v>11</v>
      </c>
    </row>
    <row r="21" spans="1:5">
      <c r="A21" s="9"/>
      <c r="B21" s="9" t="s">
        <v>1</v>
      </c>
      <c r="C21" s="9"/>
      <c r="D21" s="9"/>
      <c r="E21" s="9">
        <f>1.55*0.7</f>
        <v>1.085</v>
      </c>
    </row>
    <row r="22" spans="1:5">
      <c r="A22" s="9"/>
      <c r="B22" s="9" t="s">
        <v>5</v>
      </c>
      <c r="C22" s="9"/>
      <c r="D22" s="9"/>
      <c r="E22" s="9">
        <f>1.54*0.7</f>
        <v>1.0779999999999998</v>
      </c>
    </row>
    <row r="23" spans="1:5">
      <c r="A23" s="9"/>
      <c r="B23" s="9" t="s">
        <v>6</v>
      </c>
      <c r="C23" s="9"/>
      <c r="D23" s="9"/>
      <c r="E23" s="9">
        <f>1.54*350</f>
        <v>539</v>
      </c>
    </row>
    <row r="24" spans="1:5">
      <c r="A24" s="9"/>
      <c r="B24" s="9"/>
      <c r="C24" s="9"/>
      <c r="D24" s="9"/>
      <c r="E24" s="9"/>
    </row>
    <row r="25" spans="1:5">
      <c r="A25" s="9"/>
      <c r="B25" s="9" t="s">
        <v>15</v>
      </c>
      <c r="C25" s="9"/>
      <c r="D25" s="9"/>
      <c r="E25" s="9"/>
    </row>
    <row r="26" spans="1:5">
      <c r="A26" s="9"/>
      <c r="B26" s="9" t="s">
        <v>14</v>
      </c>
      <c r="C26" s="9" t="s">
        <v>2</v>
      </c>
      <c r="D26" s="9" t="s">
        <v>3</v>
      </c>
      <c r="E26" s="9" t="s">
        <v>11</v>
      </c>
    </row>
    <row r="27" spans="1:5">
      <c r="A27" s="9"/>
      <c r="B27" s="9" t="s">
        <v>16</v>
      </c>
      <c r="C27" s="9">
        <v>50</v>
      </c>
      <c r="D27" s="9" t="s">
        <v>3</v>
      </c>
      <c r="E27" s="9">
        <f>C27*67</f>
        <v>3350</v>
      </c>
    </row>
    <row r="28" spans="1:5">
      <c r="A28" s="9"/>
      <c r="B28" s="9" t="s">
        <v>6</v>
      </c>
      <c r="C28" s="9">
        <v>6</v>
      </c>
      <c r="D28" s="9" t="s">
        <v>7</v>
      </c>
      <c r="E28" s="9">
        <f t="shared" ref="E28:E30" si="0">C28*67</f>
        <v>402</v>
      </c>
    </row>
    <row r="29" spans="1:5">
      <c r="A29" s="9"/>
      <c r="B29" s="9" t="s">
        <v>17</v>
      </c>
      <c r="C29" s="9">
        <v>6.5</v>
      </c>
      <c r="D29" s="9" t="s">
        <v>7</v>
      </c>
      <c r="E29" s="9">
        <f t="shared" si="0"/>
        <v>435.5</v>
      </c>
    </row>
    <row r="30" spans="1:5">
      <c r="A30" s="9"/>
      <c r="B30" s="9" t="s">
        <v>5</v>
      </c>
      <c r="C30" s="9">
        <v>4.4999999999999998E-2</v>
      </c>
      <c r="D30" s="9" t="s">
        <v>4</v>
      </c>
      <c r="E30" s="9">
        <f t="shared" si="0"/>
        <v>3.0149999999999997</v>
      </c>
    </row>
    <row r="31" spans="1:5">
      <c r="A31" s="9"/>
      <c r="B31" s="9"/>
      <c r="C31" s="9"/>
      <c r="D31" s="9"/>
      <c r="E31" s="9"/>
    </row>
    <row r="32" spans="1:5">
      <c r="A32" s="9"/>
      <c r="B32" s="9" t="s">
        <v>18</v>
      </c>
      <c r="C32" s="9"/>
      <c r="D32" s="9"/>
      <c r="E32" s="9"/>
    </row>
    <row r="33" spans="1:9">
      <c r="A33" s="9"/>
      <c r="B33" s="9" t="s">
        <v>14</v>
      </c>
      <c r="C33" s="9" t="s">
        <v>2</v>
      </c>
      <c r="D33" s="9" t="s">
        <v>3</v>
      </c>
      <c r="E33" s="9" t="s">
        <v>11</v>
      </c>
    </row>
    <row r="34" spans="1:9">
      <c r="A34" s="9"/>
      <c r="B34" s="9" t="s">
        <v>16</v>
      </c>
      <c r="C34" s="9">
        <v>35</v>
      </c>
      <c r="D34" s="9" t="s">
        <v>3</v>
      </c>
      <c r="E34" s="9">
        <f>C34*14</f>
        <v>490</v>
      </c>
    </row>
    <row r="35" spans="1:9">
      <c r="A35" s="9"/>
      <c r="B35" s="9" t="s">
        <v>6</v>
      </c>
      <c r="C35" s="9">
        <v>2.5</v>
      </c>
      <c r="D35" s="9" t="s">
        <v>7</v>
      </c>
      <c r="E35" s="9">
        <f t="shared" ref="E35:E37" si="1">C35*14</f>
        <v>35</v>
      </c>
    </row>
    <row r="36" spans="1:9">
      <c r="A36" s="9"/>
      <c r="B36" s="9" t="s">
        <v>17</v>
      </c>
      <c r="C36" s="9">
        <v>2.5</v>
      </c>
      <c r="D36" s="9" t="s">
        <v>7</v>
      </c>
      <c r="E36" s="9">
        <f t="shared" si="1"/>
        <v>35</v>
      </c>
    </row>
    <row r="37" spans="1:9">
      <c r="A37" s="9"/>
      <c r="B37" s="9" t="s">
        <v>5</v>
      </c>
      <c r="C37" s="9">
        <v>1.7000000000000001E-2</v>
      </c>
      <c r="D37" s="9" t="s">
        <v>4</v>
      </c>
      <c r="E37" s="9">
        <f t="shared" si="1"/>
        <v>0.23800000000000002</v>
      </c>
    </row>
    <row r="38" spans="1:9">
      <c r="A38" s="9"/>
      <c r="B38" s="9"/>
      <c r="C38" s="9"/>
      <c r="D38" s="9"/>
      <c r="E38" s="9"/>
    </row>
    <row r="39" spans="1:9">
      <c r="A39" s="9"/>
      <c r="B39" s="9" t="s">
        <v>19</v>
      </c>
      <c r="C39" s="9"/>
      <c r="D39" s="9"/>
      <c r="E39" s="9"/>
    </row>
    <row r="40" spans="1:9">
      <c r="A40" s="9"/>
      <c r="B40" s="9" t="s">
        <v>14</v>
      </c>
      <c r="C40" s="9" t="s">
        <v>2</v>
      </c>
      <c r="D40" s="9" t="s">
        <v>3</v>
      </c>
      <c r="E40" s="9" t="s">
        <v>11</v>
      </c>
    </row>
    <row r="41" spans="1:9">
      <c r="A41" s="9"/>
      <c r="B41" s="9" t="s">
        <v>6</v>
      </c>
      <c r="C41" s="9">
        <f>2.5+3</f>
        <v>5.5</v>
      </c>
      <c r="D41" s="9" t="s">
        <v>7</v>
      </c>
      <c r="E41" s="9">
        <f>C41*160</f>
        <v>880</v>
      </c>
    </row>
    <row r="42" spans="1:9">
      <c r="A42" s="9"/>
      <c r="B42" s="9" t="s">
        <v>17</v>
      </c>
      <c r="C42" s="9">
        <f>3+0</f>
        <v>3</v>
      </c>
      <c r="D42" s="9" t="s">
        <v>7</v>
      </c>
      <c r="E42" s="9">
        <f t="shared" ref="E42:E43" si="2">C42*160</f>
        <v>480</v>
      </c>
    </row>
    <row r="43" spans="1:9">
      <c r="A43" s="9"/>
      <c r="B43" s="9" t="s">
        <v>5</v>
      </c>
      <c r="C43" s="9">
        <f>0.024+0.006</f>
        <v>0.03</v>
      </c>
      <c r="D43" s="9" t="s">
        <v>4</v>
      </c>
      <c r="E43" s="9">
        <f t="shared" si="2"/>
        <v>4.8</v>
      </c>
    </row>
    <row r="44" spans="1:9">
      <c r="A44" s="9"/>
      <c r="B44" s="9"/>
      <c r="C44" s="9"/>
      <c r="D44" s="9"/>
      <c r="E44" s="9"/>
    </row>
    <row r="45" spans="1:9">
      <c r="A45" s="9"/>
      <c r="B45" s="9"/>
      <c r="C45" s="9"/>
      <c r="D45" s="9"/>
      <c r="E45" s="9"/>
    </row>
    <row r="46" spans="1:9">
      <c r="A46" s="15"/>
      <c r="B46" s="16"/>
      <c r="C46" s="16"/>
      <c r="D46" s="16"/>
      <c r="E46" s="16"/>
      <c r="F46" s="16"/>
      <c r="G46" s="16"/>
      <c r="H46" s="16"/>
      <c r="I46" s="16"/>
    </row>
    <row r="47" spans="1:9">
      <c r="A47" s="25" t="s">
        <v>68</v>
      </c>
      <c r="B47" s="25"/>
      <c r="C47" s="25"/>
      <c r="D47" s="25"/>
      <c r="E47" s="25"/>
      <c r="F47" s="25"/>
      <c r="G47" s="25"/>
      <c r="H47" s="25"/>
      <c r="I47" s="25"/>
    </row>
    <row r="48" spans="1:9">
      <c r="A48" s="1"/>
      <c r="B48" s="2"/>
      <c r="C48" s="2"/>
      <c r="D48" s="2"/>
      <c r="E48" s="2"/>
      <c r="F48" s="3"/>
    </row>
    <row r="49" spans="1:12" ht="30">
      <c r="A49" s="21" t="s">
        <v>51</v>
      </c>
      <c r="B49" s="21"/>
      <c r="C49" s="21"/>
      <c r="D49" s="21"/>
      <c r="E49" s="21"/>
      <c r="F49" s="21"/>
      <c r="G49" s="9" t="s">
        <v>52</v>
      </c>
      <c r="H49" s="10" t="s">
        <v>57</v>
      </c>
      <c r="I49" s="10" t="s">
        <v>63</v>
      </c>
    </row>
    <row r="50" spans="1:12">
      <c r="A50" s="9"/>
      <c r="B50" s="9" t="s">
        <v>1</v>
      </c>
      <c r="C50" s="9"/>
      <c r="D50" s="9"/>
      <c r="E50" s="9">
        <v>2</v>
      </c>
      <c r="F50" s="9" t="s">
        <v>4</v>
      </c>
      <c r="G50" s="11">
        <v>48</v>
      </c>
      <c r="H50" s="11">
        <f>G50*E50</f>
        <v>96</v>
      </c>
      <c r="I50" s="9"/>
    </row>
    <row r="51" spans="1:12">
      <c r="A51" s="9"/>
      <c r="B51" s="9" t="s">
        <v>5</v>
      </c>
      <c r="C51" s="9"/>
      <c r="D51" s="9"/>
      <c r="E51" s="9">
        <v>10</v>
      </c>
      <c r="F51" s="9" t="s">
        <v>4</v>
      </c>
      <c r="G51" s="11">
        <v>60</v>
      </c>
      <c r="H51" s="11">
        <f t="shared" ref="H51:H87" si="3">G51*E51</f>
        <v>600</v>
      </c>
      <c r="I51" s="9"/>
    </row>
    <row r="52" spans="1:12">
      <c r="A52" s="9"/>
      <c r="B52" s="9" t="s">
        <v>6</v>
      </c>
      <c r="C52" s="9"/>
      <c r="D52" s="9"/>
      <c r="E52" s="9">
        <v>40</v>
      </c>
      <c r="F52" s="9" t="s">
        <v>46</v>
      </c>
      <c r="G52" s="11">
        <v>21.5</v>
      </c>
      <c r="H52" s="11">
        <f t="shared" si="3"/>
        <v>860</v>
      </c>
      <c r="I52" s="9"/>
    </row>
    <row r="53" spans="1:12">
      <c r="A53" s="9"/>
      <c r="B53" s="9" t="s">
        <v>17</v>
      </c>
      <c r="C53" s="9"/>
      <c r="D53" s="9"/>
      <c r="E53" s="9">
        <v>50</v>
      </c>
      <c r="F53" s="9" t="s">
        <v>46</v>
      </c>
      <c r="G53" s="11">
        <f>0.27*20</f>
        <v>5.4</v>
      </c>
      <c r="H53" s="11">
        <f t="shared" si="3"/>
        <v>270</v>
      </c>
      <c r="I53" s="9"/>
    </row>
    <row r="54" spans="1:12">
      <c r="A54" s="9"/>
      <c r="B54" s="9" t="s">
        <v>47</v>
      </c>
      <c r="C54" s="9"/>
      <c r="D54" s="9"/>
      <c r="E54" s="9">
        <v>12</v>
      </c>
      <c r="F54" s="9" t="s">
        <v>48</v>
      </c>
      <c r="G54" s="11">
        <v>5</v>
      </c>
      <c r="H54" s="11">
        <f t="shared" si="3"/>
        <v>60</v>
      </c>
      <c r="I54" s="9"/>
    </row>
    <row r="55" spans="1:12">
      <c r="A55" s="9"/>
      <c r="B55" s="9" t="s">
        <v>10</v>
      </c>
      <c r="C55" s="9"/>
      <c r="D55" s="9"/>
      <c r="E55" s="9">
        <v>12</v>
      </c>
      <c r="F55" s="9" t="s">
        <v>48</v>
      </c>
      <c r="G55" s="11">
        <v>5</v>
      </c>
      <c r="H55" s="11">
        <f t="shared" si="3"/>
        <v>60</v>
      </c>
      <c r="I55" s="9"/>
    </row>
    <row r="56" spans="1:12">
      <c r="A56" s="9"/>
      <c r="B56" s="9" t="s">
        <v>49</v>
      </c>
      <c r="C56" s="9"/>
      <c r="D56" s="9"/>
      <c r="E56" s="9">
        <v>4</v>
      </c>
      <c r="F56" s="9" t="s">
        <v>50</v>
      </c>
      <c r="G56" s="11">
        <v>700</v>
      </c>
      <c r="H56" s="11">
        <f t="shared" si="3"/>
        <v>2800</v>
      </c>
      <c r="I56" s="9"/>
    </row>
    <row r="57" spans="1:12">
      <c r="A57" s="9"/>
      <c r="B57" s="9" t="s">
        <v>24</v>
      </c>
      <c r="C57" s="9"/>
      <c r="D57" s="9"/>
      <c r="E57" s="9">
        <v>0.9</v>
      </c>
      <c r="F57" s="9" t="s">
        <v>50</v>
      </c>
      <c r="G57" s="11">
        <v>950</v>
      </c>
      <c r="H57" s="11">
        <f t="shared" si="3"/>
        <v>855</v>
      </c>
      <c r="I57" s="9"/>
      <c r="K57" s="4"/>
      <c r="L57" s="4"/>
    </row>
    <row r="58" spans="1:12" ht="33" customHeight="1">
      <c r="A58" s="9"/>
      <c r="B58" s="17" t="s">
        <v>70</v>
      </c>
      <c r="C58" s="18"/>
      <c r="D58" s="19"/>
      <c r="E58" s="9">
        <v>2</v>
      </c>
      <c r="F58" s="9" t="s">
        <v>69</v>
      </c>
      <c r="G58" s="11">
        <v>500</v>
      </c>
      <c r="H58" s="11">
        <f t="shared" si="3"/>
        <v>1000</v>
      </c>
      <c r="I58" s="9"/>
    </row>
    <row r="59" spans="1:12">
      <c r="A59" s="21" t="s">
        <v>20</v>
      </c>
      <c r="B59" s="21"/>
      <c r="C59" s="21"/>
      <c r="D59" s="21"/>
      <c r="E59" s="21"/>
      <c r="F59" s="21"/>
      <c r="G59" s="11"/>
      <c r="H59" s="11">
        <f t="shared" si="3"/>
        <v>0</v>
      </c>
      <c r="I59" s="9"/>
    </row>
    <row r="60" spans="1:12">
      <c r="A60" s="9"/>
      <c r="B60" s="9" t="s">
        <v>21</v>
      </c>
      <c r="C60" s="9"/>
      <c r="D60" s="9"/>
      <c r="E60" s="9">
        <v>80</v>
      </c>
      <c r="F60" s="9" t="s">
        <v>9</v>
      </c>
      <c r="G60" s="11">
        <v>9</v>
      </c>
      <c r="H60" s="11">
        <f t="shared" si="3"/>
        <v>720</v>
      </c>
      <c r="I60" s="9"/>
    </row>
    <row r="61" spans="1:12">
      <c r="A61" s="9"/>
      <c r="B61" s="9" t="s">
        <v>22</v>
      </c>
      <c r="C61" s="9"/>
      <c r="D61" s="9"/>
      <c r="E61" s="9">
        <v>90</v>
      </c>
      <c r="F61" s="9" t="s">
        <v>9</v>
      </c>
      <c r="G61" s="11">
        <v>3.5</v>
      </c>
      <c r="H61" s="11">
        <f t="shared" si="3"/>
        <v>315</v>
      </c>
      <c r="I61" s="9"/>
    </row>
    <row r="62" spans="1:12">
      <c r="A62" s="9"/>
      <c r="B62" s="9" t="s">
        <v>23</v>
      </c>
      <c r="C62" s="9"/>
      <c r="D62" s="9"/>
      <c r="E62" s="9">
        <v>170</v>
      </c>
      <c r="F62" s="9" t="s">
        <v>9</v>
      </c>
      <c r="G62" s="11">
        <v>2.5</v>
      </c>
      <c r="H62" s="11">
        <f t="shared" si="3"/>
        <v>425</v>
      </c>
      <c r="I62" s="9"/>
    </row>
    <row r="63" spans="1:12">
      <c r="A63" s="9"/>
      <c r="B63" s="9"/>
      <c r="C63" s="9"/>
      <c r="D63" s="9"/>
      <c r="E63" s="9"/>
      <c r="F63" s="9"/>
      <c r="G63" s="11"/>
      <c r="H63" s="11">
        <f t="shared" si="3"/>
        <v>0</v>
      </c>
      <c r="I63" s="9"/>
    </row>
    <row r="64" spans="1:12">
      <c r="A64" s="21" t="s">
        <v>25</v>
      </c>
      <c r="B64" s="21"/>
      <c r="C64" s="21"/>
      <c r="D64" s="21"/>
      <c r="E64" s="21"/>
      <c r="F64" s="21"/>
      <c r="G64" s="11"/>
      <c r="H64" s="11">
        <f t="shared" si="3"/>
        <v>0</v>
      </c>
      <c r="I64" s="9"/>
    </row>
    <row r="65" spans="1:9">
      <c r="A65" s="9"/>
      <c r="B65" s="9" t="s">
        <v>26</v>
      </c>
      <c r="C65" s="9"/>
      <c r="D65" s="9"/>
      <c r="E65" s="9">
        <v>30</v>
      </c>
      <c r="F65" s="9" t="s">
        <v>9</v>
      </c>
      <c r="G65" s="11">
        <v>4</v>
      </c>
      <c r="H65" s="11">
        <f t="shared" si="3"/>
        <v>120</v>
      </c>
      <c r="I65" s="9"/>
    </row>
    <row r="66" spans="1:9">
      <c r="A66" s="9"/>
      <c r="B66" s="9" t="s">
        <v>53</v>
      </c>
      <c r="C66" s="9"/>
      <c r="D66" s="9"/>
      <c r="E66" s="9">
        <v>1</v>
      </c>
      <c r="F66" s="9" t="s">
        <v>27</v>
      </c>
      <c r="G66" s="11">
        <v>25</v>
      </c>
      <c r="H66" s="11">
        <f t="shared" si="3"/>
        <v>25</v>
      </c>
      <c r="I66" s="9"/>
    </row>
    <row r="67" spans="1:9">
      <c r="A67" s="9"/>
      <c r="B67" s="9" t="s">
        <v>28</v>
      </c>
      <c r="C67" s="9"/>
      <c r="D67" s="9"/>
      <c r="E67" s="9">
        <v>3</v>
      </c>
      <c r="F67" s="9" t="s">
        <v>27</v>
      </c>
      <c r="G67" s="11">
        <v>2</v>
      </c>
      <c r="H67" s="11">
        <f t="shared" si="3"/>
        <v>6</v>
      </c>
      <c r="I67" s="9"/>
    </row>
    <row r="68" spans="1:9">
      <c r="A68" s="9"/>
      <c r="B68" s="9" t="s">
        <v>29</v>
      </c>
      <c r="C68" s="9"/>
      <c r="D68" s="9"/>
      <c r="E68" s="9">
        <v>1</v>
      </c>
      <c r="F68" s="9" t="s">
        <v>27</v>
      </c>
      <c r="G68" s="11">
        <v>2</v>
      </c>
      <c r="H68" s="11">
        <f t="shared" si="3"/>
        <v>2</v>
      </c>
      <c r="I68" s="9"/>
    </row>
    <row r="69" spans="1:9">
      <c r="A69" s="9"/>
      <c r="B69" s="9" t="s">
        <v>56</v>
      </c>
      <c r="C69" s="9"/>
      <c r="D69" s="9"/>
      <c r="E69" s="9">
        <v>2</v>
      </c>
      <c r="F69" s="9" t="s">
        <v>27</v>
      </c>
      <c r="G69" s="11">
        <v>15</v>
      </c>
      <c r="H69" s="11">
        <f t="shared" si="3"/>
        <v>30</v>
      </c>
      <c r="I69" s="9"/>
    </row>
    <row r="70" spans="1:9">
      <c r="A70" s="9"/>
      <c r="B70" s="9"/>
      <c r="C70" s="9"/>
      <c r="D70" s="9"/>
      <c r="E70" s="9"/>
      <c r="F70" s="9"/>
      <c r="G70" s="11"/>
      <c r="H70" s="11">
        <f t="shared" si="3"/>
        <v>0</v>
      </c>
      <c r="I70" s="9"/>
    </row>
    <row r="71" spans="1:9">
      <c r="A71" s="21" t="s">
        <v>30</v>
      </c>
      <c r="B71" s="21"/>
      <c r="C71" s="21"/>
      <c r="D71" s="21"/>
      <c r="E71" s="21"/>
      <c r="F71" s="21"/>
      <c r="G71" s="11"/>
      <c r="H71" s="11">
        <f t="shared" si="3"/>
        <v>0</v>
      </c>
      <c r="I71" s="9"/>
    </row>
    <row r="72" spans="1:9">
      <c r="A72" s="9"/>
      <c r="B72" s="9" t="s">
        <v>31</v>
      </c>
      <c r="C72" s="9"/>
      <c r="D72" s="9"/>
      <c r="E72" s="9">
        <v>12</v>
      </c>
      <c r="F72" s="9" t="s">
        <v>9</v>
      </c>
      <c r="G72" s="11">
        <v>6</v>
      </c>
      <c r="H72" s="11">
        <f t="shared" si="3"/>
        <v>72</v>
      </c>
      <c r="I72" s="9"/>
    </row>
    <row r="73" spans="1:9">
      <c r="A73" s="9"/>
      <c r="B73" s="9" t="s">
        <v>32</v>
      </c>
      <c r="C73" s="9"/>
      <c r="D73" s="9"/>
      <c r="E73" s="9">
        <v>2</v>
      </c>
      <c r="F73" s="9" t="s">
        <v>27</v>
      </c>
      <c r="G73" s="11">
        <v>2</v>
      </c>
      <c r="H73" s="11">
        <f t="shared" si="3"/>
        <v>4</v>
      </c>
      <c r="I73" s="9"/>
    </row>
    <row r="74" spans="1:9">
      <c r="A74" s="9"/>
      <c r="B74" s="9" t="s">
        <v>54</v>
      </c>
      <c r="C74" s="9"/>
      <c r="D74" s="9"/>
      <c r="E74" s="9">
        <v>1</v>
      </c>
      <c r="F74" s="9" t="s">
        <v>55</v>
      </c>
      <c r="G74" s="11"/>
      <c r="H74" s="11">
        <f t="shared" si="3"/>
        <v>0</v>
      </c>
      <c r="I74" s="9"/>
    </row>
    <row r="75" spans="1:9">
      <c r="A75" s="21" t="s">
        <v>33</v>
      </c>
      <c r="B75" s="21"/>
      <c r="C75" s="21"/>
      <c r="D75" s="21"/>
      <c r="E75" s="21"/>
      <c r="F75" s="21"/>
      <c r="G75" s="11"/>
      <c r="H75" s="11">
        <f t="shared" si="3"/>
        <v>0</v>
      </c>
      <c r="I75" s="9"/>
    </row>
    <row r="76" spans="1:9">
      <c r="A76" s="9"/>
      <c r="B76" s="9" t="s">
        <v>65</v>
      </c>
      <c r="C76" s="9"/>
      <c r="D76" s="9"/>
      <c r="E76" s="9">
        <v>2</v>
      </c>
      <c r="F76" s="9" t="s">
        <v>27</v>
      </c>
      <c r="G76" s="11">
        <v>30</v>
      </c>
      <c r="H76" s="11">
        <f t="shared" si="3"/>
        <v>60</v>
      </c>
      <c r="I76" s="9"/>
    </row>
    <row r="77" spans="1:9">
      <c r="A77" s="9"/>
      <c r="B77" s="9" t="s">
        <v>36</v>
      </c>
      <c r="C77" s="9"/>
      <c r="D77" s="9"/>
      <c r="E77" s="9">
        <v>3</v>
      </c>
      <c r="F77" s="9" t="s">
        <v>27</v>
      </c>
      <c r="G77" s="11">
        <v>20</v>
      </c>
      <c r="H77" s="11">
        <f t="shared" si="3"/>
        <v>60</v>
      </c>
      <c r="I77" s="9"/>
    </row>
    <row r="78" spans="1:9">
      <c r="A78" s="9"/>
      <c r="B78" s="9" t="s">
        <v>35</v>
      </c>
      <c r="C78" s="9"/>
      <c r="D78" s="9"/>
      <c r="E78" s="9">
        <v>2</v>
      </c>
      <c r="F78" s="9" t="s">
        <v>27</v>
      </c>
      <c r="G78" s="11">
        <v>20</v>
      </c>
      <c r="H78" s="11">
        <f t="shared" si="3"/>
        <v>40</v>
      </c>
      <c r="I78" s="9"/>
    </row>
    <row r="79" spans="1:9">
      <c r="A79" s="9"/>
      <c r="B79" s="9" t="s">
        <v>34</v>
      </c>
      <c r="C79" s="9"/>
      <c r="D79" s="9"/>
      <c r="E79" s="9">
        <v>2</v>
      </c>
      <c r="F79" s="9" t="s">
        <v>27</v>
      </c>
      <c r="G79" s="11">
        <v>15</v>
      </c>
      <c r="H79" s="11">
        <f t="shared" si="3"/>
        <v>30</v>
      </c>
      <c r="I79" s="9"/>
    </row>
    <row r="80" spans="1:9">
      <c r="A80" s="9"/>
      <c r="B80" s="9" t="s">
        <v>37</v>
      </c>
      <c r="C80" s="9"/>
      <c r="D80" s="9"/>
      <c r="E80" s="9">
        <v>12</v>
      </c>
      <c r="F80" s="9" t="s">
        <v>9</v>
      </c>
      <c r="G80" s="11">
        <v>2</v>
      </c>
      <c r="H80" s="11">
        <f t="shared" si="3"/>
        <v>24</v>
      </c>
      <c r="I80" s="9"/>
    </row>
    <row r="81" spans="1:14">
      <c r="A81" s="9"/>
      <c r="B81" s="9" t="s">
        <v>38</v>
      </c>
      <c r="C81" s="9"/>
      <c r="D81" s="9"/>
      <c r="E81" s="9">
        <f>4+2+6+2</f>
        <v>14</v>
      </c>
      <c r="F81" s="9" t="s">
        <v>9</v>
      </c>
      <c r="G81" s="11">
        <v>3</v>
      </c>
      <c r="H81" s="11">
        <f t="shared" si="3"/>
        <v>42</v>
      </c>
      <c r="I81" s="9"/>
    </row>
    <row r="82" spans="1:14">
      <c r="A82" s="9"/>
      <c r="B82" s="9" t="s">
        <v>44</v>
      </c>
      <c r="C82" s="9"/>
      <c r="D82" s="9"/>
      <c r="E82" s="9">
        <v>20</v>
      </c>
      <c r="F82" s="9" t="s">
        <v>9</v>
      </c>
      <c r="G82" s="11">
        <v>4</v>
      </c>
      <c r="H82" s="11">
        <f t="shared" si="3"/>
        <v>80</v>
      </c>
      <c r="I82" s="9"/>
    </row>
    <row r="83" spans="1:14">
      <c r="A83" s="9"/>
      <c r="B83" s="9" t="s">
        <v>39</v>
      </c>
      <c r="C83" s="9"/>
      <c r="D83" s="9"/>
      <c r="E83" s="9">
        <f>15*4</f>
        <v>60</v>
      </c>
      <c r="F83" s="9" t="s">
        <v>9</v>
      </c>
      <c r="G83" s="11">
        <v>1</v>
      </c>
      <c r="H83" s="11">
        <f t="shared" si="3"/>
        <v>60</v>
      </c>
      <c r="I83" s="9"/>
    </row>
    <row r="84" spans="1:14">
      <c r="A84" s="9"/>
      <c r="B84" s="9" t="s">
        <v>40</v>
      </c>
      <c r="C84" s="9"/>
      <c r="D84" s="9"/>
      <c r="E84" s="9">
        <v>60</v>
      </c>
      <c r="F84" s="9" t="s">
        <v>9</v>
      </c>
      <c r="G84" s="11">
        <v>0.8</v>
      </c>
      <c r="H84" s="11">
        <f t="shared" si="3"/>
        <v>48</v>
      </c>
      <c r="I84" s="9"/>
    </row>
    <row r="85" spans="1:14">
      <c r="A85" s="9"/>
      <c r="B85" s="9" t="s">
        <v>41</v>
      </c>
      <c r="C85" s="9"/>
      <c r="D85" s="9"/>
      <c r="E85" s="9">
        <v>20</v>
      </c>
      <c r="F85" s="9" t="s">
        <v>9</v>
      </c>
      <c r="G85" s="11">
        <v>0.6</v>
      </c>
      <c r="H85" s="11">
        <f t="shared" si="3"/>
        <v>12</v>
      </c>
      <c r="I85" s="9"/>
    </row>
    <row r="86" spans="1:14">
      <c r="A86" s="9"/>
      <c r="B86" s="9" t="s">
        <v>42</v>
      </c>
      <c r="C86" s="9"/>
      <c r="D86" s="9"/>
      <c r="E86" s="9">
        <v>1</v>
      </c>
      <c r="F86" s="9" t="s">
        <v>27</v>
      </c>
      <c r="G86" s="11">
        <v>20</v>
      </c>
      <c r="H86" s="11">
        <f t="shared" si="3"/>
        <v>20</v>
      </c>
      <c r="I86" s="9"/>
    </row>
    <row r="87" spans="1:14">
      <c r="A87" s="9"/>
      <c r="B87" s="9" t="s">
        <v>43</v>
      </c>
      <c r="C87" s="9"/>
      <c r="D87" s="9"/>
      <c r="E87" s="9">
        <v>4</v>
      </c>
      <c r="F87" s="9" t="s">
        <v>27</v>
      </c>
      <c r="G87" s="11">
        <v>40</v>
      </c>
      <c r="H87" s="11">
        <f t="shared" si="3"/>
        <v>160</v>
      </c>
      <c r="I87" s="9"/>
    </row>
    <row r="88" spans="1:14">
      <c r="A88" s="9"/>
      <c r="B88" s="12" t="s">
        <v>64</v>
      </c>
      <c r="C88" s="9"/>
      <c r="D88" s="9"/>
      <c r="E88" s="9"/>
      <c r="F88" s="9"/>
      <c r="G88" s="11"/>
      <c r="H88" s="11"/>
      <c r="I88" s="9"/>
    </row>
    <row r="89" spans="1:14">
      <c r="A89" s="9"/>
      <c r="B89" s="12" t="s">
        <v>67</v>
      </c>
      <c r="C89" s="9"/>
      <c r="D89" s="9"/>
      <c r="E89" s="9"/>
      <c r="F89" s="9"/>
      <c r="G89" s="11"/>
      <c r="H89" s="11">
        <v>200</v>
      </c>
      <c r="I89" s="9"/>
    </row>
    <row r="90" spans="1:14">
      <c r="A90" s="9"/>
      <c r="B90" s="9" t="s">
        <v>66</v>
      </c>
      <c r="C90" s="9"/>
      <c r="D90" s="9"/>
      <c r="E90" s="9"/>
      <c r="F90" s="9"/>
      <c r="G90" s="11"/>
      <c r="H90" s="11">
        <v>100</v>
      </c>
      <c r="I90" s="9"/>
    </row>
    <row r="91" spans="1:14">
      <c r="A91" s="1"/>
      <c r="C91" s="2"/>
      <c r="D91" s="2"/>
      <c r="E91" s="2"/>
      <c r="F91" s="2"/>
      <c r="G91" s="8"/>
      <c r="H91" s="8"/>
      <c r="I91" s="3"/>
    </row>
    <row r="92" spans="1:14">
      <c r="A92" s="6"/>
      <c r="B92" s="6"/>
      <c r="C92" s="6"/>
      <c r="D92" s="6"/>
      <c r="E92" s="22" t="s">
        <v>58</v>
      </c>
      <c r="F92" s="22"/>
      <c r="G92" s="22"/>
      <c r="H92" s="22"/>
      <c r="I92" s="7">
        <f>SUM(H50:H90)</f>
        <v>9256</v>
      </c>
    </row>
    <row r="93" spans="1:14">
      <c r="A93" s="6"/>
      <c r="B93" s="6"/>
      <c r="C93" s="6"/>
      <c r="D93" s="6"/>
      <c r="E93" s="22" t="s">
        <v>60</v>
      </c>
      <c r="F93" s="22"/>
      <c r="G93" s="22"/>
      <c r="H93" s="22"/>
      <c r="I93" s="7">
        <v>8744</v>
      </c>
    </row>
    <row r="94" spans="1:14" ht="15.75" thickBot="1">
      <c r="E94" s="20" t="s">
        <v>71</v>
      </c>
      <c r="F94" s="20"/>
      <c r="G94" s="20"/>
      <c r="H94" s="20"/>
      <c r="I94" s="13">
        <v>2000</v>
      </c>
    </row>
    <row r="95" spans="1:14" ht="15.75" thickBot="1">
      <c r="E95" s="23" t="s">
        <v>59</v>
      </c>
      <c r="F95" s="24"/>
      <c r="G95" s="24"/>
      <c r="H95" s="24"/>
      <c r="I95" s="14">
        <f>SUM(I92:I94)</f>
        <v>20000</v>
      </c>
      <c r="L95" s="4"/>
      <c r="N95" s="4"/>
    </row>
    <row r="96" spans="1:14">
      <c r="B96" s="5" t="s">
        <v>61</v>
      </c>
      <c r="I96" s="4"/>
      <c r="N96" s="4"/>
    </row>
    <row r="97" spans="2:14">
      <c r="B97" t="s">
        <v>62</v>
      </c>
      <c r="N97" s="4"/>
    </row>
  </sheetData>
  <mergeCells count="13">
    <mergeCell ref="B2:E2"/>
    <mergeCell ref="E95:H95"/>
    <mergeCell ref="A47:I47"/>
    <mergeCell ref="A49:F49"/>
    <mergeCell ref="A59:F59"/>
    <mergeCell ref="A64:F64"/>
    <mergeCell ref="A71:F71"/>
    <mergeCell ref="A46:I46"/>
    <mergeCell ref="B58:D58"/>
    <mergeCell ref="E94:H94"/>
    <mergeCell ref="A75:F75"/>
    <mergeCell ref="E92:H92"/>
    <mergeCell ref="E93:H93"/>
  </mergeCells>
  <pageMargins left="0.51181102362204722" right="0.51181102362204722" top="0.78740157480314965" bottom="0.78740157480314965" header="0.31496062992125984" footer="0.31496062992125984"/>
  <pageSetup paperSize="9" scale="75" orientation="portrait" r:id="rId1"/>
  <headerFooter>
    <oddHeader>&amp;CCAMPUS LUIZ MENEGUEL - BIOLOGIA
BIOTÉRIO &amp;D  &amp;P</oddHeader>
  </headerFooter>
  <rowBreaks count="1" manualBreakCount="1">
    <brk id="4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2014-10-29T18:42:44Z</cp:lastPrinted>
  <dcterms:created xsi:type="dcterms:W3CDTF">2013-12-12T20:05:47Z</dcterms:created>
  <dcterms:modified xsi:type="dcterms:W3CDTF">2014-10-30T11:23:17Z</dcterms:modified>
</cp:coreProperties>
</file>