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- OBRA" sheetId="1" r:id="rId4"/>
    <sheet state="visible" name="COMPOSIÇÕES" sheetId="2" r:id="rId5"/>
    <sheet state="visible" name="CRONOGRAMA - OBRA" sheetId="3" r:id="rId6"/>
    <sheet state="visible" name="BDI" sheetId="4" r:id="rId7"/>
  </sheets>
  <definedNames/>
  <calcPr/>
  <extLst>
    <ext uri="GoogleSheetsCustomDataVersion2">
      <go:sheetsCustomData xmlns:go="http://customooxmlschemas.google.com/" r:id="rId8" roundtripDataChecksum="s1xkC4QVik/9jkg6oAulFaXuAIOwcxsmu9vP3bLgQQo="/>
    </ext>
  </extLst>
</workbook>
</file>

<file path=xl/sharedStrings.xml><?xml version="1.0" encoding="utf-8"?>
<sst xmlns="http://schemas.openxmlformats.org/spreadsheetml/2006/main" count="1070" uniqueCount="710">
  <si>
    <t>UNIVERSIDADE ESTADUAL DO NORTE DO PARANÁ</t>
  </si>
  <si>
    <t>CNPJ: 08.885.100/0001-54</t>
  </si>
  <si>
    <t>BDI</t>
  </si>
  <si>
    <t>OBRA: QUADRA ESPORTIVA DE AREIA NO PARQUE UNIVERSITÁRIO</t>
  </si>
  <si>
    <t>Local: REITORIA</t>
  </si>
  <si>
    <t>Total S/BDI</t>
  </si>
  <si>
    <t>Data do orçamento: OUT DE 2023</t>
  </si>
  <si>
    <t>Total c/BDI</t>
  </si>
  <si>
    <t>SINAPI_Custo_Ref_Composicoes_Analitico_PR_202307_Desonerado</t>
  </si>
  <si>
    <t>RESP. TÉCNICO:
AMANDA ALVES DA SILVA - 
ARQUITETA E URBANISTA  CAU A145138-3</t>
  </si>
  <si>
    <t>ITEM</t>
  </si>
  <si>
    <t>RESUMO</t>
  </si>
  <si>
    <t>CÓDIGO</t>
  </si>
  <si>
    <t>DESCRIÇÃO DOS SERVIÇOS</t>
  </si>
  <si>
    <t>UN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</si>
  <si>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</si>
  <si>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</si>
  <si>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</si>
  <si>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</si>
  <si>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</si>
  <si>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</si>
  <si>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</si>
  <si>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</si>
  <si>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SERVIÇOS PRELIMINARES</t>
  </si>
  <si>
    <t>1.1</t>
  </si>
  <si>
    <t>1.1.1</t>
  </si>
  <si>
    <t>CANTEIRO DE OBRAS</t>
  </si>
  <si>
    <t>89957</t>
  </si>
  <si>
    <t>PONTO DE CONSUMO TERMINAL DE ÁGUA FRIA (SUBRAMAL) COM TUBULAÇÃO DE PVC, DN 25 MM, INSTALADO EM RAMAL DE ÁGUA, INCLUSOS RASGO E CHUMBAMENTO EM ALVENARIA. AF_12/2014</t>
  </si>
  <si>
    <t>un</t>
  </si>
  <si>
    <t>1.1.2</t>
  </si>
  <si>
    <t>101510</t>
  </si>
  <si>
    <t>ENTRADA DE ENERGIA ELÉTRICA, AÉREA, TRIFÁSICA, COM CAIXA DE EMBUTIR, CABO DE 16 MM2 E DISJUNTOR DIN 50A (NÃO INCLUSO O POSTE DE CONCRETO). AF_07/2020_PS</t>
  </si>
  <si>
    <t>1.1.3</t>
  </si>
  <si>
    <t>93208</t>
  </si>
  <si>
    <t>EXECUÇÃO DE ALMOXARIFADO EM CANTEIRO DE OBRA EM CHAPA DE MADEIRA COMPENSADA, INCLUSO PRATELEIRAS. AF_02/2016</t>
  </si>
  <si>
    <t>m²</t>
  </si>
  <si>
    <t>1.1.4</t>
  </si>
  <si>
    <t>LIMPEZA DA CAMADA VEGETAL</t>
  </si>
  <si>
    <t>98524</t>
  </si>
  <si>
    <t>LIMPEZA MANUAL DE VEGETAÇÃO EM TERRENO COM ENXADA.AF_05/2018</t>
  </si>
  <si>
    <t>1.1.5</t>
  </si>
  <si>
    <t>LOCAÇÃO DA OBRA</t>
  </si>
  <si>
    <t>99059</t>
  </si>
  <si>
    <t>LOCACAO CONVENCIONAL DE OBRA, UTILIZANDO GABARITO DE TÁBUAS CORRIDAS PONTALETADAS A CADA 2,00M -  2 UTILIZAÇÕES. AF_10/2018</t>
  </si>
  <si>
    <t>m</t>
  </si>
  <si>
    <t>1.1.6</t>
  </si>
  <si>
    <t>MOVIMENTAÇÃO DE SOLO</t>
  </si>
  <si>
    <t>101114</t>
  </si>
  <si>
    <t>ESCAVAÇÃO HORIZONTAL EM SOLO DE 1A CATEGORIA COM TRATOR DE ESTEIRAS (100HP/LÂMINA: 2,19M3). AF_07/2020</t>
  </si>
  <si>
    <t>m³</t>
  </si>
  <si>
    <t>2</t>
  </si>
  <si>
    <t>QUADRA DE AREIA</t>
  </si>
  <si>
    <t>2.1</t>
  </si>
  <si>
    <t>DRENAGEM</t>
  </si>
  <si>
    <t>2.1.1</t>
  </si>
  <si>
    <t>ESCAVAÇÃO PARA CANCHA DE AREIA</t>
  </si>
  <si>
    <t>2.1.2</t>
  </si>
  <si>
    <t>COMPACTAÇÃO PARA CANCHA DE AREIA</t>
  </si>
  <si>
    <t>11448/ ORSE</t>
  </si>
  <si>
    <t>Compactação manual com compactador a percussão sapinho, a 95% do pn</t>
  </si>
  <si>
    <t>2.1.3</t>
  </si>
  <si>
    <t>DRENO DA QUADRA</t>
  </si>
  <si>
    <t>102697</t>
  </si>
  <si>
    <t>DRENO ESPINHA DE PEIXE (SEÇÃO (0,50 X 0,80 M), COM TUBO DE PEAD CORRUGADO PERFURADO, DN 100 MM, ENCHIMENTO COM BRITA, ENVOLVIDO COM MANTA GEOTÊXTIL, INCLUSIVE CONEXÕES. AF_07/2021</t>
  </si>
  <si>
    <t>2.1.4</t>
  </si>
  <si>
    <t>ESCAVAÇÃO PARA CAIXAS E DISSIPADOR</t>
  </si>
  <si>
    <t>93358</t>
  </si>
  <si>
    <t>ESCAVAÇÃO MANUAL DE VALA COM PROFUNDIDADE MENOR OU IGUAL A 1,30 M. AF_02/2021</t>
  </si>
  <si>
    <t>2.1.5</t>
  </si>
  <si>
    <t>CAIXA DE DRENAGEM 40X40</t>
  </si>
  <si>
    <t>97896</t>
  </si>
  <si>
    <t>CAIXA ENTERRADA HIDRÁULICA RETANGULAR, EM CONCRETO PRÉ-MOLDADO, DIMENSÕES INTERNAS: 0,4X0,4X0,4 M. AF_12/2020</t>
  </si>
  <si>
    <t>2.1.6</t>
  </si>
  <si>
    <t>CAIXA DE DRENAGEM 60X60</t>
  </si>
  <si>
    <t>97897</t>
  </si>
  <si>
    <t>CAIXA ENTERRADA HIDRÁULICA RETANGULAR, EM CONCRETO PRÉ-MOLDADO, DIMENSÕES INTERNAS: 0,6X0,6X0,5 M. AF_12/2020</t>
  </si>
  <si>
    <t>2.1.7</t>
  </si>
  <si>
    <t>DISSIPADOR DE ÁGUAS PLUVIAIS - PEDRA DE MÃO/ RACHÃO</t>
  </si>
  <si>
    <t>4730</t>
  </si>
  <si>
    <t>PEDRA DE MAO OU PEDRA RACHAO PARA ARRIMO/FUNDACAO (POSTO PEDREIRA/FORNECEDOR, SEM FRETE)</t>
  </si>
  <si>
    <t>2.2</t>
  </si>
  <si>
    <t>FUNDAÇÕES E MURETA DE CONTENÇÃO</t>
  </si>
  <si>
    <t>2.2.1</t>
  </si>
  <si>
    <t>BLOCO DE FUNDAÇÃO - ESCAVAÇÃO</t>
  </si>
  <si>
    <t>2.2.2</t>
  </si>
  <si>
    <t>BLOCO DE FUNDAÇÃO - LASTRO</t>
  </si>
  <si>
    <t>96624</t>
  </si>
  <si>
    <t>LASTRO COM MATERIAL GRANULAR (PEDRA BRITADA N.2), APLICADO EM PISOS OU LAJES SOBRE SOLO, ESPESSURA DE *10 CM*. AF_08/2017</t>
  </si>
  <si>
    <t>2.2.3</t>
  </si>
  <si>
    <t>BLOCO DE FUNDAÇÃO - ARMAÇÃO</t>
  </si>
  <si>
    <t>92762</t>
  </si>
  <si>
    <t>ARMAÇÃO DE PILAR OU VIGA DE ESTRUTURA CONVENCIONAL DE CONCRETO ARMADO UTILIZANDO AÇO CA-50 DE 10,0 MM - MONTAGEM. AF_06/2022</t>
  </si>
  <si>
    <t>kg</t>
  </si>
  <si>
    <t>2.2.4</t>
  </si>
  <si>
    <t>92759</t>
  </si>
  <si>
    <t>ARMAÇÃO DE PILAR OU VIGA DE ESTRUTURA CONVENCIONAL DE CONCRETO ARMADO UTILIZANDO AÇO CA-60 DE 5,0 MM - MONTAGEM. AF_06/2022</t>
  </si>
  <si>
    <t>2.2.5</t>
  </si>
  <si>
    <t>BLOCO DE FUNDAÇÃO - FORMA</t>
  </si>
  <si>
    <t>96542</t>
  </si>
  <si>
    <t>FABRICAÇÃO, MONTAGEM E DESMONTAGEM DE FÔRMA PARA VIGA BALDRAME, EM CHAPA DE MADEIRA COMPENSADA RESINADA, E=17 MM, 4 UTILIZAÇÕES. AF_06/2017</t>
  </si>
  <si>
    <t>2.2.6</t>
  </si>
  <si>
    <t>BLOCO DE FUNDAÇÃO - CONCRETAGEM</t>
  </si>
  <si>
    <t>103672</t>
  </si>
  <si>
    <t>CONCRETAGEM DE PILARES, FCK = 25 MPA, COM USO DE BOMBA - LANÇAMENTO, ADENSAMENTO E ACABAMENTO. AF_02/2022_PS</t>
  </si>
  <si>
    <t>2.2.7</t>
  </si>
  <si>
    <t>VIGA BALDRAME - ESCAVAÇÃO</t>
  </si>
  <si>
    <t>2.2.8</t>
  </si>
  <si>
    <t>VIGA BALDRAME - LASTRO</t>
  </si>
  <si>
    <t>2.2.9</t>
  </si>
  <si>
    <t>VIGA BALDRAME - ARMAÇÃO</t>
  </si>
  <si>
    <t>2.2.10</t>
  </si>
  <si>
    <t>2.2.11</t>
  </si>
  <si>
    <t>VIGA BALDRAME - FORMA</t>
  </si>
  <si>
    <t>2.2.12</t>
  </si>
  <si>
    <t>VIGA BALDRAME - CONCRETAGEM</t>
  </si>
  <si>
    <t>2.2.13</t>
  </si>
  <si>
    <t>IMPERMEABILIZAÇÃO - BLOCO + BALDRAME</t>
  </si>
  <si>
    <t>98557</t>
  </si>
  <si>
    <t>IMPERMEABILIZAÇÃO DE SUPERFÍCIE COM EMULSÃO ASFÁLTICA, 2 DEMÃOS AF_06/2018</t>
  </si>
  <si>
    <t>2.2.14</t>
  </si>
  <si>
    <t xml:space="preserve">ALVENARIA </t>
  </si>
  <si>
    <t>103328</t>
  </si>
  <si>
    <t>ALVENARIA DE VEDAÇÃO DE BLOCOS CERÂMICOS FURADOS NA HORIZONTAL DE 9X19X19 CM (ESPESSURA 9 CM) E ARGAMASSA DE ASSENTAMENTO COM PREPARO EM BETONEIRA. AF_12/2021</t>
  </si>
  <si>
    <t>2.2.15</t>
  </si>
  <si>
    <t>CHAPISCO</t>
  </si>
  <si>
    <t>87881</t>
  </si>
  <si>
    <t>CHAPISCO APLICADO NO TETO OU EM ALVENARIA E ESTRUTURA, COM ROLO PARA TEXTURA ACRÍLICA. ARGAMASSA TRAÇO 1:4 E EMULSÃO POLIMÉRICA (ADESIVO) COM PREPARO MANUAL. AF_10/2022</t>
  </si>
  <si>
    <t>2.2.16</t>
  </si>
  <si>
    <t>MASSA ÚNICA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</si>
  <si>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</si>
  <si>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</si>
  <si>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2.2.17</t>
  </si>
  <si>
    <t>TUBOS DE PASSAGEM - ESPERA ALAMBRADO</t>
  </si>
  <si>
    <t>89713/ ADAPTADO</t>
  </si>
  <si>
    <t>(ADAPTADO PARA INSTALADO EM CONCRETO) TUBO PVC, SERIE NORMAL, ESGOTO PREDIAL, DN 75 MM, FORNECIDO E INSTALADO EM RAMAL DE DESCARGA OU RAMAL DE ESGOTO SANITÁRIO. AF_08/2022</t>
  </si>
  <si>
    <t>2.2.18</t>
  </si>
  <si>
    <t>PINTURA DA MURETA - FUNDO</t>
  </si>
  <si>
    <t>88485</t>
  </si>
  <si>
    <t>FUNDO SELADOR ACRÍLICO, APLICAÇÃO MANUAL EM PAREDE, UMA DEMÃO. AF_04/2023</t>
  </si>
  <si>
    <t>2.2.19</t>
  </si>
  <si>
    <t>PINTURA DA MURETA</t>
  </si>
  <si>
    <t>88489</t>
  </si>
  <si>
    <t>PINTURA LÁTEX ACRÍLICA PREMIUM, APLICAÇÃO MANUAL EM PAREDES, DUAS DEMÃOS. AF_04/2023</t>
  </si>
  <si>
    <t>2.3</t>
  </si>
  <si>
    <t>2.3.1</t>
  </si>
  <si>
    <t>CAMADA 01 - MANTA GEOTEXTIL</t>
  </si>
  <si>
    <t>104515</t>
  </si>
  <si>
    <t>APLICAÇÃO DE MANTA GEOTÊXTIL NAS JUNTAS RÍGIDAS DE ADUELAS PRÉ-MOLDADAS DE CONCRETO ARMADO. AF_01/2023</t>
  </si>
  <si>
    <t>2.3.2</t>
  </si>
  <si>
    <t>CAMADA 02 - BRITA 10CM</t>
  </si>
  <si>
    <t>2.3.3</t>
  </si>
  <si>
    <t>CAMADA 03 - MANTA GEOTEXTIL</t>
  </si>
  <si>
    <t>2.3.4</t>
  </si>
  <si>
    <t>CAMADA 04 - AREIA 30CM</t>
  </si>
  <si>
    <t>03212/ORSE</t>
  </si>
  <si>
    <t>Colchão de areia</t>
  </si>
  <si>
    <t>2.4</t>
  </si>
  <si>
    <t>FECHAMENTO DA QUADRA</t>
  </si>
  <si>
    <t>2.4.1</t>
  </si>
  <si>
    <t>ALAMBRADO 7M - MALHA + TUBOS</t>
  </si>
  <si>
    <t>102362</t>
  </si>
  <si>
    <t>ALAMBRADO PARA QUADRA POLIESPORTIVA, ESTRUTURADO POR TUBOS DE ACO GALVANIZADO, (MONTANTES COM DIAMETRO 2", TRAVESSAS E ESCORAS COM DIÂMETRO 1 ¼_x0094_), COM TELA DE ARAME GALVANIZADO, FIO 14 BWG E MALHA QUADRADA 5X5CM (EXCETO MURETA). AF_03/2021</t>
  </si>
  <si>
    <t>2.4.2</t>
  </si>
  <si>
    <t>ESCAVAÇÃO PARA TUBO EXTRA</t>
  </si>
  <si>
    <t>101173/ ADAPTADO</t>
  </si>
  <si>
    <t>(ADAPTADO PARA SEM ARMADURA DE ARRANQUE) ESTACA BROCA DE CONCRETO, DIÂMETRO DE 20CM, ESCAVAÇÃO MANUAL COM TRADO CONCHA, COM ARMADURA DE ARRANQUE. AF_05/2020</t>
  </si>
  <si>
    <t>2.4.3</t>
  </si>
  <si>
    <t>TUBO EXTRA - CHUBAMENTO NO PISO</t>
  </si>
  <si>
    <t>7696</t>
  </si>
  <si>
    <t>TUBO ACO GALVANIZADO COM COSTURA, CLASSE MEDIA, DN 2", E = *3,65* MM, PESO *5,10* KG/M (NBR 5580)</t>
  </si>
  <si>
    <t>2.4.4</t>
  </si>
  <si>
    <t>TRAVAMENTO DO ALAMBRADO</t>
  </si>
  <si>
    <t>7698</t>
  </si>
  <si>
    <t>TUBO ACO GALVANIZADO COM COSTURA, CLASSE MEDIA, DN 1.1/4", E = *3,25* MM, PESO *3,14* KG/M (NBR 5580)</t>
  </si>
  <si>
    <t>2.4.5</t>
  </si>
  <si>
    <t>TRAVAMENTO DO ALAMBRADO - TETO</t>
  </si>
  <si>
    <t>2.4.6</t>
  </si>
  <si>
    <t>TELA - FECHAMENTO SUPERIOR</t>
  </si>
  <si>
    <t>COMP. 01</t>
  </si>
  <si>
    <t>FECHAMENTO SUPERIOR COM TELA DE NYLON, FIO 30-36 (3,6mm), MALHA 10X10CM</t>
  </si>
  <si>
    <t>2.4.7</t>
  </si>
  <si>
    <t>PORTÃO DE ACESSO - 2UN (1,8X2,1m)</t>
  </si>
  <si>
    <t xml:space="preserve">10891/ORSE
</t>
  </si>
  <si>
    <t>PORTÃO DE ABRIR, 2 FOLHAS, COM QUADRO EM TUBO GALVANIZADO 2", COM BARRA QUADRADA DE 3/4" NA VERTICAL E ESTICADOR REDONDO DE 3/4", INCLUSIVE FECHADURA E DOBRADIÇAS</t>
  </si>
  <si>
    <t>2.5</t>
  </si>
  <si>
    <t>ELETRICA</t>
  </si>
  <si>
    <t>2.5.1</t>
  </si>
  <si>
    <t>CAIXA DE PASSAGEM ENTERRADA</t>
  </si>
  <si>
    <t>97881</t>
  </si>
  <si>
    <t>CAIXA ENTERRADA ELÉTRICA RETANGULAR, EM CONCRETO PRÉ-MOLDADO, FUNDO COM BRITA, DIMENSÕES INTERNAS: 0,3X0,3X0,3 M. AF_12/2020</t>
  </si>
  <si>
    <t>2.5.2</t>
  </si>
  <si>
    <t>ESCAVAÇÃO DE VALAS PARA TUBULAÇÃO</t>
  </si>
  <si>
    <t>2.5.3</t>
  </si>
  <si>
    <t>TUBULAÇÃO ENTERRADA</t>
  </si>
  <si>
    <t>97667</t>
  </si>
  <si>
    <t>ELETRODUTO FLEXÍVEL CORRUGADO, PEAD, DN 50 (1 1/2"), PARA REDE ENTERRADA DE DISTRIBUIÇÃO DE ENERGIA ELÉTRICA - FORNECIMENTO E INSTALAÇÃO. AF_12/2021</t>
  </si>
  <si>
    <t>2.5.4</t>
  </si>
  <si>
    <t>RECOMPOSIÇÃO DO SOLO</t>
  </si>
  <si>
    <t>94319</t>
  </si>
  <si>
    <t>ATERRO MANUAL DE VALAS COM SOLO ARGILO-ARENOSO E COMPACTAÇÃO MECANIZADA. AF_05/2016</t>
  </si>
  <si>
    <t>2.5.5</t>
  </si>
  <si>
    <t>ELETRODUTO RÍGIDO</t>
  </si>
  <si>
    <t>91871</t>
  </si>
  <si>
    <t>ELETRODUTO RÍGIDO ROSCÁVEL, PVC, DN 25 MM (3/4"), PARA CIRCUITOS TERMINAIS, INSTALADO EM PAREDE - FORNECIMENTO E INSTALAÇÃO. AF_03/2023</t>
  </si>
  <si>
    <t>2.5.6</t>
  </si>
  <si>
    <t>ELETRODUTO RÍGIDO - ABRAÇADEIRAS</t>
  </si>
  <si>
    <t>91173</t>
  </si>
  <si>
    <t>FIXAÇÃO DE TUBOS VERTICAIS DE PPR DIÂMETROS MENORES OU IGUAIS A 40 MM COM ABRAÇADEIRA METÁLICA RÍGIDA TIPO D 1/2", FIXADA EM PERFILADO EM ALVENARIA. AF_05/2015</t>
  </si>
  <si>
    <t>2.5.7</t>
  </si>
  <si>
    <t>ELETRODUTO RÍGIDO - CURVA 180 GRAUS</t>
  </si>
  <si>
    <t>91892</t>
  </si>
  <si>
    <t>CURVA 180 GRAUS PARA ELETRODUTO, PVC, ROSCÁVEL, DN 25 MM (3/4"), PARA CIRCUITOS TERMINAIS, INSTALADA EM FORRO - FORNECIMENTO E INSTALAÇÃO. AF_03/2023</t>
  </si>
  <si>
    <t>2.5.8</t>
  </si>
  <si>
    <t>CAIXA DE PASSAGEM SOBREPOR</t>
  </si>
  <si>
    <t>100556</t>
  </si>
  <si>
    <t>CAIXA DE PASSAGEM PARA TELEFONE 15X15X10CM (SOBREPOR), FORNECIMENTO E INSTALACAO. AF_11/2019</t>
  </si>
  <si>
    <t>2.5.9</t>
  </si>
  <si>
    <t>DISJUNTOR</t>
  </si>
  <si>
    <t>93655</t>
  </si>
  <si>
    <t>DISJUNTOR MONOPOLAR TIPO DIN, CORRENTE NOMINAL DE 20A - FORNECIMENTO E INSTALAÇÃO. AF_10/2020</t>
  </si>
  <si>
    <t>2.5.10</t>
  </si>
  <si>
    <t>POSTE</t>
  </si>
  <si>
    <t>41196</t>
  </si>
  <si>
    <t>POSTE DE CONCRETO ARMADO DE SECAO DUPLO T, EXTENSAO DE 9,00 M, RESISTENCIA DE 150 DAN, TIPO D</t>
  </si>
  <si>
    <t>2.5.11</t>
  </si>
  <si>
    <t>POSTE - INSTALAÇÃO</t>
  </si>
  <si>
    <t>100578</t>
  </si>
  <si>
    <t>ASSENTAMENTO DE POSTE DE CONCRETO COM COMPRIMENTO NOMINAL DE 9 M, CARGA NOMINAL MENOR OU IGUAL A 1000 DAN, ENGASTAMENTO SIMPLES COM 1,5 M DE SOLO (NÃO INCLUI FORNECIMENTO). AF_11/2019</t>
  </si>
  <si>
    <t>2.5.12</t>
  </si>
  <si>
    <t>ÂNCORA</t>
  </si>
  <si>
    <t>98463</t>
  </si>
  <si>
    <t>SUPORTE ISOLADOR PARA CORDOALHA DE COBRE - FORNECIMENTO E INSTALAÇÃO. AF_12/2017</t>
  </si>
  <si>
    <t>2.5.13</t>
  </si>
  <si>
    <t>RELE</t>
  </si>
  <si>
    <t>101632</t>
  </si>
  <si>
    <t>RELÉ FOTOELÉTRICO PARA COMANDO DE ILUMINAÇÃO EXTERNA 1000 W - FORNECIMENTO E INSTALAÇÃO. AF_08/2020</t>
  </si>
  <si>
    <t>2.5.14</t>
  </si>
  <si>
    <t>ILUMINAÇÃO</t>
  </si>
  <si>
    <t>101666/ ADAPTADO</t>
  </si>
  <si>
    <t>(ADAPTADO PARA LED) REFLETOR RETANGULAR FECHADO, COM LÂMPADA VAPOR METÁLICO 400 W - FORNECIMENTO E INSTALAÇÃO. AF_08/2020</t>
  </si>
  <si>
    <t>2.5.15</t>
  </si>
  <si>
    <t>CABEAMENTO</t>
  </si>
  <si>
    <t>91931</t>
  </si>
  <si>
    <t>CABO DE COBRE FLEXÍVEL ISOLADO, 6 MM², ANTI-CHAMA 0,6/1,0 KV, PARA CIRCUITOS TERMINAIS - FORNECIMENTO E INSTALAÇÃO. AF_03/2023</t>
  </si>
  <si>
    <t>2.6</t>
  </si>
  <si>
    <t>ACESSÓRIOS ESPORTIVOS</t>
  </si>
  <si>
    <t>2.6.1</t>
  </si>
  <si>
    <t>CONJUNTO PARA QUADRA DE VOLEI</t>
  </si>
  <si>
    <t>25399</t>
  </si>
  <si>
    <t>CONJUNTO PARA QUADRA DE  VOLEI COM POSTES EM TUBO DE ACO GALVANIZADO 3", H = *255* CM, PINTURA EM TINTA ESMALTE SINTETICO, REDE DE NYLON COM 2 MM, MALHA 10 X 10 CM E ANTENAS OFICIAIS EM FIBRA DE VIDRO</t>
  </si>
  <si>
    <t>PAR</t>
  </si>
  <si>
    <t>3</t>
  </si>
  <si>
    <t>BANHEIROS</t>
  </si>
  <si>
    <t>3.1</t>
  </si>
  <si>
    <t>FUNDAÇÕES E INFRAESTRUTURA</t>
  </si>
  <si>
    <t>3.1.1</t>
  </si>
  <si>
    <t>ESTACAS H=3M</t>
  </si>
  <si>
    <t>101174</t>
  </si>
  <si>
    <t>ESTACA BROCA DE CONCRETO, DIÂMETRO DE 25CM, ESCAVAÇÃO MANUAL COM TRADO CONCHA, COM ARMADURA DE ARRANQUE. AF_05/2020 (CONCRETO FCK 20MPA)</t>
  </si>
  <si>
    <t>3.1.2</t>
  </si>
  <si>
    <t>SAPATA 55X55X40</t>
  </si>
  <si>
    <t>96523</t>
  </si>
  <si>
    <t>ESCAVAÇÃO MANUAL PARA BLOCO DE COROAMENTO OU SAPATA (INCLUINDO ESCAVAÇÃO PARA COLOCAÇÃO DE FÔRMAS). AF_06/2017</t>
  </si>
  <si>
    <t>3.1.3</t>
  </si>
  <si>
    <t>SAPATA- LASTRO COM MATERIAL GRANULAR</t>
  </si>
  <si>
    <t>3.1.4</t>
  </si>
  <si>
    <t>SAPATA - FÔRMA</t>
  </si>
  <si>
    <t>96534</t>
  </si>
  <si>
    <t>FABRICAÇÃO, MONTAGEM E DESMONTAGEM DE FÔRMA PARA BLOCO DE COROAMENTO, EM MADEIRA SERRADA, E=25 MM, 4 UTILIZAÇÕES. AF_06/2017</t>
  </si>
  <si>
    <t>3.1.5</t>
  </si>
  <si>
    <t>SAPATA - ARMAÇÃO</t>
  </si>
  <si>
    <t>ARMAÇÃO DE ESTRUTURA CONVENCIONAL DE CONCRETO ARMADO UTILIZANDO AÇO CA-50 DE 10,0 MM - MONTAGEM. AF_06/2022</t>
  </si>
  <si>
    <t>kG</t>
  </si>
  <si>
    <t>3.1.6</t>
  </si>
  <si>
    <t>SAPATA - CONCRETAGEM</t>
  </si>
  <si>
    <t>103672/ ADAPTADO</t>
  </si>
  <si>
    <t>CONCRETAGEM, FCK = 25 MPA, COM USO DE BOMBA - LANÇAMENTO, ADENSAMENTO E ACABAMENTO. AF_02/2022_PS</t>
  </si>
  <si>
    <t>3.1.7</t>
  </si>
  <si>
    <t>VIGAS BALDRAME - ESCAVAÇÃO</t>
  </si>
  <si>
    <t>96527</t>
  </si>
  <si>
    <t>ESCAVAÇÃO MANUAL DE VALA PARA VIGA BALDRAME (INCLUINDO ESCAVAÇÃO PARA COLOCAÇÃO DE FÔRMAS). AF_06/2017</t>
  </si>
  <si>
    <t>3.1.8</t>
  </si>
  <si>
    <t>VIGAS BALDRAME - LASTRO COM MATERIAL GRANULAR</t>
  </si>
  <si>
    <t>3.1.9</t>
  </si>
  <si>
    <t>VIGAS BALDRAME - FÔRMAS</t>
  </si>
  <si>
    <t>3.1.10</t>
  </si>
  <si>
    <t>VIGAS BALDRAME - ARMAÇÃO</t>
  </si>
  <si>
    <t>3.1.11</t>
  </si>
  <si>
    <t>3.1.12</t>
  </si>
  <si>
    <t>VIGAS BALDRAME - CONCRETAGEM</t>
  </si>
  <si>
    <t>3.2</t>
  </si>
  <si>
    <t>IMPERMEABILIZAÇÃO E ATERRO</t>
  </si>
  <si>
    <t>3.2.1</t>
  </si>
  <si>
    <t>IMPERMEABILIZAÇÃO DE SAPATAS E VIGAS BALDRAME</t>
  </si>
  <si>
    <t>3.2.2</t>
  </si>
  <si>
    <t>ATERRO</t>
  </si>
  <si>
    <t>96995/ ADAPTADO</t>
  </si>
  <si>
    <t>(ADAPTADO PARA UTILIZAÇÃO DE MATERIAL ARGILOSO) REATERRO MANUAL APILOADO COM SOQUETE. AF_10/2017</t>
  </si>
  <si>
    <t>3.3</t>
  </si>
  <si>
    <t>SUPERESTRUTURA</t>
  </si>
  <si>
    <t>3.3.1</t>
  </si>
  <si>
    <t>PILARES - FÔRMAS</t>
  </si>
  <si>
    <t>96542/ ADAPTADO</t>
  </si>
  <si>
    <t>3.3.2</t>
  </si>
  <si>
    <t>PILARES - ARMAÇÃO</t>
  </si>
  <si>
    <t>3.3.3</t>
  </si>
  <si>
    <t>3.3.4</t>
  </si>
  <si>
    <t>PILARES - CONCRETAGEM</t>
  </si>
  <si>
    <t>3.3.5</t>
  </si>
  <si>
    <t>VIGAS COBERTURA - FÔRMAS</t>
  </si>
  <si>
    <t>3.3.6</t>
  </si>
  <si>
    <t>VIGAS COBERTURA - ARMAÇÃO</t>
  </si>
  <si>
    <t>3.3.7</t>
  </si>
  <si>
    <t>3.3.8</t>
  </si>
  <si>
    <t>VIGAS COBERTURA - CONCRETAGEM</t>
  </si>
  <si>
    <t>3.3.9</t>
  </si>
  <si>
    <t>LAJE PRÉ MOLDADA - H=8</t>
  </si>
  <si>
    <t>101964</t>
  </si>
  <si>
    <t>LAJE PRÉ-MOLDADA UNIDIRECIONAL, BIAPOIADA, PARA FORRO, ENCHIMENTO EM CERÂMICA, VIGOTA CONVENCIONAL, ALTURA TOTAL DA LAJE (ENCHIMENTO+CAPA) = (8+3). AF_11/2020_PA</t>
  </si>
  <si>
    <t>3.3.10</t>
  </si>
  <si>
    <t>CINTA DE AMARRAÇÃO PLATIBANDA</t>
  </si>
  <si>
    <t>93204</t>
  </si>
  <si>
    <t>CINTA DE AMARRAÇÃO DE ALVENARIA MOLDADA IN LOCO EM CONCRETO. AF_03/2016</t>
  </si>
  <si>
    <t>3.4</t>
  </si>
  <si>
    <t>PAREDES EM ALVENARIA</t>
  </si>
  <si>
    <t>3.4.1</t>
  </si>
  <si>
    <t>103334</t>
  </si>
  <si>
    <t>ALVENARIA DE VEDAÇÃO DE BLOCOS CERÂMICOS FURADOS NA HORIZONTAL DE 14X9X19 CM (ESPESSURA 14 CM, BLOCO DEITADO) E ARGAMASSA DE ASSENTAMENTO COM PREPARO EM BETONEIRA. AF_12/2021</t>
  </si>
  <si>
    <t>3.4.2</t>
  </si>
  <si>
    <t>PLATIBANDA EM ALVENARIA</t>
  </si>
  <si>
    <t>103332</t>
  </si>
  <si>
    <t>ALVENARIA DE VEDAÇÃO DE BLOCOS CERÂMICOS FURADOS NA HORIZONTAL DE 9X14X19 CM (ESPESSURA 9 CM) E ARGAMASSA DE ASSENTAMENTO COM PREPARO EM BETONEIRA. AF_12/2021</t>
  </si>
  <si>
    <t>3.5</t>
  </si>
  <si>
    <t>COBERTURA</t>
  </si>
  <si>
    <t>3.5.1</t>
  </si>
  <si>
    <t>MADEIRAMENTO</t>
  </si>
  <si>
    <t>92543</t>
  </si>
  <si>
    <t>TRAMA DE MADEIRA COMPOSTA POR TERÇAS PARA TELHADOS DE ATÉ 2 ÁGUAS PARA TELHA ONDULADA DE FIBROCIMENTO, METÁLICA, PLÁSTICA OU TERMOACÚSTICA, INCLUSO TRANSPORTE VERTICAL. AF_07/2019</t>
  </si>
  <si>
    <t>3.5.2</t>
  </si>
  <si>
    <t>TELHAMENTO</t>
  </si>
  <si>
    <t>94210</t>
  </si>
  <si>
    <t>TELHAMENTO COM TELHA ONDULADA DE FIBROCIMENTO E = 6 MM, COM RECOBRIMENTO LATERAL DE 1 1/4 DE ONDA PARA TELHADO COM INCLINAÇÃO MÁXIMA DE 10°, COM ATÉ 2 ÁGUAS, INCLUSO IÇAMENTO. AF_07/2019</t>
  </si>
  <si>
    <t>3.5.3</t>
  </si>
  <si>
    <t>CALHA</t>
  </si>
  <si>
    <t>94229</t>
  </si>
  <si>
    <t>CALHA EM CHAPA DE AÇO GALVANIZADO NÚMERO 24, DESENVOLVIMENTO DE 100 CM, INCLUSO TRANSPORTE VERTICAL. AF_07/2019</t>
  </si>
  <si>
    <t>3.5.4</t>
  </si>
  <si>
    <t>RUFOS</t>
  </si>
  <si>
    <t>94231</t>
  </si>
  <si>
    <t>RUFO EM CHAPA DE AÇO GALVANIZADO NÚMERO 24, CORTE DE 25 CM, INCLUSO TRANSPORTE VERTICAL. AF_07/2019</t>
  </si>
  <si>
    <t>3.6</t>
  </si>
  <si>
    <t>PISOS</t>
  </si>
  <si>
    <t>3.6.1</t>
  </si>
  <si>
    <t>CONTRAPISO EM CONCRETO ARMADO</t>
  </si>
  <si>
    <t>94993/ ADAPTADO</t>
  </si>
  <si>
    <t>(ADAPTADO PARA CONTRAPISO, UTILIZAÇÃO DE MALHA 20X20) EXECUÇÃO DE PASSEIO (CALÇADA) OU PISO DE CONCRETO COM CONCRETO MOLDADO IN LOCO, USINADO, ACABAMENTO CONVENCIONAL, ESPESSURA 6 CM, ARMADO. AF_08/2022</t>
  </si>
  <si>
    <t>3.6.2</t>
  </si>
  <si>
    <t>CONTRAPISO - REGULARIZAÇÃO</t>
  </si>
  <si>
    <t>87620</t>
  </si>
  <si>
    <t>CONTRAPISO EM ARGAMASSA TRAÇO 1:4 (CIMENTO E AREIA), PREPARO MECÂNICO COM BETONEIRA 400 L, APLICADO EM ÁREAS SECAS SOBRE LAJE, ADERIDO, ACABAMENTO NÃO REFORÇADO, ESPESSURA 2CM. AF_07/2021</t>
  </si>
  <si>
    <t>3.6.3</t>
  </si>
  <si>
    <t>REVESTIMENTO CERÂMICO - PISO</t>
  </si>
  <si>
    <t>87257</t>
  </si>
  <si>
    <t>REVESTIMENTO CERÂMICO PARA PISO COM PLACAS TIPO ESMALTADA EXTRA DE DIMENSÕES 60X60 CM APLICADA EM AMBIENTES DE ÁREA MAIOR QUE 10 M2. AF_02/2023_PE</t>
  </si>
  <si>
    <t>3.6.4</t>
  </si>
  <si>
    <t>SOLEIRA (02 portas)</t>
  </si>
  <si>
    <t>98689/ ADAPTADO</t>
  </si>
  <si>
    <t>(ADAPTADO PARA M²) SOLEIRA EM GRANITO, LARGURA 15 CM, ESPESSURA 2,0 CM. AF_09/2020</t>
  </si>
  <si>
    <t>3.7</t>
  </si>
  <si>
    <t>REVESTIMENTO DE PAREDES E TETO</t>
  </si>
  <si>
    <t>3.7.1</t>
  </si>
  <si>
    <t>CHAPISCO - PAREDES, PLATIBANDA E TETO</t>
  </si>
  <si>
    <t>3.7.2</t>
  </si>
  <si>
    <t>MASSA ÚNICA - PAREDES, PLATIBANDA E TETO</t>
  </si>
  <si>
    <t>3.7.3</t>
  </si>
  <si>
    <t>REVESTIMENTO CERÂMICO PAREDES INTERNAS - H=2,80M</t>
  </si>
  <si>
    <t>87273</t>
  </si>
  <si>
    <t>REVESTIMENTO CERÂMICO PARA PAREDES INTERNAS COM PLACAS TIPO ESMALTADA EXTRA  DE DIMENSÕES 33X45 CM APLICADAS NA ALTURA INTEIRA DAS PAREDES. AF_02/2023_PE</t>
  </si>
  <si>
    <t>3.8</t>
  </si>
  <si>
    <t>ESQUADRIAS</t>
  </si>
  <si>
    <t>3.8.1</t>
  </si>
  <si>
    <t>PORTA DE ALUMINIO (02 unidades)</t>
  </si>
  <si>
    <t>91338</t>
  </si>
  <si>
    <t>PORTA DE ALUMÍNIO DE ABRIR COM LAMBRI, COM GUARNIÇÃO, FIXAÇÃO COM PARAFUSOS - FORNECIMENTO E INSTALAÇÃO. AF_12/2019</t>
  </si>
  <si>
    <t>3.8.2</t>
  </si>
  <si>
    <t>JANELAS (02 unidades)</t>
  </si>
  <si>
    <t>94559</t>
  </si>
  <si>
    <t>JANELA DE AÇO TIPO BASCULANTE PARA VIDROS, COM BATENTE, FERRAGENS E PINTURA ANTICORROSIVA. EXCLUSIVE VIDROS, ACABAMENTO, ALIZAR E CONTRAMARCO. FORNECIMENTO E INSTALAÇÃO. AF_12/2019</t>
  </si>
  <si>
    <t>3.8.3</t>
  </si>
  <si>
    <t>VIDROS - JANELAS</t>
  </si>
  <si>
    <t>102154</t>
  </si>
  <si>
    <t>INSTALAÇÃO DE VIDRO LISO INCOLOR, E = 5 MM, EM ESQUADRIA DE MADEIRA, FIXADO COM BAGUETE. AF_01/2021</t>
  </si>
  <si>
    <t>3.9</t>
  </si>
  <si>
    <t>ELÉTRICA</t>
  </si>
  <si>
    <t>3.9.1</t>
  </si>
  <si>
    <t>CABEAMENTOS</t>
  </si>
  <si>
    <t>91927</t>
  </si>
  <si>
    <t>CABO DE COBRE FLEXÍVEL ISOLADO, 2,5 MM², ANTI-CHAMA 0,6/1,0 KV, PARA CIRCUITOS TERMINAIS - FORNECIMENTO E INSTALAÇÃO. AF_03/2023</t>
  </si>
  <si>
    <t>3.9.2</t>
  </si>
  <si>
    <t>3.9.3</t>
  </si>
  <si>
    <t>93653</t>
  </si>
  <si>
    <t>DISJUNTOR MONOPOLAR TIPO DIN, CORRENTE NOMINAL DE 10A - FORNECIMENTO E INSTALAÇÃO. AF_10/2020</t>
  </si>
  <si>
    <t>3.9.4</t>
  </si>
  <si>
    <t>ELETRODUTOS SOBRE A LAJE</t>
  </si>
  <si>
    <t>91834</t>
  </si>
  <si>
    <t>ELETRODUTO FLEXÍVEL CORRUGADO, PVC, DN 25 MM (3/4"), PARA CIRCUITOS TERMINAIS, INSTALADO EM FORRO - FORNECIMENTO E INSTALAÇÃO. AF_03/2023</t>
  </si>
  <si>
    <t>3.9.5</t>
  </si>
  <si>
    <t>3.9.6</t>
  </si>
  <si>
    <t>PASSAGEM EM CONDULETE</t>
  </si>
  <si>
    <t>104402</t>
  </si>
  <si>
    <t>CONDULETE DE PVC, TIPO C, PARA ELETRODUTO DE PVC SOLDÁVEL DN 25 MM (3/4''), APARENTE - FORNECIMENTO E INSTALAÇÃO. AF_10/2022</t>
  </si>
  <si>
    <t>3.9.7</t>
  </si>
  <si>
    <t>CURVAS</t>
  </si>
  <si>
    <t>91902</t>
  </si>
  <si>
    <t>CURVA 90 GRAUS PARA ELETRODUTO, PVC, ROSCÁVEL, DN 25 MM (3/4"), PARA CIRCUITOS TERMINAIS, INSTALADA EM LAJE - FORNECIMENTO E INSTALAÇÃO. AF_03/2023</t>
  </si>
  <si>
    <t>3.9.8</t>
  </si>
  <si>
    <t>INTERRUPTOR - CAIXA 2X4"</t>
  </si>
  <si>
    <t>91940</t>
  </si>
  <si>
    <t>CAIXA RETANGULAR 4" X 2" MÉDIA (1,30 M DO PISO), PVC, INSTALADA EM PAREDE - FORNECIMENTO E INSTALAÇÃO. AF_03/2023</t>
  </si>
  <si>
    <t>3.9.9</t>
  </si>
  <si>
    <t>INTERRUPTOR - SOBREPOR</t>
  </si>
  <si>
    <t>91953</t>
  </si>
  <si>
    <t>INTERRUPTOR SIMPLES (1 MÓDULO), 10A/250V, INCLUINDO SUPORTE E PLACA - FORNECIMENTO E INSTALAÇÃO. AF_03/2023</t>
  </si>
  <si>
    <t>3.9.10</t>
  </si>
  <si>
    <t>LUMINÁRIA - CAIXA</t>
  </si>
  <si>
    <t>91937</t>
  </si>
  <si>
    <t>CAIXA OCTOGONAL 3" X 3", PVC, INSTALADA EM LAJE - FORNECIMENTO E INSTALAÇÃO. AF_03/2023</t>
  </si>
  <si>
    <t>3.9.11</t>
  </si>
  <si>
    <t>LUMINÁRIA - LÂMPADA TUBULAR LED 22W</t>
  </si>
  <si>
    <t>97583</t>
  </si>
  <si>
    <t>LUMINÁRIA TIPO CALHA, DE SOBREPOR, COM 1 LÂMPADA TUBULAR FLUORESCENTE DE 18 W, COM REATOR DE PARTIDA RÁPIDA - FORNECIMENTO E INSTALAÇÃO. AF_02/2020</t>
  </si>
  <si>
    <t>3.9.12</t>
  </si>
  <si>
    <t>REFLETOR</t>
  </si>
  <si>
    <t>39391</t>
  </si>
  <si>
    <t>LUMINARIA LED REFLETOR RETANGULAR BIVOLT, LUZ BRANCA, 50 W</t>
  </si>
  <si>
    <t>3.10</t>
  </si>
  <si>
    <t>INSTALAÇÕES HIDRÁULICAS</t>
  </si>
  <si>
    <t>3.10.1</t>
  </si>
  <si>
    <t>INSTALAÇÃO DE LOUÇAS (vasos sanitários)</t>
  </si>
  <si>
    <t>86888</t>
  </si>
  <si>
    <t>VASO SANITÁRIO SIFONADO COM CAIXA ACOPLADA LOUÇA BRANCA - FORNECIMENTO E INSTALAÇÃO. AF_01/2020</t>
  </si>
  <si>
    <t>3.10.2</t>
  </si>
  <si>
    <t>LAVATÓRIO PNE</t>
  </si>
  <si>
    <t>86942</t>
  </si>
  <si>
    <t>LAVATÓRIO LOUÇA BRANCA SUSPENSO, 29,5 X 39CM OU EQUIVALENTE, PADRÃO POPULAR, INCLUSO SIFÃO TIPO GARRAFA EM PVC, VÁLVULA E ENGATE FLEXÍVEL 30CM EM PLÁSTICO E TORNEIRA CROMADA DE MESA, PADRÃO POPULAR - FORNECIMENTO E INSTALAÇÃO. AF_01/2020</t>
  </si>
  <si>
    <t>3.10.3</t>
  </si>
  <si>
    <t>ABERTURA NA ALVENARIA - AF</t>
  </si>
  <si>
    <t>90443</t>
  </si>
  <si>
    <t>RASGO EM ALVENARIA PARA RAMAIS/ DISTRIBUIÇÃO COM DIAMETROS MENORES OU IGUAIS A 40 MM. AF_05/2015</t>
  </si>
  <si>
    <t>3.10.4</t>
  </si>
  <si>
    <t>90466</t>
  </si>
  <si>
    <t>CHUMBAMENTO LINEAR EM ALVENARIA PARA RAMAIS/DISTRIBUIÇÃO COM DIÂMETROS MENORES OU IGUAIS A 40 MM. AF_05/2016</t>
  </si>
  <si>
    <t>3.10.5</t>
  </si>
  <si>
    <t>REGISTRO</t>
  </si>
  <si>
    <t>89570</t>
  </si>
  <si>
    <t>ADAPTADOR CURTO COM BOLSA E ROSCA PARA REGISTRO, PVC, SOLDÁVEL, DN 40MM X 1.1/2 , INSTALADO EM PRUMADA DE ÁGUA - FORNECIMENTO E INSTALAÇÃO. AF_06/2022</t>
  </si>
  <si>
    <t>3.10.6</t>
  </si>
  <si>
    <t>94792</t>
  </si>
  <si>
    <t>REGISTRO DE GAVETA BRUTO, LATÃO, ROSCÁVEL, 1", COM ACABAMENTO E CANOPLA CROMADOS - FORNECIMENTO E INSTALAÇÃO. AF_08/2021</t>
  </si>
  <si>
    <t>3.10.7</t>
  </si>
  <si>
    <t>TUBULAÇÃO AF - 40MM</t>
  </si>
  <si>
    <t>89448</t>
  </si>
  <si>
    <t>TUBO, PVC, SOLDÁVEL, DN 40MM, INSTALADO EM PRUMADA DE ÁGUA - FORNECIMENTO E INSTALAÇÃO. AF_06/2022</t>
  </si>
  <si>
    <t>3.10.8</t>
  </si>
  <si>
    <t>TUBULAÇÃO AF - 25MM</t>
  </si>
  <si>
    <t>89356</t>
  </si>
  <si>
    <t>TUBO, PVC, SOLDÁVEL, DN 25MM, INSTALADO EM RAMAL OU SUB-RAMAL DE ÁGUA - FORNECIMENTO E INSTALAÇÃO. AF_06/2022</t>
  </si>
  <si>
    <t>3.10.9</t>
  </si>
  <si>
    <t>CONEXÕES AF</t>
  </si>
  <si>
    <t>89498</t>
  </si>
  <si>
    <t>JOELHO 45 GRAUS, PVC, SOLDÁVEL, DN 40MM, INSTALADO EM PRUMADA DE ÁGUA - FORNECIMENTO E INSTALAÇÃO. AF_06/2022</t>
  </si>
  <si>
    <t>3.10.10</t>
  </si>
  <si>
    <t>103964</t>
  </si>
  <si>
    <t>BUCHA DE REDUÇÃO, LONGA, PVC, SOLDÁVEL, DN 40 X 25 MM, INSTALADO EM PRUMADA DE ÁGUA - FORNECIMENTO E INSTALAÇÃO. AF_06/2022</t>
  </si>
  <si>
    <t>3.10.11</t>
  </si>
  <si>
    <t>89362</t>
  </si>
  <si>
    <t>JOELHO 90 GRAUS, PVC, SOLDÁVEL, DN 25MM, INSTALADO EM RAMAL OU SUB-RAMAL DE ÁGUA - FORNECIMENTO E INSTALAÇÃO. AF_06/2022</t>
  </si>
  <si>
    <t>3.10.12</t>
  </si>
  <si>
    <t>90373</t>
  </si>
  <si>
    <t>JOELHO 90 GRAUS COM BUCHA DE LATÃO, PVC, SOLDÁVEL, DN 25MM, INSTALADO EM RAMAL OU SUB-RAMAL DE ÁGUA - FORNECIMENTO E INSTALAÇÃO. AF_06/2022</t>
  </si>
  <si>
    <t>3.10.13</t>
  </si>
  <si>
    <t>89395</t>
  </si>
  <si>
    <t>TE, PVC, SOLDÁVEL, DN 25MM, INSTALADO EM RAMAL OU SUB-RAMAL DE ÁGUA - FORNECIMENTO E INSTALAÇÃO. AF_06/2022</t>
  </si>
  <si>
    <t>3.10.14</t>
  </si>
  <si>
    <t>VALA PARA ESGOTO</t>
  </si>
  <si>
    <t>3.10.15</t>
  </si>
  <si>
    <t>REATERRO ESGOTO</t>
  </si>
  <si>
    <t>96995</t>
  </si>
  <si>
    <t>REATERRO MANUAL APILOADO COM SOQUETE. AF_10/2017</t>
  </si>
  <si>
    <t>3.10.16</t>
  </si>
  <si>
    <t>TUBULAÇÃO ESGOTO</t>
  </si>
  <si>
    <t>89712</t>
  </si>
  <si>
    <t>TUBO PVC, SERIE NORMAL, ESGOTO PREDIAL, DN 50 MM, FORNECIDO E INSTALADO EM RAMAL DE DESCARGA OU RAMAL DE ESGOTO SANITÁRIO. AF_08/2022</t>
  </si>
  <si>
    <t>3.10.17</t>
  </si>
  <si>
    <t>89714</t>
  </si>
  <si>
    <t>TUBO PVC, SERIE NORMAL, ESGOTO PREDIAL, DN 100 MM, FORNECIDO E INSTALADO EM RAMAL DE DESCARGA OU RAMAL DE ESGOTO SANITÁRIO. AF_08/2022</t>
  </si>
  <si>
    <t>3.10.18</t>
  </si>
  <si>
    <t>CONEXÕES ESGOTO</t>
  </si>
  <si>
    <t>89731</t>
  </si>
  <si>
    <t>JOELHO 90 GRAUS, PVC, SERIE NORMAL, ESGOTO PREDIAL, DN 50 MM, JUNTA ELÁSTICA, FORNECIDO E INSTALADO EM RAMAL DE DESCARGA OU RAMAL DE ESGOTO SANITÁRIO. AF_08/2022</t>
  </si>
  <si>
    <t>3.10.19</t>
  </si>
  <si>
    <t>89732</t>
  </si>
  <si>
    <t>JOELHO 45 GRAUS, PVC, SERIE NORMAL, ESGOTO PREDIAL, DN 50 MM, JUNTA ELÁSTICA, FORNECIDO E INSTALADO EM RAMAL DE DESCARGA OU RAMAL DE ESGOTO SANITÁRIO. AF_08/2022</t>
  </si>
  <si>
    <t>3.10.20</t>
  </si>
  <si>
    <t>89744</t>
  </si>
  <si>
    <t>JOELHO 90 GRAUS, PVC, SERIE NORMAL, ESGOTO PREDIAL, DN 100 MM, JUNTA ELÁSTICA, FORNECIDO E INSTALADO EM RAMAL DE DESCARGA OU RAMAL DE ESGOTO SANITÁRIO. AF_08/2022</t>
  </si>
  <si>
    <t>3.10.21</t>
  </si>
  <si>
    <t>89746</t>
  </si>
  <si>
    <t>JOELHO 45 GRAUS, PVC, SERIE NORMAL, ESGOTO PREDIAL, DN 100 MM, JUNTA ELÁSTICA, FORNECIDO E INSTALADO EM RAMAL DE DESCARGA OU RAMAL DE ESGOTO SANITÁRIO. AF_08/2022</t>
  </si>
  <si>
    <t>3.10.22</t>
  </si>
  <si>
    <t>104353</t>
  </si>
  <si>
    <t>JUNÇÃO, PVC, SÉRIE NORMAL, ESGOTO PREDIAL, DN 100 X 50 MM, JUNTA ELÁSTICA, FORNECIDO E INSTALADO EM PRUMADA DE ESGOTO SANITÁRIO OU VENTILAÇÃO. AF_08/2022</t>
  </si>
  <si>
    <t>3.10.23</t>
  </si>
  <si>
    <t>89797</t>
  </si>
  <si>
    <t>JUNÇÃO SIMPLES, PVC, SERIE NORMAL, ESGOTO PREDIAL, DN 100 X 100 MM, JUNTA ELÁSTICA, FORNECIDO E INSTALADO EM RAMAL DE DESCARGA OU RAMAL DE ESGOTO SANITÁRIO. AF_08/2022</t>
  </si>
  <si>
    <t>3.10.24</t>
  </si>
  <si>
    <t>89707</t>
  </si>
  <si>
    <t>CAIXA SIFONADA, PVC, DN 100 X 100 X 50 MM, JUNTA ELÁSTICA, FORNECIDA E INSTALADA EM RAMAL DE DESCARGA OU EM RAMAL DE ESGOTO SANITÁRIO. AF_08/2022</t>
  </si>
  <si>
    <t>3.10.25</t>
  </si>
  <si>
    <t>RALO</t>
  </si>
  <si>
    <t>89709</t>
  </si>
  <si>
    <t>RALO SIFONADO, PVC, DN 100 X 40 MM, JUNTA SOLDÁVEL, FORNECIDO E INSTALADO EM RAMAL DE DESCARGA OU EM RAMAL DE ESGOTO SANITÁRIO. AF_08/2022</t>
  </si>
  <si>
    <t>3.10.26</t>
  </si>
  <si>
    <t>TAMPA DO RALO</t>
  </si>
  <si>
    <t>11732/ INSUMOS</t>
  </si>
  <si>
    <t>GRELHA FIXA, PVC CROMADA, REDONDA, 150 MM, PARA RALOS E CAIXAS</t>
  </si>
  <si>
    <t>3.10.27</t>
  </si>
  <si>
    <t>CAIXA DE PASSAGEM/ INSPEÇÃO ESGOTO 60X60CM</t>
  </si>
  <si>
    <t>97906</t>
  </si>
  <si>
    <t>CAIXA ENTERRADA HIDRÁULICA RETANGULAR, EM ALVENARIA COM BLOCOS DE CONCRETO, DIMENSÕES INTERNAS: 0,6X0,6X0,6 M PARA REDE DE ESGOTO. AF_12/2020</t>
  </si>
  <si>
    <t>3.10.28</t>
  </si>
  <si>
    <t>VALA PARA ÁGUAS PLUVIAIS</t>
  </si>
  <si>
    <t>3.10.29</t>
  </si>
  <si>
    <t>REATERRO ÁGUAS PLUVIAIS</t>
  </si>
  <si>
    <t>3.10.30</t>
  </si>
  <si>
    <t>TUBULAÇÃO ÁGUAS PLUVIAIS</t>
  </si>
  <si>
    <t>89512</t>
  </si>
  <si>
    <t>TUBO PVC, SÉRIE R, ÁGUA PLUVIAL, DN 100 MM, FORNECIDO E INSTALADO EM RAMAL DE ENCAMINHAMENTO. AF_06/2022</t>
  </si>
  <si>
    <t>3.10.31</t>
  </si>
  <si>
    <t>CAPTAÇÃO DE ÁGUAS PLUVIAIS - CANALETA</t>
  </si>
  <si>
    <t>102989</t>
  </si>
  <si>
    <t>CANALETA MEIA CANA PRÉ-MOLDADA DE CONCRETO (D = 20 CM) - FORNECIMENTO E INSTALAÇÃO. AF_08/2021</t>
  </si>
  <si>
    <t>3.10.32</t>
  </si>
  <si>
    <t>CAPTAÇÃO DE ÁGUAS PLUVIAIS - GRELHA</t>
  </si>
  <si>
    <t>103002</t>
  </si>
  <si>
    <t>GRELHA DE FERRO FUNDIDO SIMPLES COM REQUADRO, 200 X 1000 MM, ASSENTADA COM ARGAMASSA 1 : 3 CIMENTO: AREIA - FORNECIMENTO E INSTALAÇÃO. AF_08/2021</t>
  </si>
  <si>
    <t>3.10.33</t>
  </si>
  <si>
    <t>CAPTAÇÃO DE ÁGUAS PLUVIAIS - CALHA</t>
  </si>
  <si>
    <t>3.10.34</t>
  </si>
  <si>
    <t>12614/ INSUMOS</t>
  </si>
  <si>
    <t>BOCAL PVC, PARA CALHA PLUVIAL, DIAMETRO DA SAIDA ENTRE *75 E 120* MM, PARA DRENAGEM PLUVIAL PREDIAL</t>
  </si>
  <si>
    <t>3.10.35</t>
  </si>
  <si>
    <t>CONEXÕES ÁGUAS PLUVIAIS</t>
  </si>
  <si>
    <t>89529</t>
  </si>
  <si>
    <t>JOELHO 90 GRAUS, PVC, SERIE R, ÁGUA PLUVIAL, DN 100 MM, JUNTA ELÁSTICA, FORNECIDO E INSTALADO EM RAMAL DE ENCAMINHAMENTO. AF_06/2022</t>
  </si>
  <si>
    <t>3.10.36</t>
  </si>
  <si>
    <t>89531</t>
  </si>
  <si>
    <t>JOELHO 45 GRAUS, PVC, SERIE R, ÁGUA PLUVIAL, DN 100 MM, JUNTA ELÁSTICA, FORNECIDO E INSTALADO EM RAMAL DE ENCAMINHAMENTO. AF_06/2022</t>
  </si>
  <si>
    <t>3.11</t>
  </si>
  <si>
    <t>PINTURAS</t>
  </si>
  <si>
    <t>3.11.1</t>
  </si>
  <si>
    <t>PINTURA - TETO E PAREDES EXTERNAS (emassamento)</t>
  </si>
  <si>
    <t>88495</t>
  </si>
  <si>
    <t>EMASSAMENTO COM MASSA LÁTEX, APLICAÇÃO EM PAREDE, UMA DEMÃO, LIXAMENTO MANUAL. AF_04/2023</t>
  </si>
  <si>
    <t>3.11.2</t>
  </si>
  <si>
    <t>PINTURA - TETO E PAREDES EXTERNAS (fundo selador)</t>
  </si>
  <si>
    <t>3.11.3</t>
  </si>
  <si>
    <t>PINTURA INTERNA - TETO</t>
  </si>
  <si>
    <t>3.11.4</t>
  </si>
  <si>
    <t>PINTURA EXTERNA</t>
  </si>
  <si>
    <t>102218/ ADAPTADO</t>
  </si>
  <si>
    <t>(ADAPTADO PARA PINTURA SOBRE ALVENARIA) PINTURA TINTA DE ACABAMENTO (PIGMENTADA) ESMALTE SINTÉTICO FOSCO EM MADEIRA, 2 DEMÃOS. AF_01/2021</t>
  </si>
  <si>
    <t>3.12</t>
  </si>
  <si>
    <t>ACESSÓRIOS</t>
  </si>
  <si>
    <t>3.12.1</t>
  </si>
  <si>
    <t>BARRA DE APOIO - PORTA PNE</t>
  </si>
  <si>
    <t>100870/ ADAPTADO</t>
  </si>
  <si>
    <t>(ADAPTADO PARA FIXAÇÃO EM ALUMINIO) BARRA DE APOIO RETA, EM ALUMINIO, COMPRIMENTO 60 CM,  FIXADA NA PAREDE - FORNECIMENTO E INSTALAÇÃO. AF_01/2020</t>
  </si>
  <si>
    <t>3.12.2</t>
  </si>
  <si>
    <t>INSTALAÇÃO DE BARRAS PNE 70CM</t>
  </si>
  <si>
    <t>100867</t>
  </si>
  <si>
    <t>BARRA DE APOIO RETA, EM ACO INOX POLIDO, COMPRIMENTO 70 CM,  FIXADA NA PAREDE - FORNECIMENTO E INSTALAÇÃO. AF_01/2020</t>
  </si>
  <si>
    <t>3.12.3</t>
  </si>
  <si>
    <t>INSTALAÇÃO DE BARRAS PNE 80CM</t>
  </si>
  <si>
    <t>100872</t>
  </si>
  <si>
    <t>BARRA DE APOIO RETA, EM ALUMINIO, COMPRIMENTO 80 CM,  FIXADA NA PAREDE - FORNECIMENTO E INSTALAÇÃO. AF_01/2020</t>
  </si>
  <si>
    <t>3.12.4</t>
  </si>
  <si>
    <t>INSTALAÇÃO DE BARRAS PNE 60CM</t>
  </si>
  <si>
    <t>100870</t>
  </si>
  <si>
    <t>BARRA DE APOIO RETA, EM ALUMINIO, COMPRIMENTO 60 CM,  FIXADA NA PAREDE - FORNECIMENTO E INSTALAÇÃO. AF_01/2020</t>
  </si>
  <si>
    <t>3.12.5</t>
  </si>
  <si>
    <t>ASSENTO SANITÁRIO</t>
  </si>
  <si>
    <t>100849</t>
  </si>
  <si>
    <t>ASSENTO SANITÁRIO CONVENCIONAL - FORNECIMENTO E INSTALACAO. AF_01/2020</t>
  </si>
  <si>
    <t>3.12.6</t>
  </si>
  <si>
    <t>ESPELHO 40X60 CM (02 unidades)</t>
  </si>
  <si>
    <t>09718/ORSE</t>
  </si>
  <si>
    <t>Espelho de cristal 4mm com moldura de alumínio</t>
  </si>
  <si>
    <t>3.12.7</t>
  </si>
  <si>
    <t>Torneira lavatório</t>
  </si>
  <si>
    <t>11232/ORSE</t>
  </si>
  <si>
    <t>Torneira cromada de mesa para lavatório temporizada bica baixa</t>
  </si>
  <si>
    <t>3.12.8</t>
  </si>
  <si>
    <t>PAPELEIRA</t>
  </si>
  <si>
    <t>12511/ORSE</t>
  </si>
  <si>
    <t>Dispenser, em plástico, para papel higiênico em rolão</t>
  </si>
  <si>
    <t>3.12.9</t>
  </si>
  <si>
    <t>SABONETEIRA</t>
  </si>
  <si>
    <t>95547</t>
  </si>
  <si>
    <t>SABONETEIRA PLASTICA TIPO DISPENSER PARA SABONETE LIQUIDO COM RESERVATORIO 800 A 1500 ML, INCLUSO FIXAÇÃO. AF_01/2020</t>
  </si>
  <si>
    <t>3.12.10</t>
  </si>
  <si>
    <t>TOALHEIRO</t>
  </si>
  <si>
    <t>04287/ORSE</t>
  </si>
  <si>
    <t>Dispenser para toalha interfolhada</t>
  </si>
  <si>
    <t>4</t>
  </si>
  <si>
    <t>ÁREA EXTERNA</t>
  </si>
  <si>
    <t>4.1</t>
  </si>
  <si>
    <t>CALÇADA</t>
  </si>
  <si>
    <t>4.1.1</t>
  </si>
  <si>
    <t>COMPACTAÇÃO</t>
  </si>
  <si>
    <t>97083</t>
  </si>
  <si>
    <t>COMPACTAÇÃO MECÂNICA DE SOLO PARA EXECUÇÃO DE RADIER, PISO DE CONCRETO OU LAJE SOBRE SOLO, COM COMPACTADOR DE SOLOS A PERCUSSÃO. AF_09/2021</t>
  </si>
  <si>
    <t>4.1.2</t>
  </si>
  <si>
    <t>LASTRO</t>
  </si>
  <si>
    <t>100324</t>
  </si>
  <si>
    <t>LASTRO COM MATERIAL GRANULAR (PEDRA BRITADA N.1 E PEDRA BRITADA N.2), APLICADO EM PISOS OU LAJES SOBRE SOLO, ESPESSURA DE *10 CM*. AF_07/2019</t>
  </si>
  <si>
    <t>4.1.3</t>
  </si>
  <si>
    <t>94994</t>
  </si>
  <si>
    <t>EXECUÇÃO DE PASSEIO (CALÇADA) OU PISO DE CONCRETO COM CONCRETO MOLDADO IN LOCO, FEITO EM OBRA, ACABAMENTO CONVENCIONAL, ESPESSURA 8 CM, ARMADO. AF_08/2022</t>
  </si>
  <si>
    <t>5</t>
  </si>
  <si>
    <t>FINALIZAÇÕES</t>
  </si>
  <si>
    <t>5.1</t>
  </si>
  <si>
    <t>LIMPEZA DA OBRA</t>
  </si>
  <si>
    <t>5.1.1</t>
  </si>
  <si>
    <t>02450/ ORSE</t>
  </si>
  <si>
    <t>LIMPEZA GERAL</t>
  </si>
  <si>
    <t>2.8.2</t>
  </si>
  <si>
    <t>RETIRADA DE ENTULHO</t>
  </si>
  <si>
    <t>00026/ORSE</t>
  </si>
  <si>
    <t>COLETA E CARGA MANUAIS DE ENTULHO</t>
  </si>
  <si>
    <t>Data do orçamento: SET DE 2023</t>
  </si>
  <si>
    <t>COMPOSIÇÕES UENP</t>
  </si>
  <si>
    <t>COMP.01</t>
  </si>
  <si>
    <t>M²</t>
  </si>
  <si>
    <t>QNT.</t>
  </si>
  <si>
    <t>MAT. + EQUIP.</t>
  </si>
  <si>
    <t>VALOR UNITÁRIO</t>
  </si>
  <si>
    <t>VALOR TOTAL</t>
  </si>
  <si>
    <t>02758/ORSE</t>
  </si>
  <si>
    <t>TELA DE NYLON, FIO 30-36 (3,6mm), MALHA 10X10CM</t>
  </si>
  <si>
    <t>ARAME GALVANIZADO 12 BWG, D = 2,76 MM (0,048 KG/M) OU 14 BWG, D = 2,11 MM (0,026 KG/M)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</si>
  <si>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</si>
  <si>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 X mês</t>
  </si>
  <si>
    <t>PEDREIRO COM ENCARGOS COMPLEMENTARES</t>
  </si>
  <si>
    <t>H</t>
  </si>
  <si>
    <t>SERVENTE COM ENCARGOS COMPLEMENTARES</t>
  </si>
  <si>
    <t>Total</t>
  </si>
  <si>
    <t>CRONOGRAMA FÍSICO- FINANCEIRO</t>
  </si>
  <si>
    <t>SERVIÇO/LOCAL</t>
  </si>
  <si>
    <t>MÊS 1</t>
  </si>
  <si>
    <t>MÊS 2</t>
  </si>
  <si>
    <t>MÊS 3</t>
  </si>
  <si>
    <t>MÊS 4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</si>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</sst>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R$-416]\ #,##0.00;[RED]\-[$R$-416]\ #,##0.00"/>
    <numFmt numFmtId="165" formatCode="[$R$ -416]#,##0.00"/>
    <numFmt numFmtId="166" formatCode="[$R$-416]\ #,##0.00;[Red]\-[$R$-416]\ #,##0.00"/>
    <numFmt numFmtId="167" formatCode="_-&quot;R$ &quot;* #,##0.00_-;&quot;-R$ &quot;* #,##0.00_-;_-&quot;R$ &quot;* \-??_-;_-@"/>
    <numFmt numFmtId="168" formatCode="0.0%"/>
    <numFmt numFmtId="169" formatCode="D\.M"/>
  </numFmts>
  <fonts count="28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color theme="1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b/>
      <color theme="1"/>
      <name val="Calibri"/>
    </font>
    <font>
      <b/>
      <color theme="1"/>
      <name val="Arial"/>
    </font>
    <font>
      <sz val="10.0"/>
      <color theme="1"/>
      <name val="Calibri"/>
    </font>
    <font>
      <color theme="1"/>
      <name val="Calibri"/>
    </font>
    <font>
      <sz val="10.0"/>
      <color rgb="FF000000"/>
      <name val="Arial"/>
    </font>
    <font>
      <b/>
      <sz val="14.0"/>
      <color rgb="FFFFFFFF"/>
      <name val="Calibri"/>
    </font>
    <font>
      <b/>
      <sz val="8.0"/>
      <color theme="1"/>
      <name val="Calibri"/>
    </font>
    <font>
      <sz val="8.0"/>
      <color theme="1"/>
      <name val="Calibri"/>
    </font>
    <font>
      <i/>
      <sz val="8.0"/>
      <color theme="1"/>
      <name val="Calibri"/>
    </font>
    <font>
      <sz val="10.0"/>
      <color rgb="FF345168"/>
      <name val="Calibri"/>
    </font>
    <font>
      <color theme="1"/>
      <name val="Arial"/>
      <scheme val="minor"/>
    </font>
    <font>
      <b/>
      <sz val="10.0"/>
      <color rgb="FFFFFFFF"/>
      <name val="Calibri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  <font>
      <b/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30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225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8" fillId="0" fontId="2" numFmtId="0" xfId="0" applyBorder="1" applyFont="1"/>
    <xf borderId="9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10" fillId="3" fontId="5" numFmtId="164" xfId="0" applyAlignment="1" applyBorder="1" applyFill="1" applyFont="1" applyNumberFormat="1">
      <alignment shrinkToFit="0" vertical="center" wrapText="0"/>
    </xf>
    <xf borderId="10" fillId="3" fontId="5" numFmtId="10" xfId="0" applyAlignment="1" applyBorder="1" applyFont="1" applyNumberFormat="1">
      <alignment horizontal="right" shrinkToFit="0" vertical="center" wrapText="0"/>
    </xf>
    <xf borderId="5" fillId="0" fontId="4" numFmtId="0" xfId="0" applyAlignment="1" applyBorder="1" applyFont="1">
      <alignment horizontal="center" readingOrder="0" shrinkToFit="0" vertical="center" wrapText="1"/>
    </xf>
    <xf borderId="11" fillId="3" fontId="5" numFmtId="0" xfId="0" applyAlignment="1" applyBorder="1" applyFont="1">
      <alignment shrinkToFit="0" vertical="center" wrapText="0"/>
    </xf>
    <xf borderId="12" fillId="0" fontId="2" numFmtId="0" xfId="0" applyBorder="1" applyFont="1"/>
    <xf borderId="5" fillId="4" fontId="1" numFmtId="0" xfId="0" applyAlignment="1" applyBorder="1" applyFill="1" applyFont="1">
      <alignment horizontal="center" readingOrder="0" shrinkToFit="0" vertical="center" wrapText="1"/>
    </xf>
    <xf borderId="0" fillId="0" fontId="6" numFmtId="0" xfId="0" applyAlignment="1" applyFont="1">
      <alignment vertical="center"/>
    </xf>
    <xf borderId="10" fillId="3" fontId="7" numFmtId="164" xfId="0" applyAlignment="1" applyBorder="1" applyFont="1" applyNumberFormat="1">
      <alignment shrinkToFit="0" vertical="center" wrapText="0"/>
    </xf>
    <xf borderId="10" fillId="3" fontId="5" numFmtId="164" xfId="0" applyAlignment="1" applyBorder="1" applyFont="1" applyNumberFormat="1">
      <alignment horizontal="right" shrinkToFit="0" vertical="center" wrapText="0"/>
    </xf>
    <xf borderId="5" fillId="0" fontId="1" numFmtId="0" xfId="0" applyAlignment="1" applyBorder="1" applyFont="1">
      <alignment horizontal="center" readingOrder="0" shrinkToFit="0" vertical="center" wrapText="1"/>
    </xf>
    <xf borderId="0" fillId="0" fontId="3" numFmtId="165" xfId="0" applyAlignment="1" applyFont="1" applyNumberFormat="1">
      <alignment horizontal="center" shrinkToFit="0" vertical="center" wrapText="0"/>
    </xf>
    <xf borderId="5" fillId="0" fontId="8" numFmtId="0" xfId="0" applyAlignment="1" applyBorder="1" applyFont="1">
      <alignment horizontal="center" shrinkToFit="0" vertical="center" wrapText="1"/>
    </xf>
    <xf borderId="0" fillId="0" fontId="1" numFmtId="4" xfId="0" applyAlignment="1" applyFont="1" applyNumberForma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5" fillId="0" fontId="9" numFmtId="0" xfId="0" applyAlignment="1" applyBorder="1" applyFont="1">
      <alignment horizontal="center" shrinkToFit="0" vertical="center" wrapText="1"/>
    </xf>
    <xf borderId="15" fillId="2" fontId="10" numFmtId="49" xfId="0" applyAlignment="1" applyBorder="1" applyFont="1" applyNumberFormat="1">
      <alignment horizontal="center" shrinkToFit="0" vertical="center" wrapText="0"/>
    </xf>
    <xf borderId="15" fillId="2" fontId="10" numFmtId="49" xfId="0" applyAlignment="1" applyBorder="1" applyFont="1" applyNumberForma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0"/>
    </xf>
    <xf borderId="15" fillId="2" fontId="10" numFmtId="2" xfId="0" applyAlignment="1" applyBorder="1" applyFont="1" applyNumberFormat="1">
      <alignment horizontal="center" shrinkToFit="0" vertical="center" wrapText="0"/>
    </xf>
    <xf borderId="16" fillId="2" fontId="10" numFmtId="0" xfId="0" applyAlignment="1" applyBorder="1" applyFont="1">
      <alignment horizontal="center" shrinkToFit="0" vertical="center" wrapText="0"/>
    </xf>
    <xf borderId="17" fillId="0" fontId="2" numFmtId="0" xfId="0" applyBorder="1" applyFont="1"/>
    <xf borderId="18" fillId="0" fontId="2" numFmtId="0" xfId="0" applyBorder="1" applyFont="1"/>
    <xf borderId="15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16" fillId="5" fontId="12" numFmtId="49" xfId="0" applyAlignment="1" applyBorder="1" applyFill="1" applyFont="1" applyNumberFormat="1">
      <alignment horizontal="center" readingOrder="0" shrinkToFit="0" wrapText="1"/>
    </xf>
    <xf borderId="18" fillId="5" fontId="13" numFmtId="0" xfId="0" applyAlignment="1" applyBorder="1" applyFont="1">
      <alignment readingOrder="0"/>
    </xf>
    <xf borderId="18" fillId="5" fontId="12" numFmtId="49" xfId="0" applyAlignment="1" applyBorder="1" applyFont="1" applyNumberFormat="1">
      <alignment readingOrder="0" shrinkToFit="0" wrapText="1"/>
    </xf>
    <xf borderId="18" fillId="5" fontId="6" numFmtId="4" xfId="0" applyBorder="1" applyFont="1" applyNumberFormat="1"/>
    <xf borderId="18" fillId="5" fontId="6" numFmtId="165" xfId="0" applyBorder="1" applyFont="1" applyNumberFormat="1"/>
    <xf borderId="18" fillId="5" fontId="13" numFmtId="165" xfId="0" applyAlignment="1" applyBorder="1" applyFont="1" applyNumberFormat="1">
      <alignment horizontal="center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0" fillId="3" fontId="3" numFmtId="49" xfId="0" applyAlignment="1" applyBorder="1" applyFont="1" applyNumberFormat="1">
      <alignment horizontal="center" readingOrder="0" shrinkToFit="0" vertical="center" wrapText="0"/>
    </xf>
    <xf borderId="16" fillId="3" fontId="3" numFmtId="49" xfId="0" applyAlignment="1" applyBorder="1" applyFont="1" applyNumberFormat="1">
      <alignment horizontal="left" readingOrder="0" shrinkToFit="0" vertical="center" wrapText="1"/>
    </xf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0"/>
    </xf>
    <xf borderId="20" fillId="4" fontId="1" numFmtId="49" xfId="0" applyAlignment="1" applyBorder="1" applyFont="1" applyNumberFormat="1">
      <alignment horizontal="left" shrinkToFit="0" vertical="center" wrapText="1"/>
    </xf>
    <xf borderId="20" fillId="4" fontId="1" numFmtId="49" xfId="0" applyAlignment="1" applyBorder="1" applyFont="1" applyNumberFormat="1">
      <alignment horizontal="center" shrinkToFit="0" vertical="center" wrapText="0"/>
    </xf>
    <xf borderId="20" fillId="4" fontId="1" numFmtId="0" xfId="0" applyAlignment="1" applyBorder="1" applyFont="1">
      <alignment shrinkToFit="0" vertical="center" wrapText="1"/>
    </xf>
    <xf borderId="20" fillId="4" fontId="1" numFmtId="0" xfId="0" applyAlignment="1" applyBorder="1" applyFont="1">
      <alignment horizontal="center" shrinkToFit="0" vertical="center" wrapText="0"/>
    </xf>
    <xf borderId="20" fillId="0" fontId="1" numFmtId="4" xfId="0" applyAlignment="1" applyBorder="1" applyFont="1" applyNumberFormat="1">
      <alignment horizontal="center" shrinkToFit="0" vertical="center" wrapText="0"/>
    </xf>
    <xf borderId="20" fillId="0" fontId="1" numFmtId="165" xfId="0" applyAlignment="1" applyBorder="1" applyFont="1" applyNumberFormat="1">
      <alignment horizontal="center" shrinkToFit="0" vertical="center" wrapText="0"/>
    </xf>
    <xf borderId="20" fillId="4" fontId="1" numFmtId="165" xfId="0" applyAlignment="1" applyBorder="1" applyFont="1" applyNumberFormat="1">
      <alignment horizontal="center" shrinkToFit="0" vertical="center" wrapText="0"/>
    </xf>
    <xf borderId="20" fillId="4" fontId="14" numFmtId="164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0" fillId="0" fontId="1" numFmtId="49" xfId="0" applyAlignment="1" applyBorder="1" applyFont="1" applyNumberFormat="1">
      <alignment horizontal="center" shrinkToFit="0" vertical="center" wrapText="0"/>
    </xf>
    <xf borderId="20" fillId="0" fontId="1" numFmtId="0" xfId="0" applyAlignment="1" applyBorder="1" applyFont="1">
      <alignment shrinkToFit="0" vertical="center" wrapText="1"/>
    </xf>
    <xf borderId="20" fillId="4" fontId="1" numFmtId="49" xfId="0" applyAlignment="1" applyBorder="1" applyFont="1" applyNumberFormat="1">
      <alignment horizontal="center" shrinkToFit="0" vertical="center" wrapText="1"/>
    </xf>
    <xf borderId="20" fillId="0" fontId="1" numFmtId="4" xfId="0" applyAlignment="1" applyBorder="1" applyFont="1" applyNumberFormat="1">
      <alignment horizontal="center" readingOrder="0" shrinkToFit="0" vertical="center" wrapText="0"/>
    </xf>
    <xf borderId="16" fillId="4" fontId="1" numFmtId="49" xfId="0" applyAlignment="1" applyBorder="1" applyFont="1" applyNumberFormat="1">
      <alignment horizontal="center" shrinkToFit="0" vertical="center" wrapText="0"/>
    </xf>
    <xf borderId="0" fillId="4" fontId="1" numFmtId="10" xfId="0" applyAlignment="1" applyFont="1" applyNumberFormat="1">
      <alignment shrinkToFit="0" vertical="center" wrapText="0"/>
    </xf>
    <xf borderId="16" fillId="3" fontId="3" numFmtId="49" xfId="0" applyAlignment="1" applyBorder="1" applyFont="1" applyNumberFormat="1">
      <alignment horizontal="left" shrinkToFit="0" vertical="center" wrapText="1"/>
    </xf>
    <xf borderId="18" fillId="0" fontId="3" numFmtId="165" xfId="0" applyAlignment="1" applyBorder="1" applyFont="1" applyNumberFormat="1">
      <alignment horizontal="left" shrinkToFit="0" vertical="center" wrapText="0"/>
    </xf>
    <xf borderId="20" fillId="0" fontId="3" numFmtId="165" xfId="0" applyAlignment="1" applyBorder="1" applyFont="1" applyNumberFormat="1">
      <alignment horizontal="left" shrinkToFit="0" vertical="center" wrapText="0"/>
    </xf>
    <xf borderId="20" fillId="4" fontId="1" numFmtId="49" xfId="0" applyAlignment="1" applyBorder="1" applyFont="1" applyNumberFormat="1">
      <alignment horizontal="left" readingOrder="0" shrinkToFit="0" vertical="center" wrapText="1"/>
    </xf>
    <xf borderId="20" fillId="4" fontId="15" numFmtId="166" xfId="0" applyAlignment="1" applyBorder="1" applyFont="1" applyNumberFormat="1">
      <alignment horizontal="center" vertical="center"/>
    </xf>
    <xf borderId="20" fillId="4" fontId="1" numFmtId="0" xfId="0" applyAlignment="1" applyBorder="1" applyFont="1">
      <alignment readingOrder="0" shrinkToFit="0" vertical="center" wrapText="1"/>
    </xf>
    <xf borderId="20" fillId="4" fontId="1" numFmtId="0" xfId="0" applyAlignment="1" applyBorder="1" applyFont="1">
      <alignment horizontal="center" readingOrder="0" shrinkToFit="0" vertical="center" wrapText="0"/>
    </xf>
    <xf borderId="20" fillId="0" fontId="1" numFmtId="165" xfId="0" applyAlignment="1" applyBorder="1" applyFont="1" applyNumberFormat="1">
      <alignment horizontal="center" readingOrder="0" shrinkToFit="0" vertical="center" wrapText="0"/>
    </xf>
    <xf borderId="20" fillId="0" fontId="1" numFmtId="49" xfId="0" applyAlignment="1" applyBorder="1" applyFont="1" applyNumberFormat="1">
      <alignment horizontal="left" shrinkToFit="0" vertical="center" wrapText="1"/>
    </xf>
    <xf borderId="20" fillId="0" fontId="1" numFmtId="0" xfId="0" applyAlignment="1" applyBorder="1" applyFont="1">
      <alignment horizontal="left" shrinkToFit="0" vertical="center" wrapText="1"/>
    </xf>
    <xf borderId="20" fillId="4" fontId="1" numFmtId="4" xfId="0" applyAlignment="1" applyBorder="1" applyFont="1" applyNumberFormat="1">
      <alignment horizontal="center" shrinkToFit="0" vertical="center" wrapText="0"/>
    </xf>
    <xf borderId="20" fillId="0" fontId="1" numFmtId="0" xfId="0" applyAlignment="1" applyBorder="1" applyFont="1">
      <alignment horizontal="center" shrinkToFit="0" vertical="center" wrapText="0"/>
    </xf>
    <xf borderId="20" fillId="0" fontId="1" numFmtId="49" xfId="0" applyAlignment="1" applyBorder="1" applyFont="1" applyNumberFormat="1">
      <alignment horizontal="center" shrinkToFit="0" vertical="center" wrapText="1"/>
    </xf>
    <xf borderId="19" fillId="3" fontId="15" numFmtId="49" xfId="0" applyAlignment="1" applyBorder="1" applyFont="1" applyNumberFormat="1">
      <alignment horizontal="center" readingOrder="0" shrinkToFit="0" wrapText="1"/>
    </xf>
    <xf borderId="21" fillId="3" fontId="12" numFmtId="49" xfId="0" applyAlignment="1" applyBorder="1" applyFont="1" applyNumberFormat="1">
      <alignment shrinkToFit="0" wrapText="1"/>
    </xf>
    <xf borderId="21" fillId="0" fontId="2" numFmtId="0" xfId="0" applyBorder="1" applyFont="1"/>
    <xf borderId="22" fillId="0" fontId="2" numFmtId="0" xfId="0" applyBorder="1" applyFont="1"/>
    <xf borderId="22" fillId="3" fontId="6" numFmtId="49" xfId="0" applyBorder="1" applyFont="1" applyNumberFormat="1"/>
    <xf borderId="22" fillId="3" fontId="6" numFmtId="4" xfId="0" applyBorder="1" applyFont="1" applyNumberFormat="1"/>
    <xf borderId="22" fillId="3" fontId="6" numFmtId="165" xfId="0" applyBorder="1" applyFont="1" applyNumberFormat="1"/>
    <xf borderId="0" fillId="4" fontId="6" numFmtId="165" xfId="0" applyFont="1" applyNumberFormat="1"/>
    <xf borderId="0" fillId="4" fontId="6" numFmtId="166" xfId="0" applyFont="1" applyNumberFormat="1"/>
    <xf borderId="0" fillId="4" fontId="6" numFmtId="0" xfId="0" applyFont="1"/>
    <xf borderId="0" fillId="4" fontId="6" numFmtId="2" xfId="0" applyFont="1" applyNumberFormat="1"/>
    <xf borderId="22" fillId="0" fontId="1" numFmtId="49" xfId="0" applyAlignment="1" applyBorder="1" applyFont="1" applyNumberFormat="1">
      <alignment horizontal="left" readingOrder="0" shrinkToFit="0" vertical="center" wrapText="1"/>
    </xf>
    <xf borderId="22" fillId="0" fontId="1" numFmtId="49" xfId="0" applyAlignment="1" applyBorder="1" applyFont="1" applyNumberFormat="1">
      <alignment horizontal="center" readingOrder="0" shrinkToFit="0" vertical="center" wrapText="0"/>
    </xf>
    <xf borderId="22" fillId="0" fontId="1" numFmtId="0" xfId="0" applyAlignment="1" applyBorder="1" applyFont="1">
      <alignment readingOrder="0" shrinkToFit="0" vertical="center" wrapText="1"/>
    </xf>
    <xf borderId="22" fillId="4" fontId="1" numFmtId="0" xfId="0" applyAlignment="1" applyBorder="1" applyFont="1">
      <alignment horizontal="center" readingOrder="0" shrinkToFit="0" vertical="center" wrapText="0"/>
    </xf>
    <xf borderId="22" fillId="0" fontId="1" numFmtId="4" xfId="0" applyAlignment="1" applyBorder="1" applyFont="1" applyNumberFormat="1">
      <alignment horizontal="center" readingOrder="0" shrinkToFit="0" vertical="center" wrapText="0"/>
    </xf>
    <xf borderId="22" fillId="0" fontId="1" numFmtId="165" xfId="0" applyAlignment="1" applyBorder="1" applyFont="1" applyNumberFormat="1">
      <alignment horizontal="center" readingOrder="0" shrinkToFit="0" vertical="center" wrapText="0"/>
    </xf>
    <xf borderId="20" fillId="0" fontId="1" numFmtId="49" xfId="0" applyAlignment="1" applyBorder="1" applyFont="1" applyNumberFormat="1">
      <alignment horizontal="left" readingOrder="0" shrinkToFit="0" vertical="center" wrapText="1"/>
    </xf>
    <xf borderId="20" fillId="0" fontId="1" numFmtId="0" xfId="0" applyAlignment="1" applyBorder="1" applyFont="1">
      <alignment readingOrder="0" shrinkToFit="0" vertical="center" wrapText="1"/>
    </xf>
    <xf borderId="19" fillId="3" fontId="12" numFmtId="49" xfId="0" applyAlignment="1" applyBorder="1" applyFont="1" applyNumberFormat="1">
      <alignment horizontal="center" readingOrder="0" shrinkToFit="0" wrapText="1"/>
    </xf>
    <xf borderId="21" fillId="3" fontId="12" numFmtId="0" xfId="0" applyAlignment="1" applyBorder="1" applyFont="1">
      <alignment shrinkToFit="0" wrapText="1"/>
    </xf>
    <xf borderId="22" fillId="3" fontId="6" numFmtId="0" xfId="0" applyBorder="1" applyFont="1"/>
    <xf borderId="20" fillId="0" fontId="1" numFmtId="49" xfId="0" applyAlignment="1" applyBorder="1" applyFont="1" applyNumberFormat="1">
      <alignment horizontal="center" readingOrder="0" shrinkToFit="0" vertical="center" wrapText="0"/>
    </xf>
    <xf borderId="21" fillId="3" fontId="12" numFmtId="0" xfId="0" applyAlignment="1" applyBorder="1" applyFont="1">
      <alignment readingOrder="0" shrinkToFit="0" wrapText="1"/>
    </xf>
    <xf borderId="0" fillId="3" fontId="6" numFmtId="0" xfId="0" applyFont="1"/>
    <xf borderId="0" fillId="3" fontId="6" numFmtId="165" xfId="0" applyFont="1" applyNumberFormat="1"/>
    <xf borderId="21" fillId="0" fontId="15" numFmtId="0" xfId="0" applyAlignment="1" applyBorder="1" applyFont="1">
      <alignment horizontal="center" vertical="center"/>
    </xf>
    <xf borderId="20" fillId="3" fontId="3" numFmtId="49" xfId="0" applyAlignment="1" applyBorder="1" applyFont="1" applyNumberFormat="1">
      <alignment horizontal="left" readingOrder="0" shrinkToFit="0" vertical="center" wrapText="1"/>
    </xf>
    <xf borderId="20" fillId="3" fontId="3" numFmtId="49" xfId="0" applyAlignment="1" applyBorder="1" applyFont="1" applyNumberFormat="1">
      <alignment horizontal="left" shrinkToFit="0" vertical="center" wrapText="1"/>
    </xf>
    <xf borderId="0" fillId="0" fontId="15" numFmtId="0" xfId="0" applyAlignment="1" applyFont="1">
      <alignment horizontal="center" vertical="center"/>
    </xf>
    <xf borderId="0" fillId="0" fontId="15" numFmtId="0" xfId="0" applyAlignment="1" applyFont="1">
      <alignment horizontal="left" vertical="center"/>
    </xf>
    <xf borderId="0" fillId="0" fontId="16" numFmtId="0" xfId="0" applyAlignment="1" applyFont="1">
      <alignment shrinkToFit="0" vertical="center" wrapText="1"/>
    </xf>
    <xf borderId="0" fillId="0" fontId="15" numFmtId="0" xfId="0" applyAlignment="1" applyFont="1">
      <alignment vertical="center"/>
    </xf>
    <xf borderId="0" fillId="0" fontId="12" numFmtId="0" xfId="0" applyAlignment="1" applyFont="1">
      <alignment vertical="center"/>
    </xf>
    <xf borderId="23" fillId="2" fontId="17" numFmtId="0" xfId="0" applyAlignment="1" applyBorder="1" applyFont="1">
      <alignment horizontal="center" vertical="center"/>
    </xf>
    <xf borderId="0" fillId="0" fontId="15" numFmtId="49" xfId="0" applyAlignment="1" applyFont="1" applyNumberFormat="1">
      <alignment vertical="center"/>
    </xf>
    <xf borderId="0" fillId="4" fontId="18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6" fontId="15" numFmtId="0" xfId="0" applyAlignment="1" applyFill="1" applyFont="1">
      <alignment vertical="center"/>
    </xf>
    <xf borderId="0" fillId="0" fontId="1" numFmtId="0" xfId="0" applyAlignment="1" applyFont="1">
      <alignment horizontal="center" shrinkToFit="0" vertical="center" wrapText="1"/>
    </xf>
    <xf borderId="0" fillId="6" fontId="15" numFmtId="164" xfId="0" applyAlignment="1" applyFont="1" applyNumberFormat="1">
      <alignment vertical="center"/>
    </xf>
    <xf borderId="0" fillId="0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4" fontId="18" numFmtId="0" xfId="0" applyAlignment="1" applyFont="1">
      <alignment horizontal="center" vertical="center"/>
    </xf>
    <xf borderId="0" fillId="4" fontId="19" numFmtId="0" xfId="0" applyAlignment="1" applyFont="1">
      <alignment horizontal="center" shrinkToFit="0" vertical="center" wrapText="1"/>
    </xf>
    <xf borderId="0" fillId="4" fontId="15" numFmtId="0" xfId="0" applyAlignment="1" applyFont="1">
      <alignment vertical="center"/>
    </xf>
    <xf borderId="20" fillId="7" fontId="18" numFmtId="0" xfId="0" applyAlignment="1" applyBorder="1" applyFill="1" applyFont="1">
      <alignment horizontal="center" vertical="center"/>
    </xf>
    <xf borderId="20" fillId="7" fontId="18" numFmtId="0" xfId="0" applyAlignment="1" applyBorder="1" applyFont="1">
      <alignment shrinkToFit="0" vertical="center" wrapText="1"/>
    </xf>
    <xf borderId="20" fillId="7" fontId="19" numFmtId="0" xfId="0" applyAlignment="1" applyBorder="1" applyFont="1">
      <alignment horizontal="center" shrinkToFit="0" vertical="center" wrapText="1"/>
    </xf>
    <xf borderId="20" fillId="7" fontId="15" numFmtId="0" xfId="0" applyAlignment="1" applyBorder="1" applyFont="1">
      <alignment vertical="center"/>
    </xf>
    <xf borderId="20" fillId="0" fontId="18" numFmtId="0" xfId="0" applyAlignment="1" applyBorder="1" applyFont="1">
      <alignment horizontal="center" vertical="center"/>
    </xf>
    <xf borderId="20" fillId="0" fontId="18" numFmtId="0" xfId="0" applyAlignment="1" applyBorder="1" applyFont="1">
      <alignment horizontal="center" shrinkToFit="0" vertical="center" wrapText="1"/>
    </xf>
    <xf borderId="20" fillId="0" fontId="20" numFmtId="0" xfId="0" applyAlignment="1" applyBorder="1" applyFont="1">
      <alignment horizontal="center" vertical="center"/>
    </xf>
    <xf borderId="20" fillId="0" fontId="19" numFmtId="0" xfId="0" applyAlignment="1" applyBorder="1" applyFont="1">
      <alignment shrinkToFit="0" vertical="center" wrapText="1"/>
    </xf>
    <xf borderId="20" fillId="0" fontId="19" numFmtId="0" xfId="0" applyAlignment="1" applyBorder="1" applyFont="1">
      <alignment horizontal="center" shrinkToFit="0" vertical="center" wrapText="1"/>
    </xf>
    <xf borderId="20" fillId="0" fontId="19" numFmtId="2" xfId="0" applyAlignment="1" applyBorder="1" applyFont="1" applyNumberFormat="1">
      <alignment horizontal="center" shrinkToFit="0" vertical="center" wrapText="1"/>
    </xf>
    <xf borderId="20" fillId="0" fontId="19" numFmtId="165" xfId="0" applyAlignment="1" applyBorder="1" applyFont="1" applyNumberFormat="1">
      <alignment horizontal="center" shrinkToFit="0" vertical="center" wrapText="1"/>
    </xf>
    <xf borderId="20" fillId="0" fontId="19" numFmtId="165" xfId="0" applyAlignment="1" applyBorder="1" applyFont="1" applyNumberFormat="1">
      <alignment horizontal="center" vertical="center"/>
    </xf>
    <xf borderId="20" fillId="0" fontId="15" numFmtId="0" xfId="0" applyAlignment="1" applyBorder="1" applyFont="1">
      <alignment vertical="center"/>
    </xf>
    <xf borderId="20" fillId="0" fontId="15" numFmtId="0" xfId="0" applyAlignment="1" applyBorder="1" applyFont="1">
      <alignment horizontal="right" vertical="center"/>
    </xf>
    <xf borderId="20" fillId="0" fontId="18" numFmtId="165" xfId="0" applyAlignment="1" applyBorder="1" applyFont="1" applyNumberFormat="1">
      <alignment horizontal="center" vertical="center"/>
    </xf>
    <xf borderId="1" fillId="2" fontId="21" numFmtId="0" xfId="0" applyAlignment="1" applyBorder="1" applyFont="1">
      <alignment horizontal="center" shrinkToFit="0" vertical="center" wrapText="1"/>
    </xf>
    <xf borderId="0" fillId="0" fontId="1" numFmtId="9" xfId="0" applyAlignment="1" applyFont="1" applyNumberFormat="1">
      <alignment shrinkToFit="0" vertical="center" wrapText="0"/>
    </xf>
    <xf borderId="0" fillId="0" fontId="22" numFmtId="0" xfId="0" applyAlignment="1" applyFont="1">
      <alignment vertical="center"/>
    </xf>
    <xf borderId="0" fillId="0" fontId="21" numFmtId="0" xfId="0" applyAlignment="1" applyFont="1">
      <alignment horizontal="center" shrinkToFit="0" vertical="center" wrapText="1"/>
    </xf>
    <xf borderId="0" fillId="0" fontId="1" numFmtId="49" xfId="0" applyAlignment="1" applyFont="1" applyNumberFormat="1">
      <alignment horizontal="left" shrinkToFit="0" vertical="center" wrapText="1"/>
    </xf>
    <xf borderId="16" fillId="2" fontId="23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shrinkToFit="0" vertical="center" wrapText="0"/>
    </xf>
    <xf borderId="20" fillId="0" fontId="1" numFmtId="0" xfId="0" applyAlignment="1" applyBorder="1" applyFont="1">
      <alignment shrinkToFit="0" vertical="center" wrapText="0"/>
    </xf>
    <xf borderId="16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horizontal="center" readingOrder="0" shrinkToFit="0" vertical="center" wrapText="1"/>
    </xf>
    <xf borderId="20" fillId="0" fontId="1" numFmtId="0" xfId="0" applyAlignment="1" applyBorder="1" applyFont="1">
      <alignment horizontal="center" shrinkToFit="0" vertical="center" wrapText="1"/>
    </xf>
    <xf borderId="20" fillId="4" fontId="1" numFmtId="0" xfId="0" applyAlignment="1" applyBorder="1" applyFont="1">
      <alignment horizontal="center" shrinkToFit="0" vertical="center" wrapText="1"/>
    </xf>
    <xf borderId="20" fillId="0" fontId="1" numFmtId="49" xfId="0" applyAlignment="1" applyBorder="1" applyFont="1" applyNumberFormat="1">
      <alignment horizontal="center" readingOrder="0" shrinkToFit="0" vertical="center" wrapText="0"/>
    </xf>
    <xf borderId="20" fillId="0" fontId="1" numFmtId="49" xfId="0" applyAlignment="1" applyBorder="1" applyFont="1" applyNumberFormat="1">
      <alignment horizontal="left" shrinkToFit="0" vertical="center" wrapText="0"/>
    </xf>
    <xf borderId="20" fillId="0" fontId="1" numFmtId="164" xfId="0" applyAlignment="1" applyBorder="1" applyFont="1" applyNumberFormat="1">
      <alignment horizontal="left" shrinkToFit="0" vertical="center" wrapText="0"/>
    </xf>
    <xf borderId="20" fillId="0" fontId="1" numFmtId="10" xfId="0" applyAlignment="1" applyBorder="1" applyFont="1" applyNumberFormat="1">
      <alignment horizontal="right" shrinkToFit="0" vertical="center" wrapText="0"/>
    </xf>
    <xf borderId="20" fillId="8" fontId="1" numFmtId="10" xfId="0" applyAlignment="1" applyBorder="1" applyFill="1" applyFont="1" applyNumberFormat="1">
      <alignment horizontal="right" readingOrder="0" shrinkToFit="0" vertical="center" wrapText="0"/>
    </xf>
    <xf borderId="20" fillId="0" fontId="1" numFmtId="167" xfId="0" applyAlignment="1" applyBorder="1" applyFont="1" applyNumberFormat="1">
      <alignment horizontal="right" shrinkToFit="0" vertical="center" wrapText="0"/>
    </xf>
    <xf borderId="20" fillId="8" fontId="1" numFmtId="10" xfId="0" applyAlignment="1" applyBorder="1" applyFont="1" applyNumberFormat="1">
      <alignment readingOrder="0" shrinkToFit="0" vertical="center" wrapText="0"/>
    </xf>
    <xf borderId="20" fillId="0" fontId="1" numFmtId="167" xfId="0" applyAlignment="1" applyBorder="1" applyFont="1" applyNumberFormat="1">
      <alignment horizontal="right" shrinkToFit="0" vertical="center" wrapText="1"/>
    </xf>
    <xf borderId="20" fillId="8" fontId="1" numFmtId="10" xfId="0" applyAlignment="1" applyBorder="1" applyFont="1" applyNumberFormat="1">
      <alignment shrinkToFit="0" vertical="center" wrapText="0"/>
    </xf>
    <xf borderId="20" fillId="8" fontId="1" numFmtId="10" xfId="0" applyAlignment="1" applyBorder="1" applyFont="1" applyNumberFormat="1">
      <alignment horizontal="right" shrinkToFit="0" vertical="center" wrapText="1"/>
    </xf>
    <xf borderId="20" fillId="8" fontId="1" numFmtId="10" xfId="0" applyAlignment="1" applyBorder="1" applyFont="1" applyNumberFormat="1">
      <alignment horizontal="right" readingOrder="0" shrinkToFit="0" vertical="center" wrapText="1"/>
    </xf>
    <xf borderId="20" fillId="0" fontId="1" numFmtId="49" xfId="0" applyAlignment="1" applyBorder="1" applyFont="1" applyNumberFormat="1">
      <alignment horizontal="center" shrinkToFit="0" vertical="center" wrapText="0"/>
    </xf>
    <xf borderId="20" fillId="8" fontId="1" numFmtId="168" xfId="0" applyAlignment="1" applyBorder="1" applyFont="1" applyNumberFormat="1">
      <alignment shrinkToFit="0" vertical="center" wrapText="0"/>
    </xf>
    <xf borderId="20" fillId="0" fontId="1" numFmtId="0" xfId="0" applyAlignment="1" applyBorder="1" applyFont="1">
      <alignment shrinkToFit="0" vertical="center" wrapText="1"/>
    </xf>
    <xf borderId="20" fillId="0" fontId="1" numFmtId="9" xfId="0" applyAlignment="1" applyBorder="1" applyFont="1" applyNumberFormat="1">
      <alignment shrinkToFit="0" vertical="center" wrapText="0"/>
    </xf>
    <xf borderId="20" fillId="0" fontId="1" numFmtId="10" xfId="0" applyAlignment="1" applyBorder="1" applyFont="1" applyNumberFormat="1">
      <alignment shrinkToFit="0" vertical="center" wrapText="0"/>
    </xf>
    <xf borderId="24" fillId="0" fontId="1" numFmtId="49" xfId="0" applyAlignment="1" applyBorder="1" applyFont="1" applyNumberFormat="1">
      <alignment horizontal="center" shrinkToFit="0" vertical="center" wrapText="0"/>
    </xf>
    <xf borderId="25" fillId="0" fontId="2" numFmtId="0" xfId="0" applyBorder="1" applyFont="1"/>
    <xf borderId="26" fillId="0" fontId="2" numFmtId="0" xfId="0" applyBorder="1" applyFont="1"/>
    <xf borderId="27" fillId="0" fontId="1" numFmtId="0" xfId="0" applyAlignment="1" applyBorder="1" applyFont="1">
      <alignment shrinkToFit="0" vertical="center" wrapText="0"/>
    </xf>
    <xf borderId="27" fillId="0" fontId="15" numFmtId="0" xfId="0" applyAlignment="1" applyBorder="1" applyFont="1">
      <alignment vertical="center"/>
    </xf>
    <xf borderId="5" fillId="0" fontId="1" numFmtId="0" xfId="0" applyAlignment="1" applyBorder="1" applyFont="1">
      <alignment shrinkToFit="0" vertical="center" wrapText="0"/>
    </xf>
    <xf borderId="20" fillId="0" fontId="3" numFmtId="0" xfId="0" applyAlignment="1" applyBorder="1" applyFont="1">
      <alignment horizontal="right" shrinkToFit="0" vertical="center" wrapText="1"/>
    </xf>
    <xf borderId="17" fillId="0" fontId="3" numFmtId="167" xfId="0" applyAlignment="1" applyBorder="1" applyFont="1" applyNumberFormat="1">
      <alignment horizontal="right" shrinkToFit="0" vertical="center" wrapText="0"/>
    </xf>
    <xf borderId="16" fillId="0" fontId="3" numFmtId="167" xfId="0" applyAlignment="1" applyBorder="1" applyFont="1" applyNumberFormat="1">
      <alignment horizontal="right" shrinkToFit="0" vertical="center" wrapText="0"/>
    </xf>
    <xf borderId="5" fillId="0" fontId="1" numFmtId="9" xfId="0" applyAlignment="1" applyBorder="1" applyFont="1" applyNumberFormat="1">
      <alignment shrinkToFit="0" vertical="center" wrapText="0"/>
    </xf>
    <xf borderId="17" fillId="8" fontId="3" numFmtId="10" xfId="0" applyAlignment="1" applyBorder="1" applyFont="1" applyNumberFormat="1">
      <alignment horizontal="right" shrinkToFit="0" vertical="center" wrapText="0"/>
    </xf>
    <xf borderId="16" fillId="8" fontId="3" numFmtId="10" xfId="0" applyAlignment="1" applyBorder="1" applyFont="1" applyNumberFormat="1">
      <alignment horizontal="right" shrinkToFit="0" vertical="center" wrapText="0"/>
    </xf>
    <xf borderId="0" fillId="0" fontId="22" numFmtId="9" xfId="0" applyAlignment="1" applyFont="1" applyNumberFormat="1">
      <alignment vertical="center"/>
    </xf>
    <xf borderId="0" fillId="0" fontId="22" numFmtId="167" xfId="0" applyAlignment="1" applyFont="1" applyNumberFormat="1">
      <alignment vertical="center"/>
    </xf>
    <xf borderId="1" fillId="2" fontId="17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15" numFmtId="0" xfId="0" applyFont="1"/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17" numFmtId="0" xfId="0" applyAlignment="1" applyFont="1">
      <alignment horizontal="center" shrinkToFit="0" vertical="bottom" wrapText="0"/>
    </xf>
    <xf borderId="16" fillId="0" fontId="24" numFmtId="0" xfId="0" applyAlignment="1" applyBorder="1" applyFont="1">
      <alignment horizontal="center" shrinkToFit="0" vertical="bottom" wrapText="0"/>
    </xf>
    <xf borderId="15" fillId="0" fontId="24" numFmtId="0" xfId="0" applyAlignment="1" applyBorder="1" applyFont="1">
      <alignment horizontal="center" shrinkToFit="0" vertical="bottom" wrapText="0"/>
    </xf>
    <xf borderId="24" fillId="0" fontId="24" numFmtId="0" xfId="0" applyAlignment="1" applyBorder="1" applyFont="1">
      <alignment horizontal="center" shrinkToFit="0" vertical="bottom" wrapText="0"/>
    </xf>
    <xf borderId="15" fillId="0" fontId="24" numFmtId="0" xfId="0" applyAlignment="1" applyBorder="1" applyFont="1">
      <alignment horizontal="center" shrinkToFit="0" vertical="bottom" wrapText="1"/>
    </xf>
    <xf borderId="23" fillId="0" fontId="2" numFmtId="0" xfId="0" applyBorder="1" applyFont="1"/>
    <xf borderId="20" fillId="0" fontId="24" numFmtId="0" xfId="0" applyAlignment="1" applyBorder="1" applyFont="1">
      <alignment horizontal="center" shrinkToFit="0" vertical="bottom" wrapText="0"/>
    </xf>
    <xf borderId="20" fillId="0" fontId="25" numFmtId="0" xfId="0" applyAlignment="1" applyBorder="1" applyFont="1">
      <alignment horizontal="center" shrinkToFit="0" vertical="bottom" wrapText="0"/>
    </xf>
    <xf borderId="16" fillId="0" fontId="9" numFmtId="0" xfId="0" applyAlignment="1" applyBorder="1" applyFont="1">
      <alignment shrinkToFit="0" vertical="bottom" wrapText="0"/>
    </xf>
    <xf borderId="20" fillId="0" fontId="8" numFmtId="0" xfId="0" applyAlignment="1" applyBorder="1" applyFont="1">
      <alignment shrinkToFit="0" vertical="bottom" wrapText="0"/>
    </xf>
    <xf borderId="20" fillId="0" fontId="25" numFmtId="10" xfId="0" applyAlignment="1" applyBorder="1" applyFont="1" applyNumberFormat="1">
      <alignment horizontal="center" shrinkToFit="0" vertical="bottom" wrapText="0"/>
    </xf>
    <xf borderId="20" fillId="0" fontId="9" numFmtId="10" xfId="0" applyAlignment="1" applyBorder="1" applyFont="1" applyNumberFormat="1">
      <alignment horizontal="center" shrinkToFit="0" vertical="bottom" wrapText="0"/>
    </xf>
    <xf borderId="24" fillId="0" fontId="9" numFmtId="0" xfId="0" applyAlignment="1" applyBorder="1" applyFont="1">
      <alignment shrinkToFit="0" vertical="top" wrapText="0"/>
    </xf>
    <xf borderId="20" fillId="0" fontId="25" numFmtId="169" xfId="0" applyAlignment="1" applyBorder="1" applyFont="1" applyNumberFormat="1">
      <alignment horizontal="right" shrinkToFit="0" vertical="bottom" wrapText="0"/>
    </xf>
    <xf borderId="28" fillId="0" fontId="2" numFmtId="0" xfId="0" applyBorder="1" applyFont="1"/>
    <xf borderId="29" fillId="0" fontId="2" numFmtId="0" xfId="0" applyBorder="1" applyFont="1"/>
    <xf borderId="21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2" fontId="17" numFmtId="0" xfId="0" applyAlignment="1" applyBorder="1" applyFont="1">
      <alignment horizontal="center" shrinkToFit="0" vertical="bottom" wrapText="0"/>
    </xf>
    <xf borderId="20" fillId="0" fontId="26" numFmtId="10" xfId="0" applyAlignment="1" applyBorder="1" applyFont="1" applyNumberFormat="1">
      <alignment horizontal="center" shrinkToFit="0" vertical="bottom" wrapText="0"/>
    </xf>
    <xf borderId="29" fillId="0" fontId="8" numFmtId="0" xfId="0" applyAlignment="1" applyBorder="1" applyFont="1">
      <alignment shrinkToFit="0" vertical="bottom" wrapText="0"/>
    </xf>
    <xf borderId="20" fillId="0" fontId="8" numFmtId="10" xfId="0" applyAlignment="1" applyBorder="1" applyFont="1" applyNumberFormat="1">
      <alignment shrinkToFit="0" vertical="bottom" wrapText="0"/>
    </xf>
    <xf borderId="22" fillId="0" fontId="8" numFmtId="0" xfId="0" applyAlignment="1" applyBorder="1" applyFont="1">
      <alignment shrinkToFit="0" vertical="bottom" wrapText="0"/>
    </xf>
    <xf borderId="16" fillId="0" fontId="27" numFmtId="0" xfId="0" applyAlignment="1" applyBorder="1" applyFont="1">
      <alignment shrinkToFit="0" vertical="bottom" wrapText="1"/>
    </xf>
  </cellXfs>
  <cellStyles count="1">
    <cellStyle xfId="0" name="Normal" builtinId="0"/>
  </cellStyles>
  <dxfs count="4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CRONOGRAMA - OBRA-style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723900</xdr:colOff>
      <xdr:row>1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1095375</xdr:colOff>
      <xdr:row>1</xdr:row>
      <xdr:rowOff>171450</xdr:rowOff>
    </xdr:from>
    <xdr:ext cx="1533525" cy="15144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1</xdr:row>
      <xdr:rowOff>142875</xdr:rowOff>
    </xdr:from>
    <xdr:ext cx="1514475" cy="15240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L36" displayName="Table_1" id="1">
  <tableColumns count="12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</tableColumns>
  <tableStyleInfo name="CRONOGRAMA - OBR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52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ht="16.5" customHeight="1">
      <c r="A3" s="5"/>
      <c r="B3" s="6"/>
      <c r="C3" s="7"/>
      <c r="D3" s="8" t="s">
        <v>0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ht="12.75" customHeight="1">
      <c r="B4" s="12"/>
      <c r="C4" s="13"/>
      <c r="D4" s="14" t="s">
        <v>1</v>
      </c>
      <c r="E4" s="9"/>
      <c r="F4" s="9"/>
      <c r="G4" s="10"/>
      <c r="H4" s="4"/>
      <c r="I4" s="4"/>
      <c r="J4" s="4"/>
      <c r="K4" s="4"/>
      <c r="L4" s="15" t="s">
        <v>2</v>
      </c>
      <c r="M4" s="16">
        <v>0.2602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ht="12.75" customHeight="1">
      <c r="B5" s="12"/>
      <c r="C5" s="13"/>
      <c r="D5" s="17" t="s">
        <v>3</v>
      </c>
      <c r="E5" s="9"/>
      <c r="F5" s="9"/>
      <c r="G5" s="10"/>
      <c r="H5" s="4"/>
      <c r="I5" s="4"/>
      <c r="J5" s="4"/>
      <c r="K5" s="4"/>
      <c r="L5" s="18"/>
      <c r="M5" s="19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ht="15.0" customHeight="1">
      <c r="B6" s="12"/>
      <c r="C6" s="13"/>
      <c r="D6" s="20" t="s">
        <v>4</v>
      </c>
      <c r="E6" s="9"/>
      <c r="F6" s="9"/>
      <c r="G6" s="10"/>
      <c r="H6" s="21"/>
      <c r="I6" s="21"/>
      <c r="J6" s="21"/>
      <c r="K6" s="21"/>
      <c r="L6" s="22" t="s">
        <v>5</v>
      </c>
      <c r="M6" s="23">
        <f>M7/(1+M4)</f>
        <v>285809.0457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ht="13.5" customHeight="1">
      <c r="B7" s="12"/>
      <c r="C7" s="13"/>
      <c r="D7" s="24" t="s">
        <v>6</v>
      </c>
      <c r="E7" s="9"/>
      <c r="F7" s="9"/>
      <c r="G7" s="10"/>
      <c r="H7" s="21"/>
      <c r="I7" s="21"/>
      <c r="J7" s="21"/>
      <c r="K7" s="21"/>
      <c r="L7" s="22" t="s">
        <v>7</v>
      </c>
      <c r="M7" s="23">
        <f>SUM(N11:N224)</f>
        <v>360176.5594</v>
      </c>
      <c r="N7" s="3">
        <f>SUM(N11:N224)</f>
        <v>360176.5594</v>
      </c>
      <c r="O7" s="25">
        <f>SUM(O14:O224)</f>
        <v>288260.2527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ht="13.5" customHeight="1">
      <c r="B8" s="12"/>
      <c r="C8" s="13"/>
      <c r="D8" s="26" t="s">
        <v>8</v>
      </c>
      <c r="E8" s="9"/>
      <c r="F8" s="9"/>
      <c r="G8" s="10"/>
      <c r="H8" s="4"/>
      <c r="I8" s="21"/>
      <c r="J8" s="4"/>
      <c r="K8" s="4"/>
      <c r="L8" s="4"/>
      <c r="M8" s="27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ht="27.75" customHeight="1">
      <c r="B9" s="28"/>
      <c r="C9" s="29"/>
      <c r="D9" s="30" t="s">
        <v>9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ht="15.0" customHeight="1">
      <c r="A11" s="31" t="s">
        <v>10</v>
      </c>
      <c r="B11" s="31" t="s">
        <v>11</v>
      </c>
      <c r="C11" s="32" t="s">
        <v>12</v>
      </c>
      <c r="D11" s="33" t="s">
        <v>13</v>
      </c>
      <c r="E11" s="34" t="s">
        <v>14</v>
      </c>
      <c r="F11" s="35"/>
      <c r="G11" s="36" t="s">
        <v>15</v>
      </c>
      <c r="H11" s="37"/>
      <c r="I11" s="38"/>
      <c r="J11" s="36" t="s">
        <v>16</v>
      </c>
      <c r="K11" s="37"/>
      <c r="L11" s="38"/>
      <c r="M11" s="39" t="s">
        <v>17</v>
      </c>
      <c r="N11" s="40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ht="12.75" customHeight="1">
      <c r="A12" s="41"/>
      <c r="B12" s="41"/>
      <c r="C12" s="41"/>
      <c r="D12" s="41"/>
      <c r="E12" s="41"/>
      <c r="F12" s="41"/>
      <c r="G12" s="42" t="s">
        <v>18</v>
      </c>
      <c r="H12" s="42" t="s">
        <v>19</v>
      </c>
      <c r="I12" s="42" t="s">
        <v>20</v>
      </c>
      <c r="J12" s="42" t="s">
        <v>21</v>
      </c>
      <c r="K12" s="42" t="s">
        <v>19</v>
      </c>
      <c r="L12" s="42" t="s">
        <v>20</v>
      </c>
      <c r="M12" s="41"/>
      <c r="N12" s="40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>
      <c r="A13" s="43" t="s">
        <v>22</v>
      </c>
      <c r="B13" s="44" t="s">
        <v>23</v>
      </c>
      <c r="C13" s="45"/>
      <c r="D13" s="44"/>
      <c r="E13" s="46"/>
      <c r="F13" s="47"/>
      <c r="G13" s="47"/>
      <c r="H13" s="47"/>
      <c r="I13" s="47"/>
      <c r="J13" s="48">
        <f t="shared" ref="J13:M13" si="1">SUM(J14)</f>
        <v>9675.5365</v>
      </c>
      <c r="K13" s="48">
        <f t="shared" si="1"/>
        <v>4413.7955</v>
      </c>
      <c r="L13" s="48">
        <f t="shared" si="1"/>
        <v>14089.332</v>
      </c>
      <c r="M13" s="48">
        <f t="shared" si="1"/>
        <v>17755.37619</v>
      </c>
      <c r="N13" s="49">
        <f>M13</f>
        <v>17755.37619</v>
      </c>
      <c r="O13" s="49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</row>
    <row r="14">
      <c r="A14" s="51" t="s">
        <v>24</v>
      </c>
      <c r="B14" s="52" t="s">
        <v>23</v>
      </c>
      <c r="C14" s="38"/>
      <c r="D14" s="53"/>
      <c r="E14" s="54"/>
      <c r="F14" s="55"/>
      <c r="G14" s="56"/>
      <c r="H14" s="56"/>
      <c r="I14" s="56"/>
      <c r="J14" s="56">
        <f t="shared" ref="J14:M14" si="2">SUM(J15:J20)</f>
        <v>9675.5365</v>
      </c>
      <c r="K14" s="56">
        <f t="shared" si="2"/>
        <v>4413.7955</v>
      </c>
      <c r="L14" s="56">
        <f t="shared" si="2"/>
        <v>14089.332</v>
      </c>
      <c r="M14" s="56">
        <f t="shared" si="2"/>
        <v>17755.37619</v>
      </c>
      <c r="N14" s="49"/>
      <c r="O14" s="49">
        <f>M14</f>
        <v>17755.37619</v>
      </c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</row>
    <row r="15">
      <c r="A15" s="57" t="s">
        <v>25</v>
      </c>
      <c r="B15" s="58" t="s">
        <v>26</v>
      </c>
      <c r="C15" s="59" t="s">
        <v>27</v>
      </c>
      <c r="D15" s="60" t="s">
        <v>28</v>
      </c>
      <c r="E15" s="61" t="s">
        <v>29</v>
      </c>
      <c r="F15" s="62">
        <v>1.0</v>
      </c>
      <c r="G15" s="63">
        <v>62.18</v>
      </c>
      <c r="H15" s="63">
        <v>92.86</v>
      </c>
      <c r="I15" s="64">
        <f t="shared" ref="I15:I20" si="3">SUM(G15:H15)</f>
        <v>155.04</v>
      </c>
      <c r="J15" s="64">
        <f t="shared" ref="J15:J20" si="4">G15*F15</f>
        <v>62.18</v>
      </c>
      <c r="K15" s="64">
        <f t="shared" ref="K15:K20" si="5">H15*F15</f>
        <v>92.86</v>
      </c>
      <c r="L15" s="64">
        <f t="shared" ref="L15:L20" si="6">I15*F15</f>
        <v>155.04</v>
      </c>
      <c r="M15" s="65">
        <f t="shared" ref="M15:M20" si="7">L15*(1+$M$4)</f>
        <v>195.381408</v>
      </c>
      <c r="N15" s="66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</row>
    <row r="16">
      <c r="A16" s="57" t="s">
        <v>30</v>
      </c>
      <c r="B16" s="58" t="s">
        <v>26</v>
      </c>
      <c r="C16" s="68" t="s">
        <v>31</v>
      </c>
      <c r="D16" s="69" t="s">
        <v>32</v>
      </c>
      <c r="E16" s="61" t="s">
        <v>29</v>
      </c>
      <c r="F16" s="62">
        <v>1.0</v>
      </c>
      <c r="G16" s="63">
        <v>1657.88</v>
      </c>
      <c r="H16" s="63">
        <v>395.43</v>
      </c>
      <c r="I16" s="64">
        <f t="shared" si="3"/>
        <v>2053.31</v>
      </c>
      <c r="J16" s="64">
        <f t="shared" si="4"/>
        <v>1657.88</v>
      </c>
      <c r="K16" s="64">
        <f t="shared" si="5"/>
        <v>395.43</v>
      </c>
      <c r="L16" s="64">
        <f t="shared" si="6"/>
        <v>2053.31</v>
      </c>
      <c r="M16" s="65">
        <f t="shared" si="7"/>
        <v>2587.581262</v>
      </c>
      <c r="N16" s="66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</row>
    <row r="17">
      <c r="A17" s="57" t="s">
        <v>33</v>
      </c>
      <c r="B17" s="58" t="s">
        <v>26</v>
      </c>
      <c r="C17" s="70" t="s">
        <v>34</v>
      </c>
      <c r="D17" s="69" t="s">
        <v>35</v>
      </c>
      <c r="E17" s="61" t="s">
        <v>36</v>
      </c>
      <c r="F17" s="62">
        <v>4.0</v>
      </c>
      <c r="G17" s="63">
        <v>883.99</v>
      </c>
      <c r="H17" s="63">
        <v>152.85</v>
      </c>
      <c r="I17" s="64">
        <f t="shared" si="3"/>
        <v>1036.84</v>
      </c>
      <c r="J17" s="64">
        <f t="shared" si="4"/>
        <v>3535.96</v>
      </c>
      <c r="K17" s="64">
        <f t="shared" si="5"/>
        <v>611.4</v>
      </c>
      <c r="L17" s="64">
        <f t="shared" si="6"/>
        <v>4147.36</v>
      </c>
      <c r="M17" s="65">
        <f t="shared" si="7"/>
        <v>5226.503072</v>
      </c>
      <c r="N17" s="66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</row>
    <row r="18">
      <c r="A18" s="57" t="s">
        <v>37</v>
      </c>
      <c r="B18" s="58" t="s">
        <v>38</v>
      </c>
      <c r="C18" s="70" t="s">
        <v>39</v>
      </c>
      <c r="D18" s="69" t="s">
        <v>40</v>
      </c>
      <c r="E18" s="61" t="s">
        <v>36</v>
      </c>
      <c r="F18" s="71">
        <v>396.65</v>
      </c>
      <c r="G18" s="63">
        <v>1.09</v>
      </c>
      <c r="H18" s="63">
        <v>2.23</v>
      </c>
      <c r="I18" s="64">
        <f t="shared" si="3"/>
        <v>3.32</v>
      </c>
      <c r="J18" s="64">
        <f t="shared" si="4"/>
        <v>432.3485</v>
      </c>
      <c r="K18" s="64">
        <f t="shared" si="5"/>
        <v>884.5295</v>
      </c>
      <c r="L18" s="64">
        <f t="shared" si="6"/>
        <v>1316.878</v>
      </c>
      <c r="M18" s="65">
        <f t="shared" si="7"/>
        <v>1659.529656</v>
      </c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</row>
    <row r="19">
      <c r="A19" s="57" t="s">
        <v>41</v>
      </c>
      <c r="B19" s="58" t="s">
        <v>42</v>
      </c>
      <c r="C19" s="70" t="s">
        <v>43</v>
      </c>
      <c r="D19" s="69" t="s">
        <v>44</v>
      </c>
      <c r="E19" s="61" t="s">
        <v>45</v>
      </c>
      <c r="F19" s="71">
        <v>87.4</v>
      </c>
      <c r="G19" s="63">
        <v>37.6</v>
      </c>
      <c r="H19" s="63">
        <v>24.52</v>
      </c>
      <c r="I19" s="64">
        <f t="shared" si="3"/>
        <v>62.12</v>
      </c>
      <c r="J19" s="64">
        <f t="shared" si="4"/>
        <v>3286.24</v>
      </c>
      <c r="K19" s="64">
        <f t="shared" si="5"/>
        <v>2143.048</v>
      </c>
      <c r="L19" s="64">
        <f t="shared" si="6"/>
        <v>5429.288</v>
      </c>
      <c r="M19" s="65">
        <f t="shared" si="7"/>
        <v>6841.988738</v>
      </c>
      <c r="N19" s="66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</row>
    <row r="20">
      <c r="A20" s="57" t="s">
        <v>46</v>
      </c>
      <c r="B20" s="58" t="s">
        <v>47</v>
      </c>
      <c r="C20" s="70" t="s">
        <v>48</v>
      </c>
      <c r="D20" s="69" t="s">
        <v>49</v>
      </c>
      <c r="E20" s="61" t="s">
        <v>50</v>
      </c>
      <c r="F20" s="71">
        <v>236.8</v>
      </c>
      <c r="G20" s="63">
        <v>2.96</v>
      </c>
      <c r="H20" s="63">
        <v>1.21</v>
      </c>
      <c r="I20" s="64">
        <f t="shared" si="3"/>
        <v>4.17</v>
      </c>
      <c r="J20" s="64">
        <f t="shared" si="4"/>
        <v>700.928</v>
      </c>
      <c r="K20" s="64">
        <f t="shared" si="5"/>
        <v>286.528</v>
      </c>
      <c r="L20" s="64">
        <f t="shared" si="6"/>
        <v>987.456</v>
      </c>
      <c r="M20" s="65">
        <f t="shared" si="7"/>
        <v>1244.392051</v>
      </c>
      <c r="N20" s="66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</row>
    <row r="21">
      <c r="A21" s="72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N21" s="66"/>
      <c r="O21" s="67"/>
      <c r="P21" s="67"/>
      <c r="Q21" s="73"/>
      <c r="R21" s="67"/>
      <c r="S21" s="67"/>
      <c r="T21" s="67"/>
      <c r="U21" s="73"/>
      <c r="V21" s="67"/>
      <c r="W21" s="67"/>
      <c r="X21" s="67"/>
      <c r="Y21" s="73"/>
      <c r="Z21" s="67"/>
      <c r="AA21" s="67"/>
      <c r="AB21" s="67"/>
      <c r="AC21" s="73"/>
      <c r="AD21" s="67"/>
      <c r="AE21" s="67"/>
      <c r="AF21" s="67"/>
      <c r="AG21" s="73"/>
      <c r="AH21" s="67"/>
      <c r="AI21" s="67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</row>
    <row r="22">
      <c r="A22" s="43" t="s">
        <v>51</v>
      </c>
      <c r="B22" s="44" t="s">
        <v>52</v>
      </c>
      <c r="C22" s="45"/>
      <c r="D22" s="44"/>
      <c r="E22" s="46"/>
      <c r="F22" s="47"/>
      <c r="G22" s="47"/>
      <c r="H22" s="47"/>
      <c r="I22" s="47"/>
      <c r="J22" s="48">
        <f t="shared" ref="J22:M22" si="8">SUM(J23,J32,J53,J59,J68,J85)</f>
        <v>168404.8185</v>
      </c>
      <c r="K22" s="48">
        <f t="shared" si="8"/>
        <v>39380.769</v>
      </c>
      <c r="L22" s="48">
        <f t="shared" si="8"/>
        <v>207785.5875</v>
      </c>
      <c r="M22" s="48">
        <f t="shared" si="8"/>
        <v>261851.3974</v>
      </c>
      <c r="N22" s="49">
        <f>M22</f>
        <v>261851.3974</v>
      </c>
      <c r="O22" s="49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</row>
    <row r="23">
      <c r="A23" s="51" t="s">
        <v>53</v>
      </c>
      <c r="B23" s="74" t="s">
        <v>54</v>
      </c>
      <c r="C23" s="38"/>
      <c r="D23" s="53"/>
      <c r="E23" s="54"/>
      <c r="F23" s="55"/>
      <c r="G23" s="56"/>
      <c r="H23" s="56"/>
      <c r="I23" s="56"/>
      <c r="J23" s="56">
        <f t="shared" ref="J23:M23" si="9">SUM(J24:J30)</f>
        <v>16995.264</v>
      </c>
      <c r="K23" s="56">
        <f t="shared" si="9"/>
        <v>3249.7425</v>
      </c>
      <c r="L23" s="56">
        <f t="shared" si="9"/>
        <v>20245.0065</v>
      </c>
      <c r="M23" s="56">
        <f t="shared" si="9"/>
        <v>25512.75719</v>
      </c>
      <c r="N23" s="75"/>
      <c r="O23" s="76">
        <f>M23</f>
        <v>25512.75719</v>
      </c>
      <c r="P23" s="67"/>
      <c r="Q23" s="73"/>
      <c r="R23" s="67"/>
      <c r="S23" s="67"/>
      <c r="T23" s="67"/>
      <c r="U23" s="73"/>
      <c r="V23" s="67"/>
      <c r="W23" s="67"/>
      <c r="X23" s="67"/>
      <c r="Y23" s="73"/>
      <c r="Z23" s="67"/>
      <c r="AA23" s="67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</row>
    <row r="24">
      <c r="A24" s="57" t="s">
        <v>55</v>
      </c>
      <c r="B24" s="77" t="s">
        <v>56</v>
      </c>
      <c r="C24" s="70" t="s">
        <v>48</v>
      </c>
      <c r="D24" s="69" t="s">
        <v>49</v>
      </c>
      <c r="E24" s="61" t="s">
        <v>50</v>
      </c>
      <c r="F24" s="71">
        <v>189.45</v>
      </c>
      <c r="G24" s="63">
        <v>2.96</v>
      </c>
      <c r="H24" s="63">
        <v>1.21</v>
      </c>
      <c r="I24" s="64">
        <f t="shared" ref="I24:I30" si="10">SUM(G24:H24)</f>
        <v>4.17</v>
      </c>
      <c r="J24" s="64">
        <f t="shared" ref="J24:J30" si="11">G24*F24</f>
        <v>560.772</v>
      </c>
      <c r="K24" s="64">
        <f t="shared" ref="K24:K30" si="12">H24*F24</f>
        <v>229.2345</v>
      </c>
      <c r="L24" s="78">
        <f t="shared" ref="L24:L30" si="13">I24*F24</f>
        <v>790.0065</v>
      </c>
      <c r="M24" s="65">
        <f t="shared" ref="M24:M30" si="14">L24*(1+$M$4)</f>
        <v>995.5661913</v>
      </c>
      <c r="N24" s="66"/>
      <c r="O24" s="67"/>
      <c r="P24" s="67"/>
      <c r="Q24" s="73"/>
      <c r="R24" s="67"/>
      <c r="S24" s="67"/>
      <c r="T24" s="67"/>
      <c r="U24" s="73"/>
      <c r="V24" s="67"/>
      <c r="W24" s="67"/>
      <c r="X24" s="67"/>
      <c r="Y24" s="73"/>
      <c r="Z24" s="67"/>
      <c r="AA24" s="67"/>
      <c r="AB24" s="67"/>
      <c r="AC24" s="73"/>
      <c r="AD24" s="67"/>
      <c r="AE24" s="67"/>
      <c r="AF24" s="67"/>
      <c r="AG24" s="73"/>
      <c r="AH24" s="67"/>
      <c r="AI24" s="67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</row>
    <row r="25">
      <c r="A25" s="57" t="s">
        <v>57</v>
      </c>
      <c r="B25" s="77" t="s">
        <v>58</v>
      </c>
      <c r="C25" s="57" t="s">
        <v>59</v>
      </c>
      <c r="D25" s="79" t="s">
        <v>60</v>
      </c>
      <c r="E25" s="80" t="s">
        <v>50</v>
      </c>
      <c r="F25" s="71">
        <v>95.0</v>
      </c>
      <c r="G25" s="81">
        <v>2.7</v>
      </c>
      <c r="H25" s="81">
        <v>14.87</v>
      </c>
      <c r="I25" s="64">
        <f t="shared" si="10"/>
        <v>17.57</v>
      </c>
      <c r="J25" s="64">
        <f t="shared" si="11"/>
        <v>256.5</v>
      </c>
      <c r="K25" s="64">
        <f t="shared" si="12"/>
        <v>1412.65</v>
      </c>
      <c r="L25" s="78">
        <f t="shared" si="13"/>
        <v>1669.15</v>
      </c>
      <c r="M25" s="65">
        <f t="shared" si="14"/>
        <v>2103.46283</v>
      </c>
      <c r="N25" s="66"/>
      <c r="O25" s="67"/>
      <c r="P25" s="67"/>
      <c r="Q25" s="73"/>
      <c r="R25" s="67"/>
      <c r="S25" s="67"/>
      <c r="T25" s="67"/>
      <c r="U25" s="73"/>
      <c r="V25" s="67"/>
      <c r="W25" s="67"/>
      <c r="X25" s="67"/>
      <c r="Y25" s="73"/>
      <c r="Z25" s="67"/>
      <c r="AA25" s="67"/>
      <c r="AB25" s="67"/>
      <c r="AC25" s="73"/>
      <c r="AD25" s="67"/>
      <c r="AE25" s="67"/>
      <c r="AF25" s="67"/>
      <c r="AG25" s="73"/>
      <c r="AH25" s="67"/>
      <c r="AI25" s="67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</row>
    <row r="26">
      <c r="A26" s="57" t="s">
        <v>61</v>
      </c>
      <c r="B26" s="58" t="s">
        <v>62</v>
      </c>
      <c r="C26" s="59" t="s">
        <v>63</v>
      </c>
      <c r="D26" s="60" t="s">
        <v>64</v>
      </c>
      <c r="E26" s="61" t="s">
        <v>45</v>
      </c>
      <c r="F26" s="62">
        <v>146.85</v>
      </c>
      <c r="G26" s="63">
        <v>85.34</v>
      </c>
      <c r="H26" s="63">
        <v>9.6</v>
      </c>
      <c r="I26" s="64">
        <f t="shared" si="10"/>
        <v>94.94</v>
      </c>
      <c r="J26" s="64">
        <f t="shared" si="11"/>
        <v>12532.179</v>
      </c>
      <c r="K26" s="64">
        <f t="shared" si="12"/>
        <v>1409.76</v>
      </c>
      <c r="L26" s="78">
        <f t="shared" si="13"/>
        <v>13941.939</v>
      </c>
      <c r="M26" s="65">
        <f t="shared" si="14"/>
        <v>17569.63153</v>
      </c>
      <c r="N26" s="66"/>
      <c r="O26" s="67"/>
      <c r="P26" s="67"/>
      <c r="Q26" s="73"/>
      <c r="R26" s="67"/>
      <c r="S26" s="67"/>
      <c r="T26" s="67"/>
      <c r="U26" s="73"/>
      <c r="V26" s="67"/>
      <c r="W26" s="67"/>
      <c r="X26" s="67"/>
      <c r="Y26" s="73"/>
      <c r="Z26" s="67"/>
      <c r="AA26" s="67"/>
      <c r="AB26" s="67"/>
      <c r="AC26" s="73"/>
      <c r="AD26" s="67"/>
      <c r="AE26" s="67"/>
      <c r="AF26" s="67"/>
      <c r="AG26" s="73"/>
      <c r="AH26" s="67"/>
      <c r="AI26" s="67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</row>
    <row r="27">
      <c r="A27" s="57" t="s">
        <v>65</v>
      </c>
      <c r="B27" s="58" t="s">
        <v>66</v>
      </c>
      <c r="C27" s="59" t="s">
        <v>67</v>
      </c>
      <c r="D27" s="60" t="s">
        <v>68</v>
      </c>
      <c r="E27" s="61" t="s">
        <v>50</v>
      </c>
      <c r="F27" s="62">
        <v>1.7</v>
      </c>
      <c r="G27" s="63">
        <v>30.44</v>
      </c>
      <c r="H27" s="63">
        <v>59.44</v>
      </c>
      <c r="I27" s="64">
        <f t="shared" si="10"/>
        <v>89.88</v>
      </c>
      <c r="J27" s="64">
        <f t="shared" si="11"/>
        <v>51.748</v>
      </c>
      <c r="K27" s="64">
        <f t="shared" si="12"/>
        <v>101.048</v>
      </c>
      <c r="L27" s="78">
        <f t="shared" si="13"/>
        <v>152.796</v>
      </c>
      <c r="M27" s="65">
        <f t="shared" si="14"/>
        <v>192.5535192</v>
      </c>
      <c r="N27" s="66"/>
      <c r="O27" s="67"/>
      <c r="P27" s="67"/>
      <c r="Q27" s="73"/>
      <c r="R27" s="67"/>
      <c r="S27" s="67"/>
      <c r="T27" s="67"/>
      <c r="U27" s="73"/>
      <c r="V27" s="67"/>
      <c r="W27" s="67"/>
      <c r="X27" s="67"/>
      <c r="Y27" s="73"/>
      <c r="Z27" s="67"/>
      <c r="AA27" s="67"/>
      <c r="AB27" s="67"/>
      <c r="AC27" s="73"/>
      <c r="AD27" s="67"/>
      <c r="AE27" s="67"/>
      <c r="AF27" s="67"/>
      <c r="AG27" s="73"/>
      <c r="AH27" s="67"/>
      <c r="AI27" s="67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</row>
    <row r="28">
      <c r="A28" s="57" t="s">
        <v>69</v>
      </c>
      <c r="B28" s="58" t="s">
        <v>70</v>
      </c>
      <c r="C28" s="59" t="s">
        <v>71</v>
      </c>
      <c r="D28" s="69" t="s">
        <v>72</v>
      </c>
      <c r="E28" s="61" t="s">
        <v>29</v>
      </c>
      <c r="F28" s="62">
        <v>6.0</v>
      </c>
      <c r="G28" s="63">
        <v>236.6</v>
      </c>
      <c r="H28" s="63">
        <v>5.08</v>
      </c>
      <c r="I28" s="64">
        <f t="shared" si="10"/>
        <v>241.68</v>
      </c>
      <c r="J28" s="64">
        <f t="shared" si="11"/>
        <v>1419.6</v>
      </c>
      <c r="K28" s="64">
        <f t="shared" si="12"/>
        <v>30.48</v>
      </c>
      <c r="L28" s="78">
        <f t="shared" si="13"/>
        <v>1450.08</v>
      </c>
      <c r="M28" s="65">
        <f t="shared" si="14"/>
        <v>1827.390816</v>
      </c>
      <c r="N28" s="66"/>
      <c r="O28" s="67"/>
      <c r="P28" s="67"/>
      <c r="Q28" s="73"/>
      <c r="R28" s="67"/>
      <c r="S28" s="67"/>
      <c r="T28" s="67"/>
      <c r="U28" s="73"/>
      <c r="V28" s="67"/>
      <c r="W28" s="67"/>
      <c r="X28" s="67"/>
      <c r="Y28" s="73"/>
      <c r="Z28" s="67"/>
      <c r="AA28" s="67"/>
      <c r="AB28" s="67"/>
      <c r="AC28" s="73"/>
      <c r="AD28" s="67"/>
      <c r="AE28" s="67"/>
      <c r="AF28" s="67"/>
      <c r="AG28" s="73"/>
      <c r="AH28" s="67"/>
      <c r="AI28" s="67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</row>
    <row r="29">
      <c r="A29" s="57" t="s">
        <v>73</v>
      </c>
      <c r="B29" s="58" t="s">
        <v>74</v>
      </c>
      <c r="C29" s="59" t="s">
        <v>75</v>
      </c>
      <c r="D29" s="69" t="s">
        <v>76</v>
      </c>
      <c r="E29" s="61" t="s">
        <v>29</v>
      </c>
      <c r="F29" s="62">
        <v>7.0</v>
      </c>
      <c r="G29" s="63">
        <v>306.23</v>
      </c>
      <c r="H29" s="63">
        <v>9.51</v>
      </c>
      <c r="I29" s="64">
        <f t="shared" si="10"/>
        <v>315.74</v>
      </c>
      <c r="J29" s="64">
        <f t="shared" si="11"/>
        <v>2143.61</v>
      </c>
      <c r="K29" s="64">
        <f t="shared" si="12"/>
        <v>66.57</v>
      </c>
      <c r="L29" s="78">
        <f t="shared" si="13"/>
        <v>2210.18</v>
      </c>
      <c r="M29" s="65">
        <f t="shared" si="14"/>
        <v>2785.268836</v>
      </c>
      <c r="N29" s="66"/>
      <c r="O29" s="67"/>
      <c r="P29" s="67"/>
      <c r="Q29" s="73"/>
      <c r="R29" s="67"/>
      <c r="S29" s="67"/>
      <c r="T29" s="67"/>
      <c r="U29" s="73"/>
      <c r="V29" s="67"/>
      <c r="W29" s="67"/>
      <c r="X29" s="67"/>
      <c r="Y29" s="73"/>
      <c r="Z29" s="67"/>
      <c r="AA29" s="67"/>
      <c r="AB29" s="67"/>
      <c r="AC29" s="73"/>
      <c r="AD29" s="67"/>
      <c r="AE29" s="67"/>
      <c r="AF29" s="67"/>
      <c r="AG29" s="73"/>
      <c r="AH29" s="67"/>
      <c r="AI29" s="67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</row>
    <row r="30">
      <c r="A30" s="57" t="s">
        <v>77</v>
      </c>
      <c r="B30" s="82" t="s">
        <v>78</v>
      </c>
      <c r="C30" s="68" t="s">
        <v>79</v>
      </c>
      <c r="D30" s="69" t="s">
        <v>80</v>
      </c>
      <c r="E30" s="61" t="s">
        <v>50</v>
      </c>
      <c r="F30" s="62">
        <v>0.5</v>
      </c>
      <c r="G30" s="63">
        <v>61.71</v>
      </c>
      <c r="H30" s="63">
        <v>0.0</v>
      </c>
      <c r="I30" s="64">
        <f t="shared" si="10"/>
        <v>61.71</v>
      </c>
      <c r="J30" s="64">
        <f t="shared" si="11"/>
        <v>30.855</v>
      </c>
      <c r="K30" s="64">
        <f t="shared" si="12"/>
        <v>0</v>
      </c>
      <c r="L30" s="78">
        <f t="shared" si="13"/>
        <v>30.855</v>
      </c>
      <c r="M30" s="65">
        <f t="shared" si="14"/>
        <v>38.883471</v>
      </c>
      <c r="N30" s="66"/>
      <c r="O30" s="67"/>
      <c r="P30" s="67"/>
      <c r="Q30" s="73"/>
      <c r="R30" s="67"/>
      <c r="S30" s="67"/>
      <c r="T30" s="67"/>
      <c r="U30" s="73"/>
      <c r="V30" s="67"/>
      <c r="W30" s="67"/>
      <c r="X30" s="67"/>
      <c r="Y30" s="73"/>
      <c r="Z30" s="67"/>
      <c r="AA30" s="67"/>
      <c r="AB30" s="67"/>
      <c r="AC30" s="73"/>
      <c r="AD30" s="67"/>
      <c r="AE30" s="67"/>
      <c r="AF30" s="67"/>
      <c r="AG30" s="73"/>
      <c r="AH30" s="67"/>
      <c r="AI30" s="67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</row>
    <row r="31">
      <c r="A31" s="72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8"/>
      <c r="N31" s="66"/>
      <c r="O31" s="67"/>
      <c r="P31" s="67"/>
      <c r="Q31" s="73"/>
      <c r="R31" s="67"/>
      <c r="S31" s="67"/>
      <c r="T31" s="67"/>
      <c r="U31" s="73"/>
      <c r="V31" s="67"/>
      <c r="W31" s="67"/>
      <c r="X31" s="67"/>
      <c r="Y31" s="73"/>
      <c r="Z31" s="67"/>
      <c r="AA31" s="67"/>
      <c r="AB31" s="67"/>
      <c r="AC31" s="73"/>
      <c r="AD31" s="67"/>
      <c r="AE31" s="67"/>
      <c r="AF31" s="67"/>
      <c r="AG31" s="73"/>
      <c r="AH31" s="67"/>
      <c r="AI31" s="67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</row>
    <row r="32">
      <c r="A32" s="51" t="s">
        <v>81</v>
      </c>
      <c r="B32" s="74" t="s">
        <v>82</v>
      </c>
      <c r="C32" s="38"/>
      <c r="D32" s="53"/>
      <c r="E32" s="54"/>
      <c r="F32" s="55"/>
      <c r="G32" s="56"/>
      <c r="H32" s="56"/>
      <c r="I32" s="56"/>
      <c r="J32" s="56">
        <f t="shared" ref="J32:M32" si="15">SUM(J33:J51)</f>
        <v>17900.8995</v>
      </c>
      <c r="K32" s="56">
        <f t="shared" si="15"/>
        <v>8485.5395</v>
      </c>
      <c r="L32" s="56">
        <f t="shared" si="15"/>
        <v>26386.439</v>
      </c>
      <c r="M32" s="56">
        <f t="shared" si="15"/>
        <v>33252.19043</v>
      </c>
      <c r="N32" s="75"/>
      <c r="O32" s="76"/>
      <c r="P32" s="67"/>
      <c r="Q32" s="73"/>
      <c r="R32" s="67"/>
      <c r="S32" s="67"/>
      <c r="T32" s="67"/>
      <c r="U32" s="73"/>
      <c r="V32" s="67"/>
      <c r="W32" s="67"/>
      <c r="X32" s="67"/>
      <c r="Y32" s="73"/>
      <c r="Z32" s="67"/>
      <c r="AA32" s="67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</row>
    <row r="33">
      <c r="A33" s="57" t="s">
        <v>83</v>
      </c>
      <c r="B33" s="58" t="s">
        <v>84</v>
      </c>
      <c r="C33" s="70" t="s">
        <v>67</v>
      </c>
      <c r="D33" s="83" t="s">
        <v>68</v>
      </c>
      <c r="E33" s="61" t="s">
        <v>50</v>
      </c>
      <c r="F33" s="84">
        <v>4.15</v>
      </c>
      <c r="G33" s="63">
        <v>30.44</v>
      </c>
      <c r="H33" s="63">
        <v>59.44</v>
      </c>
      <c r="I33" s="64">
        <f t="shared" ref="I33:I51" si="16">SUM(G33:H33)</f>
        <v>89.88</v>
      </c>
      <c r="J33" s="64">
        <f t="shared" ref="J33:J51" si="17">G33*F33</f>
        <v>126.326</v>
      </c>
      <c r="K33" s="64">
        <f t="shared" ref="K33:K51" si="18">H33*F33</f>
        <v>246.676</v>
      </c>
      <c r="L33" s="78">
        <f t="shared" ref="L33:L51" si="19">I33*F33</f>
        <v>373.002</v>
      </c>
      <c r="M33" s="65">
        <f t="shared" ref="M33:M51" si="20">L33*(1+$M$4)</f>
        <v>470.0571204</v>
      </c>
      <c r="N33" s="66"/>
      <c r="O33" s="67"/>
      <c r="P33" s="67"/>
      <c r="Q33" s="73"/>
      <c r="R33" s="67"/>
      <c r="S33" s="67"/>
      <c r="T33" s="67"/>
      <c r="U33" s="73"/>
      <c r="V33" s="67"/>
      <c r="W33" s="67"/>
      <c r="X33" s="67"/>
      <c r="Y33" s="73"/>
      <c r="Z33" s="67"/>
      <c r="AA33" s="67"/>
      <c r="AB33" s="67"/>
      <c r="AC33" s="73"/>
      <c r="AD33" s="67"/>
      <c r="AE33" s="67"/>
      <c r="AF33" s="67"/>
      <c r="AG33" s="73"/>
      <c r="AH33" s="67"/>
      <c r="AI33" s="67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</row>
    <row r="34">
      <c r="A34" s="57" t="s">
        <v>85</v>
      </c>
      <c r="B34" s="58" t="s">
        <v>86</v>
      </c>
      <c r="C34" s="59" t="s">
        <v>87</v>
      </c>
      <c r="D34" s="60" t="s">
        <v>88</v>
      </c>
      <c r="E34" s="61" t="s">
        <v>50</v>
      </c>
      <c r="F34" s="84">
        <v>0.5</v>
      </c>
      <c r="G34" s="63">
        <v>85.64</v>
      </c>
      <c r="H34" s="63">
        <v>27.06</v>
      </c>
      <c r="I34" s="64">
        <f t="shared" si="16"/>
        <v>112.7</v>
      </c>
      <c r="J34" s="64">
        <f t="shared" si="17"/>
        <v>42.82</v>
      </c>
      <c r="K34" s="64">
        <f t="shared" si="18"/>
        <v>13.53</v>
      </c>
      <c r="L34" s="78">
        <f t="shared" si="19"/>
        <v>56.35</v>
      </c>
      <c r="M34" s="65">
        <f t="shared" si="20"/>
        <v>71.01227</v>
      </c>
      <c r="N34" s="66"/>
      <c r="O34" s="67"/>
      <c r="P34" s="67"/>
      <c r="Q34" s="73"/>
      <c r="R34" s="67"/>
      <c r="S34" s="67"/>
      <c r="T34" s="67"/>
      <c r="U34" s="73"/>
      <c r="V34" s="67"/>
      <c r="W34" s="67"/>
      <c r="X34" s="67"/>
      <c r="Y34" s="73"/>
      <c r="Z34" s="67"/>
      <c r="AA34" s="67"/>
      <c r="AB34" s="67"/>
      <c r="AC34" s="73"/>
      <c r="AD34" s="67"/>
      <c r="AE34" s="67"/>
      <c r="AF34" s="67"/>
      <c r="AG34" s="73"/>
      <c r="AH34" s="67"/>
      <c r="AI34" s="67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</row>
    <row r="35">
      <c r="A35" s="57" t="s">
        <v>89</v>
      </c>
      <c r="B35" s="58" t="s">
        <v>90</v>
      </c>
      <c r="C35" s="59" t="s">
        <v>91</v>
      </c>
      <c r="D35" s="60" t="s">
        <v>92</v>
      </c>
      <c r="E35" s="61" t="s">
        <v>93</v>
      </c>
      <c r="F35" s="62">
        <v>146.85</v>
      </c>
      <c r="G35" s="63">
        <v>10.33</v>
      </c>
      <c r="H35" s="63">
        <v>1.1</v>
      </c>
      <c r="I35" s="64">
        <f t="shared" si="16"/>
        <v>11.43</v>
      </c>
      <c r="J35" s="64">
        <f t="shared" si="17"/>
        <v>1516.9605</v>
      </c>
      <c r="K35" s="64">
        <f t="shared" si="18"/>
        <v>161.535</v>
      </c>
      <c r="L35" s="78">
        <f t="shared" si="19"/>
        <v>1678.4955</v>
      </c>
      <c r="M35" s="65">
        <f t="shared" si="20"/>
        <v>2115.240029</v>
      </c>
      <c r="N35" s="66"/>
      <c r="O35" s="67"/>
      <c r="P35" s="67"/>
      <c r="Q35" s="73"/>
      <c r="R35" s="67"/>
      <c r="S35" s="67"/>
      <c r="T35" s="67"/>
      <c r="U35" s="73"/>
      <c r="V35" s="67"/>
      <c r="W35" s="67"/>
      <c r="X35" s="67"/>
      <c r="Y35" s="73"/>
      <c r="Z35" s="67"/>
      <c r="AA35" s="67"/>
      <c r="AB35" s="67"/>
      <c r="AC35" s="73"/>
      <c r="AD35" s="67"/>
      <c r="AE35" s="67"/>
      <c r="AF35" s="67"/>
      <c r="AG35" s="73"/>
      <c r="AH35" s="67"/>
      <c r="AI35" s="67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</row>
    <row r="36">
      <c r="A36" s="57" t="s">
        <v>94</v>
      </c>
      <c r="B36" s="58" t="s">
        <v>90</v>
      </c>
      <c r="C36" s="59" t="s">
        <v>95</v>
      </c>
      <c r="D36" s="60" t="s">
        <v>96</v>
      </c>
      <c r="E36" s="61" t="s">
        <v>93</v>
      </c>
      <c r="F36" s="62">
        <v>33.15</v>
      </c>
      <c r="G36" s="63">
        <v>10.74</v>
      </c>
      <c r="H36" s="63">
        <v>3.86</v>
      </c>
      <c r="I36" s="64">
        <f t="shared" si="16"/>
        <v>14.6</v>
      </c>
      <c r="J36" s="64">
        <f t="shared" si="17"/>
        <v>356.031</v>
      </c>
      <c r="K36" s="64">
        <f t="shared" si="18"/>
        <v>127.959</v>
      </c>
      <c r="L36" s="78">
        <f t="shared" si="19"/>
        <v>483.99</v>
      </c>
      <c r="M36" s="65">
        <f t="shared" si="20"/>
        <v>609.924198</v>
      </c>
      <c r="N36" s="66"/>
      <c r="O36" s="67"/>
      <c r="P36" s="67"/>
      <c r="Q36" s="73"/>
      <c r="R36" s="67"/>
      <c r="S36" s="67"/>
      <c r="T36" s="67"/>
      <c r="U36" s="73"/>
      <c r="V36" s="67"/>
      <c r="W36" s="67"/>
      <c r="X36" s="67"/>
      <c r="Y36" s="73"/>
      <c r="Z36" s="67"/>
      <c r="AA36" s="67"/>
      <c r="AB36" s="67"/>
      <c r="AC36" s="73"/>
      <c r="AD36" s="67"/>
      <c r="AE36" s="67"/>
      <c r="AF36" s="67"/>
      <c r="AG36" s="73"/>
      <c r="AH36" s="67"/>
      <c r="AI36" s="67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</row>
    <row r="37">
      <c r="A37" s="57" t="s">
        <v>97</v>
      </c>
      <c r="B37" s="58" t="s">
        <v>98</v>
      </c>
      <c r="C37" s="59" t="s">
        <v>99</v>
      </c>
      <c r="D37" s="60" t="s">
        <v>100</v>
      </c>
      <c r="E37" s="61" t="s">
        <v>36</v>
      </c>
      <c r="F37" s="84">
        <v>29.95</v>
      </c>
      <c r="G37" s="63">
        <v>43.39</v>
      </c>
      <c r="H37" s="63">
        <v>49.57</v>
      </c>
      <c r="I37" s="64">
        <f t="shared" si="16"/>
        <v>92.96</v>
      </c>
      <c r="J37" s="64">
        <f t="shared" si="17"/>
        <v>1299.5305</v>
      </c>
      <c r="K37" s="64">
        <f t="shared" si="18"/>
        <v>1484.6215</v>
      </c>
      <c r="L37" s="78">
        <f t="shared" si="19"/>
        <v>2784.152</v>
      </c>
      <c r="M37" s="65">
        <f t="shared" si="20"/>
        <v>3508.58835</v>
      </c>
      <c r="N37" s="66"/>
      <c r="O37" s="67"/>
      <c r="P37" s="67"/>
      <c r="Q37" s="73"/>
      <c r="R37" s="67"/>
      <c r="S37" s="67"/>
      <c r="T37" s="67"/>
      <c r="U37" s="73"/>
      <c r="V37" s="67"/>
      <c r="W37" s="67"/>
      <c r="X37" s="67"/>
      <c r="Y37" s="73"/>
      <c r="Z37" s="67"/>
      <c r="AA37" s="67"/>
      <c r="AB37" s="67"/>
      <c r="AC37" s="73"/>
      <c r="AD37" s="67"/>
      <c r="AE37" s="67"/>
      <c r="AF37" s="67"/>
      <c r="AG37" s="73"/>
      <c r="AH37" s="67"/>
      <c r="AI37" s="67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</row>
    <row r="38">
      <c r="A38" s="57" t="s">
        <v>101</v>
      </c>
      <c r="B38" s="58" t="s">
        <v>102</v>
      </c>
      <c r="C38" s="59" t="s">
        <v>103</v>
      </c>
      <c r="D38" s="60" t="s">
        <v>104</v>
      </c>
      <c r="E38" s="61" t="s">
        <v>50</v>
      </c>
      <c r="F38" s="84">
        <v>4.15</v>
      </c>
      <c r="G38" s="63">
        <v>514.02</v>
      </c>
      <c r="H38" s="63">
        <v>29.67</v>
      </c>
      <c r="I38" s="64">
        <f t="shared" si="16"/>
        <v>543.69</v>
      </c>
      <c r="J38" s="64">
        <f t="shared" si="17"/>
        <v>2133.183</v>
      </c>
      <c r="K38" s="64">
        <f t="shared" si="18"/>
        <v>123.1305</v>
      </c>
      <c r="L38" s="78">
        <f t="shared" si="19"/>
        <v>2256.3135</v>
      </c>
      <c r="M38" s="65">
        <f t="shared" si="20"/>
        <v>2843.406273</v>
      </c>
      <c r="N38" s="66"/>
      <c r="O38" s="67"/>
      <c r="P38" s="67"/>
      <c r="Q38" s="73"/>
      <c r="R38" s="67"/>
      <c r="S38" s="67"/>
      <c r="T38" s="67"/>
      <c r="U38" s="73"/>
      <c r="V38" s="67"/>
      <c r="W38" s="67"/>
      <c r="X38" s="67"/>
      <c r="Y38" s="73"/>
      <c r="Z38" s="67"/>
      <c r="AA38" s="67"/>
      <c r="AB38" s="67"/>
      <c r="AC38" s="73"/>
      <c r="AD38" s="67"/>
      <c r="AE38" s="67"/>
      <c r="AF38" s="67"/>
      <c r="AG38" s="73"/>
      <c r="AH38" s="67"/>
      <c r="AI38" s="67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</row>
    <row r="39">
      <c r="A39" s="57" t="s">
        <v>105</v>
      </c>
      <c r="B39" s="58" t="s">
        <v>106</v>
      </c>
      <c r="C39" s="70" t="s">
        <v>67</v>
      </c>
      <c r="D39" s="83" t="s">
        <v>68</v>
      </c>
      <c r="E39" s="61" t="s">
        <v>50</v>
      </c>
      <c r="F39" s="84">
        <v>4.65</v>
      </c>
      <c r="G39" s="63">
        <v>30.44</v>
      </c>
      <c r="H39" s="63">
        <v>59.44</v>
      </c>
      <c r="I39" s="64">
        <f t="shared" si="16"/>
        <v>89.88</v>
      </c>
      <c r="J39" s="64">
        <f t="shared" si="17"/>
        <v>141.546</v>
      </c>
      <c r="K39" s="64">
        <f t="shared" si="18"/>
        <v>276.396</v>
      </c>
      <c r="L39" s="78">
        <f t="shared" si="19"/>
        <v>417.942</v>
      </c>
      <c r="M39" s="65">
        <f t="shared" si="20"/>
        <v>526.6905084</v>
      </c>
      <c r="N39" s="66"/>
      <c r="O39" s="67"/>
      <c r="P39" s="67"/>
      <c r="Q39" s="73"/>
      <c r="R39" s="67"/>
      <c r="S39" s="67"/>
      <c r="T39" s="67"/>
      <c r="U39" s="73"/>
      <c r="V39" s="67"/>
      <c r="W39" s="67"/>
      <c r="X39" s="67"/>
      <c r="Y39" s="73"/>
      <c r="Z39" s="67"/>
      <c r="AA39" s="67"/>
      <c r="AB39" s="67"/>
      <c r="AC39" s="73"/>
      <c r="AD39" s="67"/>
      <c r="AE39" s="67"/>
      <c r="AF39" s="67"/>
      <c r="AG39" s="73"/>
      <c r="AH39" s="67"/>
      <c r="AI39" s="67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</row>
    <row r="40">
      <c r="A40" s="57" t="s">
        <v>107</v>
      </c>
      <c r="B40" s="58" t="s">
        <v>108</v>
      </c>
      <c r="C40" s="59" t="s">
        <v>87</v>
      </c>
      <c r="D40" s="60" t="s">
        <v>88</v>
      </c>
      <c r="E40" s="61" t="s">
        <v>50</v>
      </c>
      <c r="F40" s="84">
        <v>2.6</v>
      </c>
      <c r="G40" s="63">
        <v>85.64</v>
      </c>
      <c r="H40" s="63">
        <v>27.06</v>
      </c>
      <c r="I40" s="64">
        <f t="shared" si="16"/>
        <v>112.7</v>
      </c>
      <c r="J40" s="64">
        <f t="shared" si="17"/>
        <v>222.664</v>
      </c>
      <c r="K40" s="64">
        <f t="shared" si="18"/>
        <v>70.356</v>
      </c>
      <c r="L40" s="78">
        <f t="shared" si="19"/>
        <v>293.02</v>
      </c>
      <c r="M40" s="65">
        <f t="shared" si="20"/>
        <v>369.263804</v>
      </c>
      <c r="N40" s="66"/>
      <c r="O40" s="67"/>
      <c r="P40" s="67"/>
      <c r="Q40" s="73"/>
      <c r="R40" s="67"/>
      <c r="S40" s="67"/>
      <c r="T40" s="67"/>
      <c r="U40" s="73"/>
      <c r="V40" s="67"/>
      <c r="W40" s="67"/>
      <c r="X40" s="67"/>
      <c r="Y40" s="73"/>
      <c r="Z40" s="67"/>
      <c r="AA40" s="67"/>
      <c r="AB40" s="67"/>
      <c r="AC40" s="73"/>
      <c r="AD40" s="67"/>
      <c r="AE40" s="67"/>
      <c r="AF40" s="67"/>
      <c r="AG40" s="73"/>
      <c r="AH40" s="67"/>
      <c r="AI40" s="67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</row>
    <row r="41">
      <c r="A41" s="57" t="s">
        <v>109</v>
      </c>
      <c r="B41" s="58" t="s">
        <v>110</v>
      </c>
      <c r="C41" s="59" t="s">
        <v>91</v>
      </c>
      <c r="D41" s="60" t="s">
        <v>92</v>
      </c>
      <c r="E41" s="61" t="s">
        <v>93</v>
      </c>
      <c r="F41" s="62">
        <v>173.75</v>
      </c>
      <c r="G41" s="63">
        <v>10.33</v>
      </c>
      <c r="H41" s="63">
        <v>1.1</v>
      </c>
      <c r="I41" s="64">
        <f t="shared" si="16"/>
        <v>11.43</v>
      </c>
      <c r="J41" s="64">
        <f t="shared" si="17"/>
        <v>1794.8375</v>
      </c>
      <c r="K41" s="64">
        <f t="shared" si="18"/>
        <v>191.125</v>
      </c>
      <c r="L41" s="78">
        <f t="shared" si="19"/>
        <v>1985.9625</v>
      </c>
      <c r="M41" s="65">
        <f t="shared" si="20"/>
        <v>2502.709943</v>
      </c>
      <c r="N41" s="66"/>
      <c r="O41" s="67"/>
      <c r="P41" s="67"/>
      <c r="Q41" s="73"/>
      <c r="R41" s="67"/>
      <c r="S41" s="67"/>
      <c r="T41" s="67"/>
      <c r="U41" s="73"/>
      <c r="V41" s="67"/>
      <c r="W41" s="67"/>
      <c r="X41" s="67"/>
      <c r="Y41" s="73"/>
      <c r="Z41" s="67"/>
      <c r="AA41" s="67"/>
      <c r="AB41" s="67"/>
      <c r="AC41" s="73"/>
      <c r="AD41" s="67"/>
      <c r="AE41" s="67"/>
      <c r="AF41" s="67"/>
      <c r="AG41" s="73"/>
      <c r="AH41" s="67"/>
      <c r="AI41" s="67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</row>
    <row r="42">
      <c r="A42" s="57" t="s">
        <v>111</v>
      </c>
      <c r="B42" s="58" t="s">
        <v>110</v>
      </c>
      <c r="C42" s="59" t="s">
        <v>95</v>
      </c>
      <c r="D42" s="60" t="s">
        <v>96</v>
      </c>
      <c r="E42" s="61" t="s">
        <v>93</v>
      </c>
      <c r="F42" s="62">
        <v>31.85</v>
      </c>
      <c r="G42" s="63">
        <v>10.74</v>
      </c>
      <c r="H42" s="63">
        <v>3.86</v>
      </c>
      <c r="I42" s="64">
        <f t="shared" si="16"/>
        <v>14.6</v>
      </c>
      <c r="J42" s="64">
        <f t="shared" si="17"/>
        <v>342.069</v>
      </c>
      <c r="K42" s="64">
        <f t="shared" si="18"/>
        <v>122.941</v>
      </c>
      <c r="L42" s="78">
        <f t="shared" si="19"/>
        <v>465.01</v>
      </c>
      <c r="M42" s="65">
        <f t="shared" si="20"/>
        <v>586.005602</v>
      </c>
      <c r="N42" s="66"/>
      <c r="O42" s="67"/>
      <c r="P42" s="67"/>
      <c r="Q42" s="73"/>
      <c r="R42" s="67"/>
      <c r="S42" s="67"/>
      <c r="T42" s="67"/>
      <c r="U42" s="73"/>
      <c r="V42" s="67"/>
      <c r="W42" s="67"/>
      <c r="X42" s="67"/>
      <c r="Y42" s="73"/>
      <c r="Z42" s="67"/>
      <c r="AA42" s="67"/>
      <c r="AB42" s="67"/>
      <c r="AC42" s="73"/>
      <c r="AD42" s="67"/>
      <c r="AE42" s="67"/>
      <c r="AF42" s="67"/>
      <c r="AG42" s="73"/>
      <c r="AH42" s="67"/>
      <c r="AI42" s="67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</row>
    <row r="43">
      <c r="A43" s="57" t="s">
        <v>112</v>
      </c>
      <c r="B43" s="58" t="s">
        <v>113</v>
      </c>
      <c r="C43" s="59" t="s">
        <v>99</v>
      </c>
      <c r="D43" s="60" t="s">
        <v>100</v>
      </c>
      <c r="E43" s="61" t="s">
        <v>36</v>
      </c>
      <c r="F43" s="84">
        <v>42.25</v>
      </c>
      <c r="G43" s="63">
        <v>43.39</v>
      </c>
      <c r="H43" s="63">
        <v>49.57</v>
      </c>
      <c r="I43" s="64">
        <f t="shared" si="16"/>
        <v>92.96</v>
      </c>
      <c r="J43" s="64">
        <f t="shared" si="17"/>
        <v>1833.2275</v>
      </c>
      <c r="K43" s="64">
        <f t="shared" si="18"/>
        <v>2094.3325</v>
      </c>
      <c r="L43" s="78">
        <f t="shared" si="19"/>
        <v>3927.56</v>
      </c>
      <c r="M43" s="65">
        <f t="shared" si="20"/>
        <v>4949.511112</v>
      </c>
      <c r="N43" s="66"/>
      <c r="O43" s="67"/>
      <c r="P43" s="67"/>
      <c r="Q43" s="73"/>
      <c r="R43" s="67"/>
      <c r="S43" s="67"/>
      <c r="T43" s="67"/>
      <c r="U43" s="73"/>
      <c r="V43" s="67"/>
      <c r="W43" s="67"/>
      <c r="X43" s="67"/>
      <c r="Y43" s="73"/>
      <c r="Z43" s="67"/>
      <c r="AA43" s="67"/>
      <c r="AB43" s="67"/>
      <c r="AC43" s="73"/>
      <c r="AD43" s="67"/>
      <c r="AE43" s="67"/>
      <c r="AF43" s="67"/>
      <c r="AG43" s="73"/>
      <c r="AH43" s="67"/>
      <c r="AI43" s="67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</row>
    <row r="44">
      <c r="A44" s="57" t="s">
        <v>114</v>
      </c>
      <c r="B44" s="58" t="s">
        <v>115</v>
      </c>
      <c r="C44" s="59" t="s">
        <v>103</v>
      </c>
      <c r="D44" s="60" t="s">
        <v>104</v>
      </c>
      <c r="E44" s="61" t="s">
        <v>50</v>
      </c>
      <c r="F44" s="84">
        <v>3.2</v>
      </c>
      <c r="G44" s="63">
        <v>514.02</v>
      </c>
      <c r="H44" s="63">
        <v>29.67</v>
      </c>
      <c r="I44" s="64">
        <f t="shared" si="16"/>
        <v>543.69</v>
      </c>
      <c r="J44" s="64">
        <f t="shared" si="17"/>
        <v>1644.864</v>
      </c>
      <c r="K44" s="64">
        <f t="shared" si="18"/>
        <v>94.944</v>
      </c>
      <c r="L44" s="78">
        <f t="shared" si="19"/>
        <v>1739.808</v>
      </c>
      <c r="M44" s="65">
        <f t="shared" si="20"/>
        <v>2192.506042</v>
      </c>
      <c r="N44" s="66"/>
      <c r="O44" s="67"/>
      <c r="P44" s="67"/>
      <c r="Q44" s="73"/>
      <c r="R44" s="67"/>
      <c r="S44" s="67"/>
      <c r="T44" s="67"/>
      <c r="U44" s="73"/>
      <c r="V44" s="67"/>
      <c r="W44" s="67"/>
      <c r="X44" s="67"/>
      <c r="Y44" s="73"/>
      <c r="Z44" s="67"/>
      <c r="AA44" s="67"/>
      <c r="AB44" s="67"/>
      <c r="AC44" s="73"/>
      <c r="AD44" s="67"/>
      <c r="AE44" s="67"/>
      <c r="AF44" s="67"/>
      <c r="AG44" s="73"/>
      <c r="AH44" s="67"/>
      <c r="AI44" s="67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</row>
    <row r="45">
      <c r="A45" s="57" t="s">
        <v>116</v>
      </c>
      <c r="B45" s="82" t="s">
        <v>117</v>
      </c>
      <c r="C45" s="68" t="s">
        <v>118</v>
      </c>
      <c r="D45" s="69" t="s">
        <v>119</v>
      </c>
      <c r="E45" s="85" t="s">
        <v>36</v>
      </c>
      <c r="F45" s="62">
        <v>93.0</v>
      </c>
      <c r="G45" s="63">
        <v>32.1</v>
      </c>
      <c r="H45" s="63">
        <v>10.34</v>
      </c>
      <c r="I45" s="64">
        <f t="shared" si="16"/>
        <v>42.44</v>
      </c>
      <c r="J45" s="64">
        <f t="shared" si="17"/>
        <v>2985.3</v>
      </c>
      <c r="K45" s="64">
        <f t="shared" si="18"/>
        <v>961.62</v>
      </c>
      <c r="L45" s="78">
        <f t="shared" si="19"/>
        <v>3946.92</v>
      </c>
      <c r="M45" s="65">
        <f t="shared" si="20"/>
        <v>4973.908584</v>
      </c>
      <c r="N45" s="66"/>
      <c r="O45" s="67"/>
      <c r="P45" s="67"/>
      <c r="Q45" s="73"/>
      <c r="R45" s="67"/>
      <c r="S45" s="67"/>
      <c r="T45" s="67"/>
      <c r="U45" s="73"/>
      <c r="V45" s="67"/>
      <c r="W45" s="67"/>
      <c r="X45" s="67"/>
      <c r="Y45" s="73"/>
      <c r="Z45" s="67"/>
      <c r="AA45" s="67"/>
      <c r="AB45" s="67"/>
      <c r="AC45" s="73"/>
      <c r="AD45" s="67"/>
      <c r="AE45" s="67"/>
      <c r="AF45" s="67"/>
      <c r="AG45" s="73"/>
      <c r="AH45" s="67"/>
      <c r="AI45" s="67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</row>
    <row r="46">
      <c r="A46" s="57" t="s">
        <v>120</v>
      </c>
      <c r="B46" s="58" t="s">
        <v>121</v>
      </c>
      <c r="C46" s="59" t="s">
        <v>122</v>
      </c>
      <c r="D46" s="60" t="s">
        <v>123</v>
      </c>
      <c r="E46" s="61" t="s">
        <v>36</v>
      </c>
      <c r="F46" s="84">
        <v>21.15</v>
      </c>
      <c r="G46" s="63">
        <v>46.72</v>
      </c>
      <c r="H46" s="63">
        <v>47.07</v>
      </c>
      <c r="I46" s="64">
        <f t="shared" si="16"/>
        <v>93.79</v>
      </c>
      <c r="J46" s="64">
        <f t="shared" si="17"/>
        <v>988.128</v>
      </c>
      <c r="K46" s="64">
        <f t="shared" si="18"/>
        <v>995.5305</v>
      </c>
      <c r="L46" s="78">
        <f t="shared" si="19"/>
        <v>1983.6585</v>
      </c>
      <c r="M46" s="65">
        <f t="shared" si="20"/>
        <v>2499.806442</v>
      </c>
      <c r="N46" s="66"/>
      <c r="O46" s="67"/>
      <c r="P46" s="67"/>
      <c r="Q46" s="73"/>
      <c r="R46" s="67"/>
      <c r="S46" s="67"/>
      <c r="T46" s="67"/>
      <c r="U46" s="73"/>
      <c r="V46" s="67"/>
      <c r="W46" s="67"/>
      <c r="X46" s="67"/>
      <c r="Y46" s="73"/>
      <c r="Z46" s="67"/>
      <c r="AA46" s="67"/>
      <c r="AB46" s="67"/>
      <c r="AC46" s="73"/>
      <c r="AD46" s="67"/>
      <c r="AE46" s="67"/>
      <c r="AF46" s="67"/>
      <c r="AG46" s="73"/>
      <c r="AH46" s="67"/>
      <c r="AI46" s="67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</row>
    <row r="47">
      <c r="A47" s="57" t="s">
        <v>124</v>
      </c>
      <c r="B47" s="58" t="s">
        <v>125</v>
      </c>
      <c r="C47" s="59" t="s">
        <v>126</v>
      </c>
      <c r="D47" s="60" t="s">
        <v>127</v>
      </c>
      <c r="E47" s="61" t="s">
        <v>36</v>
      </c>
      <c r="F47" s="84">
        <v>45.75</v>
      </c>
      <c r="G47" s="63">
        <v>5.26</v>
      </c>
      <c r="H47" s="63">
        <v>1.27</v>
      </c>
      <c r="I47" s="64">
        <f t="shared" si="16"/>
        <v>6.53</v>
      </c>
      <c r="J47" s="64">
        <f t="shared" si="17"/>
        <v>240.645</v>
      </c>
      <c r="K47" s="64">
        <f t="shared" si="18"/>
        <v>58.1025</v>
      </c>
      <c r="L47" s="78">
        <f t="shared" si="19"/>
        <v>298.7475</v>
      </c>
      <c r="M47" s="65">
        <f t="shared" si="20"/>
        <v>376.4815995</v>
      </c>
      <c r="N47" s="66"/>
      <c r="O47" s="67"/>
      <c r="P47" s="67"/>
      <c r="Q47" s="73"/>
      <c r="R47" s="67"/>
      <c r="S47" s="67"/>
      <c r="T47" s="67"/>
      <c r="U47" s="73"/>
      <c r="V47" s="67"/>
      <c r="W47" s="67"/>
      <c r="X47" s="67"/>
      <c r="Y47" s="73"/>
      <c r="Z47" s="67"/>
      <c r="AA47" s="67"/>
      <c r="AB47" s="67"/>
      <c r="AC47" s="73"/>
      <c r="AD47" s="67"/>
      <c r="AE47" s="67"/>
      <c r="AF47" s="67"/>
      <c r="AG47" s="73"/>
      <c r="AH47" s="67"/>
      <c r="AI47" s="67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</row>
    <row r="48">
      <c r="A48" s="57" t="s">
        <v>128</v>
      </c>
      <c r="B48" s="58" t="s">
        <v>129</v>
      </c>
      <c r="C48" s="59" t="s">
        <v>130</v>
      </c>
      <c r="D48" s="60" t="s">
        <v>131</v>
      </c>
      <c r="E48" s="61" t="s">
        <v>36</v>
      </c>
      <c r="F48" s="84">
        <v>45.75</v>
      </c>
      <c r="G48" s="63">
        <v>21.94</v>
      </c>
      <c r="H48" s="63">
        <v>15.36</v>
      </c>
      <c r="I48" s="64">
        <f t="shared" si="16"/>
        <v>37.3</v>
      </c>
      <c r="J48" s="64">
        <f t="shared" si="17"/>
        <v>1003.755</v>
      </c>
      <c r="K48" s="64">
        <f t="shared" si="18"/>
        <v>702.72</v>
      </c>
      <c r="L48" s="78">
        <f t="shared" si="19"/>
        <v>1706.475</v>
      </c>
      <c r="M48" s="65">
        <f t="shared" si="20"/>
        <v>2150.499795</v>
      </c>
      <c r="N48" s="66"/>
      <c r="O48" s="67"/>
      <c r="P48" s="67"/>
      <c r="Q48" s="73"/>
      <c r="R48" s="67"/>
      <c r="S48" s="67"/>
      <c r="T48" s="67"/>
      <c r="U48" s="73"/>
      <c r="V48" s="67"/>
      <c r="W48" s="67"/>
      <c r="X48" s="67"/>
      <c r="Y48" s="73"/>
      <c r="Z48" s="67"/>
      <c r="AA48" s="67"/>
      <c r="AB48" s="67"/>
      <c r="AC48" s="73"/>
      <c r="AD48" s="67"/>
      <c r="AE48" s="67"/>
      <c r="AF48" s="67"/>
      <c r="AG48" s="73"/>
      <c r="AH48" s="67"/>
      <c r="AI48" s="67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</row>
    <row r="49">
      <c r="A49" s="57" t="s">
        <v>132</v>
      </c>
      <c r="B49" s="82" t="s">
        <v>133</v>
      </c>
      <c r="C49" s="86" t="s">
        <v>134</v>
      </c>
      <c r="D49" s="69" t="s">
        <v>135</v>
      </c>
      <c r="E49" s="61" t="s">
        <v>45</v>
      </c>
      <c r="F49" s="62">
        <v>34.0</v>
      </c>
      <c r="G49" s="63">
        <v>21.79</v>
      </c>
      <c r="H49" s="63">
        <v>14.28</v>
      </c>
      <c r="I49" s="64">
        <f t="shared" si="16"/>
        <v>36.07</v>
      </c>
      <c r="J49" s="64">
        <f t="shared" si="17"/>
        <v>740.86</v>
      </c>
      <c r="K49" s="64">
        <f t="shared" si="18"/>
        <v>485.52</v>
      </c>
      <c r="L49" s="78">
        <f t="shared" si="19"/>
        <v>1226.38</v>
      </c>
      <c r="M49" s="65">
        <f t="shared" si="20"/>
        <v>1545.484076</v>
      </c>
      <c r="N49" s="66"/>
      <c r="O49" s="67"/>
      <c r="P49" s="67"/>
      <c r="Q49" s="73"/>
      <c r="R49" s="67"/>
      <c r="S49" s="67"/>
      <c r="T49" s="67"/>
      <c r="U49" s="73"/>
      <c r="V49" s="67"/>
      <c r="W49" s="67"/>
      <c r="X49" s="67"/>
      <c r="Y49" s="73"/>
      <c r="Z49" s="67"/>
      <c r="AA49" s="67"/>
      <c r="AB49" s="67"/>
      <c r="AC49" s="73"/>
      <c r="AD49" s="67"/>
      <c r="AE49" s="67"/>
      <c r="AF49" s="67"/>
      <c r="AG49" s="73"/>
      <c r="AH49" s="67"/>
      <c r="AI49" s="67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</row>
    <row r="50">
      <c r="A50" s="57" t="s">
        <v>136</v>
      </c>
      <c r="B50" s="82" t="s">
        <v>137</v>
      </c>
      <c r="C50" s="86" t="s">
        <v>138</v>
      </c>
      <c r="D50" s="69" t="s">
        <v>139</v>
      </c>
      <c r="E50" s="85" t="s">
        <v>36</v>
      </c>
      <c r="F50" s="62">
        <v>45.75</v>
      </c>
      <c r="G50" s="63">
        <v>2.46</v>
      </c>
      <c r="H50" s="63">
        <v>1.74</v>
      </c>
      <c r="I50" s="64">
        <f t="shared" si="16"/>
        <v>4.2</v>
      </c>
      <c r="J50" s="64">
        <f t="shared" si="17"/>
        <v>112.545</v>
      </c>
      <c r="K50" s="64">
        <f t="shared" si="18"/>
        <v>79.605</v>
      </c>
      <c r="L50" s="78">
        <f t="shared" si="19"/>
        <v>192.15</v>
      </c>
      <c r="M50" s="65">
        <f t="shared" si="20"/>
        <v>242.14743</v>
      </c>
      <c r="N50" s="66"/>
      <c r="O50" s="67"/>
      <c r="P50" s="67"/>
      <c r="Q50" s="73"/>
      <c r="R50" s="67"/>
      <c r="S50" s="67"/>
      <c r="T50" s="67"/>
      <c r="U50" s="73"/>
      <c r="V50" s="67"/>
      <c r="W50" s="67"/>
      <c r="X50" s="67"/>
      <c r="Y50" s="73"/>
      <c r="Z50" s="67"/>
      <c r="AA50" s="67"/>
      <c r="AB50" s="67"/>
      <c r="AC50" s="73"/>
      <c r="AD50" s="67"/>
      <c r="AE50" s="67"/>
      <c r="AF50" s="67"/>
      <c r="AG50" s="73"/>
      <c r="AH50" s="67"/>
      <c r="AI50" s="67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</row>
    <row r="51">
      <c r="A51" s="57" t="s">
        <v>140</v>
      </c>
      <c r="B51" s="82" t="s">
        <v>141</v>
      </c>
      <c r="C51" s="86" t="s">
        <v>142</v>
      </c>
      <c r="D51" s="69" t="s">
        <v>143</v>
      </c>
      <c r="E51" s="85" t="s">
        <v>36</v>
      </c>
      <c r="F51" s="62">
        <v>45.75</v>
      </c>
      <c r="G51" s="63">
        <v>8.21</v>
      </c>
      <c r="H51" s="63">
        <v>4.26</v>
      </c>
      <c r="I51" s="64">
        <f t="shared" si="16"/>
        <v>12.47</v>
      </c>
      <c r="J51" s="64">
        <f t="shared" si="17"/>
        <v>375.6075</v>
      </c>
      <c r="K51" s="64">
        <f t="shared" si="18"/>
        <v>194.895</v>
      </c>
      <c r="L51" s="78">
        <f t="shared" si="19"/>
        <v>570.5025</v>
      </c>
      <c r="M51" s="65">
        <f t="shared" si="20"/>
        <v>718.9472505</v>
      </c>
      <c r="N51" s="66"/>
      <c r="O51" s="67"/>
      <c r="P51" s="67"/>
      <c r="Q51" s="73"/>
      <c r="R51" s="67"/>
      <c r="S51" s="67"/>
      <c r="T51" s="67"/>
      <c r="U51" s="73"/>
      <c r="V51" s="67"/>
      <c r="W51" s="67"/>
      <c r="X51" s="67"/>
      <c r="Y51" s="73"/>
      <c r="Z51" s="67"/>
      <c r="AA51" s="67"/>
      <c r="AB51" s="67"/>
      <c r="AC51" s="73"/>
      <c r="AD51" s="67"/>
      <c r="AE51" s="67"/>
      <c r="AF51" s="67"/>
      <c r="AG51" s="73"/>
      <c r="AH51" s="67"/>
      <c r="AI51" s="67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</row>
    <row r="52">
      <c r="A52" s="72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8"/>
      <c r="N52" s="66"/>
      <c r="O52" s="67"/>
      <c r="P52" s="67"/>
      <c r="Q52" s="73"/>
      <c r="R52" s="67"/>
      <c r="S52" s="67"/>
      <c r="T52" s="67"/>
      <c r="U52" s="73"/>
      <c r="V52" s="67"/>
      <c r="W52" s="67"/>
      <c r="X52" s="67"/>
      <c r="Y52" s="73"/>
      <c r="Z52" s="67"/>
      <c r="AA52" s="67"/>
      <c r="AB52" s="67"/>
      <c r="AC52" s="73"/>
      <c r="AD52" s="67"/>
      <c r="AE52" s="67"/>
      <c r="AF52" s="67"/>
      <c r="AG52" s="73"/>
      <c r="AH52" s="67"/>
      <c r="AI52" s="67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</row>
    <row r="53">
      <c r="A53" s="51" t="s">
        <v>144</v>
      </c>
      <c r="B53" s="74" t="s">
        <v>52</v>
      </c>
      <c r="C53" s="38"/>
      <c r="D53" s="53"/>
      <c r="E53" s="54"/>
      <c r="F53" s="55"/>
      <c r="G53" s="56"/>
      <c r="H53" s="56"/>
      <c r="I53" s="56"/>
      <c r="J53" s="56">
        <f t="shared" ref="J53:M53" si="21">SUM(J54:J57)</f>
        <v>26484.306</v>
      </c>
      <c r="K53" s="56">
        <f t="shared" si="21"/>
        <v>2059.594</v>
      </c>
      <c r="L53" s="56">
        <f t="shared" si="21"/>
        <v>28543.9</v>
      </c>
      <c r="M53" s="56">
        <f t="shared" si="21"/>
        <v>35971.02278</v>
      </c>
      <c r="N53" s="75"/>
      <c r="O53" s="76">
        <f>M53</f>
        <v>35971.02278</v>
      </c>
      <c r="P53" s="67"/>
      <c r="Q53" s="73"/>
      <c r="R53" s="67"/>
      <c r="S53" s="67"/>
      <c r="T53" s="67"/>
      <c r="U53" s="73"/>
      <c r="V53" s="67"/>
      <c r="W53" s="67"/>
      <c r="X53" s="67"/>
      <c r="Y53" s="73"/>
      <c r="Z53" s="67"/>
      <c r="AA53" s="67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</row>
    <row r="54">
      <c r="A54" s="57" t="s">
        <v>145</v>
      </c>
      <c r="B54" s="58" t="s">
        <v>146</v>
      </c>
      <c r="C54" s="59" t="s">
        <v>147</v>
      </c>
      <c r="D54" s="60" t="s">
        <v>148</v>
      </c>
      <c r="E54" s="61" t="s">
        <v>36</v>
      </c>
      <c r="F54" s="84">
        <v>281.65</v>
      </c>
      <c r="G54" s="63">
        <v>25.46</v>
      </c>
      <c r="H54" s="63">
        <v>0.29</v>
      </c>
      <c r="I54" s="64">
        <f t="shared" ref="I54:I57" si="22">SUM(G54:H54)</f>
        <v>25.75</v>
      </c>
      <c r="J54" s="64">
        <f t="shared" ref="J54:J57" si="23">G54*F54</f>
        <v>7170.809</v>
      </c>
      <c r="K54" s="64">
        <f t="shared" ref="K54:K57" si="24">H54*F54</f>
        <v>81.6785</v>
      </c>
      <c r="L54" s="78">
        <f t="shared" ref="L54:L57" si="25">I54*F54</f>
        <v>7252.4875</v>
      </c>
      <c r="M54" s="65">
        <f t="shared" ref="M54:M57" si="26">L54*(1+$M$4)</f>
        <v>9139.584748</v>
      </c>
      <c r="N54" s="66"/>
      <c r="O54" s="67"/>
      <c r="P54" s="67"/>
      <c r="Q54" s="73"/>
      <c r="R54" s="67"/>
      <c r="S54" s="67"/>
      <c r="T54" s="67"/>
      <c r="U54" s="73"/>
      <c r="V54" s="67"/>
      <c r="W54" s="67"/>
      <c r="X54" s="67"/>
      <c r="Y54" s="73"/>
      <c r="Z54" s="67"/>
      <c r="AA54" s="67"/>
      <c r="AB54" s="67"/>
      <c r="AC54" s="73"/>
      <c r="AD54" s="67"/>
      <c r="AE54" s="67"/>
      <c r="AF54" s="67"/>
      <c r="AG54" s="73"/>
      <c r="AH54" s="67"/>
      <c r="AI54" s="67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</row>
    <row r="55">
      <c r="A55" s="57" t="s">
        <v>149</v>
      </c>
      <c r="B55" s="58" t="s">
        <v>150</v>
      </c>
      <c r="C55" s="68" t="s">
        <v>87</v>
      </c>
      <c r="D55" s="60" t="s">
        <v>88</v>
      </c>
      <c r="E55" s="61" t="s">
        <v>50</v>
      </c>
      <c r="F55" s="84">
        <v>28.2</v>
      </c>
      <c r="G55" s="63">
        <v>85.64</v>
      </c>
      <c r="H55" s="63">
        <v>27.06</v>
      </c>
      <c r="I55" s="64">
        <f t="shared" si="22"/>
        <v>112.7</v>
      </c>
      <c r="J55" s="64">
        <f t="shared" si="23"/>
        <v>2415.048</v>
      </c>
      <c r="K55" s="64">
        <f t="shared" si="24"/>
        <v>763.092</v>
      </c>
      <c r="L55" s="78">
        <f t="shared" si="25"/>
        <v>3178.14</v>
      </c>
      <c r="M55" s="65">
        <f t="shared" si="26"/>
        <v>4005.092028</v>
      </c>
      <c r="N55" s="66"/>
      <c r="O55" s="67"/>
      <c r="P55" s="67"/>
      <c r="Q55" s="73"/>
      <c r="R55" s="67"/>
      <c r="S55" s="67"/>
      <c r="T55" s="67"/>
      <c r="U55" s="73"/>
      <c r="V55" s="67"/>
      <c r="W55" s="67"/>
      <c r="X55" s="67"/>
      <c r="Y55" s="73"/>
      <c r="Z55" s="67"/>
      <c r="AA55" s="67"/>
      <c r="AB55" s="67"/>
      <c r="AC55" s="73"/>
      <c r="AD55" s="67"/>
      <c r="AE55" s="67"/>
      <c r="AF55" s="67"/>
      <c r="AG55" s="73"/>
      <c r="AH55" s="67"/>
      <c r="AI55" s="67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</row>
    <row r="56">
      <c r="A56" s="57" t="s">
        <v>151</v>
      </c>
      <c r="B56" s="58" t="s">
        <v>152</v>
      </c>
      <c r="C56" s="59" t="s">
        <v>147</v>
      </c>
      <c r="D56" s="60" t="s">
        <v>148</v>
      </c>
      <c r="E56" s="61" t="s">
        <v>36</v>
      </c>
      <c r="F56" s="84">
        <v>281.65</v>
      </c>
      <c r="G56" s="63">
        <v>25.46</v>
      </c>
      <c r="H56" s="63">
        <v>0.29</v>
      </c>
      <c r="I56" s="64">
        <f t="shared" si="22"/>
        <v>25.75</v>
      </c>
      <c r="J56" s="64">
        <f t="shared" si="23"/>
        <v>7170.809</v>
      </c>
      <c r="K56" s="64">
        <f t="shared" si="24"/>
        <v>81.6785</v>
      </c>
      <c r="L56" s="78">
        <f t="shared" si="25"/>
        <v>7252.4875</v>
      </c>
      <c r="M56" s="65">
        <f t="shared" si="26"/>
        <v>9139.584748</v>
      </c>
      <c r="N56" s="66"/>
      <c r="O56" s="67"/>
      <c r="P56" s="67"/>
      <c r="Q56" s="73"/>
      <c r="R56" s="67"/>
      <c r="S56" s="67"/>
      <c r="T56" s="67"/>
      <c r="U56" s="73"/>
      <c r="V56" s="67"/>
      <c r="W56" s="67"/>
      <c r="X56" s="67"/>
      <c r="Y56" s="73"/>
      <c r="Z56" s="67"/>
      <c r="AA56" s="67"/>
      <c r="AB56" s="67"/>
      <c r="AC56" s="73"/>
      <c r="AD56" s="67"/>
      <c r="AE56" s="67"/>
      <c r="AF56" s="67"/>
      <c r="AG56" s="73"/>
      <c r="AH56" s="67"/>
      <c r="AI56" s="67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</row>
    <row r="57">
      <c r="A57" s="57" t="s">
        <v>153</v>
      </c>
      <c r="B57" s="58" t="s">
        <v>154</v>
      </c>
      <c r="C57" s="59" t="s">
        <v>155</v>
      </c>
      <c r="D57" s="60" t="s">
        <v>156</v>
      </c>
      <c r="E57" s="61" t="s">
        <v>50</v>
      </c>
      <c r="F57" s="84">
        <v>84.5</v>
      </c>
      <c r="G57" s="63">
        <v>115.12</v>
      </c>
      <c r="H57" s="63">
        <v>13.41</v>
      </c>
      <c r="I57" s="64">
        <f t="shared" si="22"/>
        <v>128.53</v>
      </c>
      <c r="J57" s="64">
        <f t="shared" si="23"/>
        <v>9727.64</v>
      </c>
      <c r="K57" s="64">
        <f t="shared" si="24"/>
        <v>1133.145</v>
      </c>
      <c r="L57" s="78">
        <f t="shared" si="25"/>
        <v>10860.785</v>
      </c>
      <c r="M57" s="65">
        <f t="shared" si="26"/>
        <v>13686.76126</v>
      </c>
      <c r="N57" s="66"/>
      <c r="O57" s="67"/>
      <c r="P57" s="67"/>
      <c r="Q57" s="73"/>
      <c r="R57" s="67"/>
      <c r="S57" s="67"/>
      <c r="T57" s="67"/>
      <c r="U57" s="73"/>
      <c r="V57" s="67"/>
      <c r="W57" s="67"/>
      <c r="X57" s="67"/>
      <c r="Y57" s="73"/>
      <c r="Z57" s="67"/>
      <c r="AA57" s="67"/>
      <c r="AB57" s="67"/>
      <c r="AC57" s="73"/>
      <c r="AD57" s="67"/>
      <c r="AE57" s="67"/>
      <c r="AF57" s="67"/>
      <c r="AG57" s="73"/>
      <c r="AH57" s="67"/>
      <c r="AI57" s="67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</row>
    <row r="58">
      <c r="A58" s="72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8"/>
      <c r="N58" s="66"/>
      <c r="O58" s="67"/>
      <c r="P58" s="67"/>
      <c r="Q58" s="73"/>
      <c r="R58" s="67"/>
      <c r="S58" s="67"/>
      <c r="T58" s="67"/>
      <c r="U58" s="73"/>
      <c r="V58" s="67"/>
      <c r="W58" s="67"/>
      <c r="X58" s="67"/>
      <c r="Y58" s="73"/>
      <c r="Z58" s="67"/>
      <c r="AA58" s="67"/>
      <c r="AB58" s="67"/>
      <c r="AC58" s="73"/>
      <c r="AD58" s="67"/>
      <c r="AE58" s="67"/>
      <c r="AF58" s="67"/>
      <c r="AG58" s="73"/>
      <c r="AH58" s="67"/>
      <c r="AI58" s="67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</row>
    <row r="59">
      <c r="A59" s="51" t="s">
        <v>157</v>
      </c>
      <c r="B59" s="74" t="s">
        <v>158</v>
      </c>
      <c r="C59" s="38"/>
      <c r="D59" s="53"/>
      <c r="E59" s="54"/>
      <c r="F59" s="55"/>
      <c r="G59" s="56"/>
      <c r="H59" s="56"/>
      <c r="I59" s="56"/>
      <c r="J59" s="56">
        <f t="shared" ref="J59:M59" si="27">SUM(J60:J66)</f>
        <v>93626.575</v>
      </c>
      <c r="K59" s="56">
        <f t="shared" si="27"/>
        <v>23793.318</v>
      </c>
      <c r="L59" s="56">
        <f t="shared" si="27"/>
        <v>117419.893</v>
      </c>
      <c r="M59" s="56">
        <f t="shared" si="27"/>
        <v>147972.5492</v>
      </c>
      <c r="N59" s="75"/>
      <c r="O59" s="76">
        <f>M59</f>
        <v>147972.5492</v>
      </c>
      <c r="P59" s="67"/>
      <c r="Q59" s="73"/>
      <c r="R59" s="67"/>
      <c r="S59" s="67"/>
      <c r="T59" s="67"/>
      <c r="U59" s="73"/>
      <c r="V59" s="67"/>
      <c r="W59" s="67"/>
      <c r="X59" s="67"/>
      <c r="Y59" s="73"/>
      <c r="Z59" s="67"/>
      <c r="AA59" s="67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</row>
    <row r="60">
      <c r="A60" s="57" t="s">
        <v>159</v>
      </c>
      <c r="B60" s="58" t="s">
        <v>160</v>
      </c>
      <c r="C60" s="59" t="s">
        <v>161</v>
      </c>
      <c r="D60" s="60" t="s">
        <v>162</v>
      </c>
      <c r="E60" s="59" t="s">
        <v>36</v>
      </c>
      <c r="F60" s="62">
        <v>492.8</v>
      </c>
      <c r="G60" s="62">
        <v>132.4</v>
      </c>
      <c r="H60" s="62">
        <v>35.83</v>
      </c>
      <c r="I60" s="64">
        <f t="shared" ref="I60:I66" si="28">SUM(G60:H60)</f>
        <v>168.23</v>
      </c>
      <c r="J60" s="64">
        <f t="shared" ref="J60:J66" si="29">G60*F60</f>
        <v>65246.72</v>
      </c>
      <c r="K60" s="64">
        <f t="shared" ref="K60:K66" si="30">H60*F60</f>
        <v>17657.024</v>
      </c>
      <c r="L60" s="78">
        <f t="shared" ref="L60:L66" si="31">I60*F60</f>
        <v>82903.744</v>
      </c>
      <c r="M60" s="65">
        <f t="shared" ref="M60:M66" si="32">L60*(1+$M$4)</f>
        <v>104475.2982</v>
      </c>
      <c r="N60" s="66"/>
      <c r="O60" s="67"/>
      <c r="P60" s="67"/>
      <c r="Q60" s="73"/>
      <c r="R60" s="67"/>
      <c r="S60" s="67"/>
      <c r="T60" s="67"/>
      <c r="U60" s="73"/>
      <c r="V60" s="67"/>
      <c r="W60" s="67"/>
      <c r="X60" s="67"/>
      <c r="Y60" s="73"/>
      <c r="Z60" s="67"/>
      <c r="AA60" s="67"/>
      <c r="AB60" s="67"/>
      <c r="AC60" s="73"/>
      <c r="AD60" s="67"/>
      <c r="AE60" s="67"/>
      <c r="AF60" s="67"/>
      <c r="AG60" s="73"/>
      <c r="AH60" s="67"/>
      <c r="AI60" s="67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</row>
    <row r="61">
      <c r="A61" s="57" t="s">
        <v>163</v>
      </c>
      <c r="B61" s="82" t="s">
        <v>164</v>
      </c>
      <c r="C61" s="86" t="s">
        <v>165</v>
      </c>
      <c r="D61" s="69" t="s">
        <v>166</v>
      </c>
      <c r="E61" s="68" t="s">
        <v>45</v>
      </c>
      <c r="F61" s="62">
        <v>71.4</v>
      </c>
      <c r="G61" s="62">
        <v>37.67</v>
      </c>
      <c r="H61" s="62">
        <v>22.85</v>
      </c>
      <c r="I61" s="64">
        <f t="shared" si="28"/>
        <v>60.52</v>
      </c>
      <c r="J61" s="64">
        <f t="shared" si="29"/>
        <v>2689.638</v>
      </c>
      <c r="K61" s="64">
        <f t="shared" si="30"/>
        <v>1631.49</v>
      </c>
      <c r="L61" s="78">
        <f t="shared" si="31"/>
        <v>4321.128</v>
      </c>
      <c r="M61" s="65">
        <f t="shared" si="32"/>
        <v>5445.485506</v>
      </c>
      <c r="N61" s="66"/>
      <c r="O61" s="67"/>
      <c r="P61" s="67"/>
      <c r="Q61" s="73"/>
      <c r="R61" s="67"/>
      <c r="S61" s="67"/>
      <c r="T61" s="67"/>
      <c r="U61" s="73"/>
      <c r="V61" s="67"/>
      <c r="W61" s="67"/>
      <c r="X61" s="67"/>
      <c r="Y61" s="73"/>
      <c r="Z61" s="67"/>
      <c r="AA61" s="67"/>
      <c r="AB61" s="67"/>
      <c r="AC61" s="73"/>
      <c r="AD61" s="67"/>
      <c r="AE61" s="67"/>
      <c r="AF61" s="67"/>
      <c r="AG61" s="73"/>
      <c r="AH61" s="67"/>
      <c r="AI61" s="67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</row>
    <row r="62">
      <c r="A62" s="57" t="s">
        <v>167</v>
      </c>
      <c r="B62" s="58" t="s">
        <v>168</v>
      </c>
      <c r="C62" s="59" t="s">
        <v>169</v>
      </c>
      <c r="D62" s="60" t="s">
        <v>170</v>
      </c>
      <c r="E62" s="61" t="s">
        <v>45</v>
      </c>
      <c r="F62" s="62">
        <v>71.4</v>
      </c>
      <c r="G62" s="63">
        <v>73.95</v>
      </c>
      <c r="H62" s="63">
        <v>0.0</v>
      </c>
      <c r="I62" s="64">
        <f t="shared" si="28"/>
        <v>73.95</v>
      </c>
      <c r="J62" s="64">
        <f t="shared" si="29"/>
        <v>5280.03</v>
      </c>
      <c r="K62" s="64">
        <f t="shared" si="30"/>
        <v>0</v>
      </c>
      <c r="L62" s="78">
        <f t="shared" si="31"/>
        <v>5280.03</v>
      </c>
      <c r="M62" s="65">
        <f t="shared" si="32"/>
        <v>6653.893806</v>
      </c>
      <c r="N62" s="66"/>
      <c r="O62" s="67"/>
      <c r="P62" s="67"/>
      <c r="Q62" s="73"/>
      <c r="R62" s="67"/>
      <c r="S62" s="67"/>
      <c r="T62" s="67"/>
      <c r="U62" s="73"/>
      <c r="V62" s="67"/>
      <c r="W62" s="67"/>
      <c r="X62" s="67"/>
      <c r="Y62" s="73"/>
      <c r="Z62" s="67"/>
      <c r="AA62" s="67"/>
      <c r="AB62" s="67"/>
      <c r="AC62" s="73"/>
      <c r="AD62" s="67"/>
      <c r="AE62" s="67"/>
      <c r="AF62" s="67"/>
      <c r="AG62" s="73"/>
      <c r="AH62" s="67"/>
      <c r="AI62" s="67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</row>
    <row r="63">
      <c r="A63" s="57" t="s">
        <v>171</v>
      </c>
      <c r="B63" s="58" t="s">
        <v>172</v>
      </c>
      <c r="C63" s="59" t="s">
        <v>173</v>
      </c>
      <c r="D63" s="60" t="s">
        <v>174</v>
      </c>
      <c r="E63" s="61" t="s">
        <v>45</v>
      </c>
      <c r="F63" s="62">
        <v>188.45</v>
      </c>
      <c r="G63" s="63">
        <v>44.14</v>
      </c>
      <c r="H63" s="63">
        <v>0.0</v>
      </c>
      <c r="I63" s="64">
        <f t="shared" si="28"/>
        <v>44.14</v>
      </c>
      <c r="J63" s="64">
        <f t="shared" si="29"/>
        <v>8318.183</v>
      </c>
      <c r="K63" s="64">
        <f t="shared" si="30"/>
        <v>0</v>
      </c>
      <c r="L63" s="78">
        <f t="shared" si="31"/>
        <v>8318.183</v>
      </c>
      <c r="M63" s="65">
        <f t="shared" si="32"/>
        <v>10482.57422</v>
      </c>
      <c r="N63" s="66"/>
      <c r="O63" s="67"/>
      <c r="P63" s="67"/>
      <c r="Q63" s="73"/>
      <c r="R63" s="67"/>
      <c r="S63" s="67"/>
      <c r="T63" s="67"/>
      <c r="U63" s="73"/>
      <c r="V63" s="67"/>
      <c r="W63" s="67"/>
      <c r="X63" s="67"/>
      <c r="Y63" s="73"/>
      <c r="Z63" s="67"/>
      <c r="AA63" s="67"/>
      <c r="AB63" s="67"/>
      <c r="AC63" s="73"/>
      <c r="AD63" s="67"/>
      <c r="AE63" s="67"/>
      <c r="AF63" s="67"/>
      <c r="AG63" s="73"/>
      <c r="AH63" s="67"/>
      <c r="AI63" s="67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</row>
    <row r="64">
      <c r="A64" s="57" t="s">
        <v>175</v>
      </c>
      <c r="B64" s="58" t="s">
        <v>176</v>
      </c>
      <c r="C64" s="59" t="s">
        <v>173</v>
      </c>
      <c r="D64" s="60" t="s">
        <v>174</v>
      </c>
      <c r="E64" s="61" t="s">
        <v>45</v>
      </c>
      <c r="F64" s="71">
        <v>30.0</v>
      </c>
      <c r="G64" s="63">
        <v>44.14</v>
      </c>
      <c r="H64" s="63">
        <v>0.0</v>
      </c>
      <c r="I64" s="64">
        <f t="shared" si="28"/>
        <v>44.14</v>
      </c>
      <c r="J64" s="64">
        <f t="shared" si="29"/>
        <v>1324.2</v>
      </c>
      <c r="K64" s="64">
        <f t="shared" si="30"/>
        <v>0</v>
      </c>
      <c r="L64" s="78">
        <f t="shared" si="31"/>
        <v>1324.2</v>
      </c>
      <c r="M64" s="65">
        <f t="shared" si="32"/>
        <v>1668.75684</v>
      </c>
      <c r="N64" s="66"/>
      <c r="O64" s="67"/>
      <c r="P64" s="67"/>
      <c r="Q64" s="73"/>
      <c r="R64" s="67"/>
      <c r="S64" s="67"/>
      <c r="T64" s="67"/>
      <c r="U64" s="73"/>
      <c r="V64" s="67"/>
      <c r="W64" s="67"/>
      <c r="X64" s="67"/>
      <c r="Y64" s="73"/>
      <c r="Z64" s="67"/>
      <c r="AA64" s="67"/>
      <c r="AB64" s="67"/>
      <c r="AC64" s="73"/>
      <c r="AD64" s="67"/>
      <c r="AE64" s="67"/>
      <c r="AF64" s="67"/>
      <c r="AG64" s="73"/>
      <c r="AH64" s="67"/>
      <c r="AI64" s="67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</row>
    <row r="65">
      <c r="A65" s="57" t="s">
        <v>177</v>
      </c>
      <c r="B65" s="58" t="s">
        <v>178</v>
      </c>
      <c r="C65" s="59" t="s">
        <v>179</v>
      </c>
      <c r="D65" s="60" t="s">
        <v>180</v>
      </c>
      <c r="E65" s="61" t="s">
        <v>36</v>
      </c>
      <c r="F65" s="62">
        <v>292.2</v>
      </c>
      <c r="G65" s="63">
        <v>26.86</v>
      </c>
      <c r="H65" s="63">
        <v>12.02</v>
      </c>
      <c r="I65" s="64">
        <f t="shared" si="28"/>
        <v>38.88</v>
      </c>
      <c r="J65" s="64">
        <f t="shared" si="29"/>
        <v>7848.492</v>
      </c>
      <c r="K65" s="64">
        <f t="shared" si="30"/>
        <v>3512.244</v>
      </c>
      <c r="L65" s="78">
        <f t="shared" si="31"/>
        <v>11360.736</v>
      </c>
      <c r="M65" s="65">
        <f t="shared" si="32"/>
        <v>14316.79951</v>
      </c>
      <c r="N65" s="66"/>
      <c r="O65" s="67"/>
      <c r="P65" s="67"/>
      <c r="Q65" s="73"/>
      <c r="R65" s="67"/>
      <c r="S65" s="67"/>
      <c r="T65" s="67"/>
      <c r="U65" s="73"/>
      <c r="V65" s="67"/>
      <c r="W65" s="67"/>
      <c r="X65" s="67"/>
      <c r="Y65" s="73"/>
      <c r="Z65" s="67"/>
      <c r="AA65" s="67"/>
      <c r="AB65" s="67"/>
      <c r="AC65" s="73"/>
      <c r="AD65" s="67"/>
      <c r="AE65" s="67"/>
      <c r="AF65" s="67"/>
      <c r="AG65" s="73"/>
      <c r="AH65" s="67"/>
      <c r="AI65" s="67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</row>
    <row r="66">
      <c r="A66" s="57" t="s">
        <v>181</v>
      </c>
      <c r="B66" s="58" t="s">
        <v>182</v>
      </c>
      <c r="C66" s="59" t="s">
        <v>183</v>
      </c>
      <c r="D66" s="60" t="s">
        <v>184</v>
      </c>
      <c r="E66" s="61" t="s">
        <v>36</v>
      </c>
      <c r="F66" s="62">
        <v>7.6</v>
      </c>
      <c r="G66" s="63">
        <v>384.12</v>
      </c>
      <c r="H66" s="63">
        <v>130.6</v>
      </c>
      <c r="I66" s="64">
        <f t="shared" si="28"/>
        <v>514.72</v>
      </c>
      <c r="J66" s="64">
        <f t="shared" si="29"/>
        <v>2919.312</v>
      </c>
      <c r="K66" s="64">
        <f t="shared" si="30"/>
        <v>992.56</v>
      </c>
      <c r="L66" s="78">
        <f t="shared" si="31"/>
        <v>3911.872</v>
      </c>
      <c r="M66" s="65">
        <f t="shared" si="32"/>
        <v>4929.741094</v>
      </c>
      <c r="N66" s="66"/>
      <c r="O66" s="67"/>
      <c r="P66" s="67"/>
      <c r="Q66" s="73"/>
      <c r="R66" s="67"/>
      <c r="S66" s="67"/>
      <c r="T66" s="67"/>
      <c r="U66" s="73"/>
      <c r="V66" s="67"/>
      <c r="W66" s="67"/>
      <c r="X66" s="67"/>
      <c r="Y66" s="73"/>
      <c r="Z66" s="67"/>
      <c r="AA66" s="67"/>
      <c r="AB66" s="67"/>
      <c r="AC66" s="73"/>
      <c r="AD66" s="67"/>
      <c r="AE66" s="67"/>
      <c r="AF66" s="67"/>
      <c r="AG66" s="73"/>
      <c r="AH66" s="67"/>
      <c r="AI66" s="67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</row>
    <row r="67">
      <c r="A67" s="72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8"/>
      <c r="N67" s="66"/>
      <c r="O67" s="67"/>
      <c r="P67" s="67"/>
      <c r="Q67" s="73"/>
      <c r="R67" s="67"/>
      <c r="S67" s="67"/>
      <c r="T67" s="67"/>
      <c r="U67" s="73"/>
      <c r="V67" s="67"/>
      <c r="W67" s="67"/>
      <c r="X67" s="67"/>
      <c r="Y67" s="73"/>
      <c r="Z67" s="67"/>
      <c r="AA67" s="67"/>
      <c r="AB67" s="67"/>
      <c r="AC67" s="73"/>
      <c r="AD67" s="67"/>
      <c r="AE67" s="67"/>
      <c r="AF67" s="67"/>
      <c r="AG67" s="73"/>
      <c r="AH67" s="67"/>
      <c r="AI67" s="67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</row>
    <row r="68">
      <c r="A68" s="51" t="s">
        <v>185</v>
      </c>
      <c r="B68" s="74" t="s">
        <v>186</v>
      </c>
      <c r="C68" s="38"/>
      <c r="D68" s="53"/>
      <c r="E68" s="54"/>
      <c r="F68" s="55"/>
      <c r="G68" s="56"/>
      <c r="H68" s="56"/>
      <c r="I68" s="56"/>
      <c r="J68" s="56">
        <f t="shared" ref="J68:M68" si="33">SUM(J69:J83)</f>
        <v>10694.614</v>
      </c>
      <c r="K68" s="56">
        <f t="shared" si="33"/>
        <v>1792.575</v>
      </c>
      <c r="L68" s="56">
        <f t="shared" si="33"/>
        <v>12487.189</v>
      </c>
      <c r="M68" s="56">
        <f t="shared" si="33"/>
        <v>15736.35558</v>
      </c>
      <c r="N68" s="75"/>
      <c r="O68" s="76"/>
      <c r="P68" s="67"/>
      <c r="Q68" s="73"/>
      <c r="R68" s="67"/>
      <c r="S68" s="67"/>
      <c r="T68" s="67"/>
      <c r="U68" s="73"/>
      <c r="V68" s="67"/>
      <c r="W68" s="67"/>
      <c r="X68" s="67"/>
      <c r="Y68" s="73"/>
      <c r="Z68" s="67"/>
      <c r="AA68" s="67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</row>
    <row r="69">
      <c r="A69" s="57" t="s">
        <v>187</v>
      </c>
      <c r="B69" s="58" t="s">
        <v>188</v>
      </c>
      <c r="C69" s="59" t="s">
        <v>189</v>
      </c>
      <c r="D69" s="60" t="s">
        <v>190</v>
      </c>
      <c r="E69" s="61" t="s">
        <v>29</v>
      </c>
      <c r="F69" s="62">
        <v>4.0</v>
      </c>
      <c r="G69" s="63">
        <v>85.17</v>
      </c>
      <c r="H69" s="63">
        <v>20.08</v>
      </c>
      <c r="I69" s="64">
        <f t="shared" ref="I69:I83" si="34">SUM(G69:H69)</f>
        <v>105.25</v>
      </c>
      <c r="J69" s="64">
        <f t="shared" ref="J69:J83" si="35">G69*F69</f>
        <v>340.68</v>
      </c>
      <c r="K69" s="64">
        <f t="shared" ref="K69:K83" si="36">H69*F69</f>
        <v>80.32</v>
      </c>
      <c r="L69" s="78">
        <f t="shared" ref="L69:L83" si="37">I69*F69</f>
        <v>421</v>
      </c>
      <c r="M69" s="65">
        <f t="shared" ref="M69:M83" si="38">L69*(1+$M$4)</f>
        <v>530.5442</v>
      </c>
      <c r="N69" s="66"/>
      <c r="O69" s="67"/>
      <c r="P69" s="67"/>
      <c r="Q69" s="73"/>
      <c r="R69" s="67"/>
      <c r="S69" s="67"/>
      <c r="T69" s="67"/>
      <c r="U69" s="73"/>
      <c r="V69" s="67"/>
      <c r="W69" s="67"/>
      <c r="X69" s="67"/>
      <c r="Y69" s="73"/>
      <c r="Z69" s="67"/>
      <c r="AA69" s="67"/>
      <c r="AB69" s="67"/>
      <c r="AC69" s="73"/>
      <c r="AD69" s="67"/>
      <c r="AE69" s="67"/>
      <c r="AF69" s="67"/>
      <c r="AG69" s="73"/>
      <c r="AH69" s="67"/>
      <c r="AI69" s="67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</row>
    <row r="70">
      <c r="A70" s="57" t="s">
        <v>191</v>
      </c>
      <c r="B70" s="58" t="s">
        <v>192</v>
      </c>
      <c r="C70" s="59" t="s">
        <v>67</v>
      </c>
      <c r="D70" s="60" t="s">
        <v>68</v>
      </c>
      <c r="E70" s="61" t="s">
        <v>50</v>
      </c>
      <c r="F70" s="62">
        <v>3.8</v>
      </c>
      <c r="G70" s="63">
        <v>30.44</v>
      </c>
      <c r="H70" s="63">
        <v>59.44</v>
      </c>
      <c r="I70" s="64">
        <f t="shared" si="34"/>
        <v>89.88</v>
      </c>
      <c r="J70" s="64">
        <f t="shared" si="35"/>
        <v>115.672</v>
      </c>
      <c r="K70" s="64">
        <f t="shared" si="36"/>
        <v>225.872</v>
      </c>
      <c r="L70" s="78">
        <f t="shared" si="37"/>
        <v>341.544</v>
      </c>
      <c r="M70" s="65">
        <f t="shared" si="38"/>
        <v>430.4137488</v>
      </c>
      <c r="N70" s="66"/>
      <c r="O70" s="67"/>
      <c r="P70" s="67"/>
      <c r="Q70" s="73"/>
      <c r="R70" s="67"/>
      <c r="S70" s="67"/>
      <c r="T70" s="67"/>
      <c r="U70" s="73"/>
      <c r="V70" s="67"/>
      <c r="W70" s="67"/>
      <c r="X70" s="67"/>
      <c r="Y70" s="73"/>
      <c r="Z70" s="67"/>
      <c r="AA70" s="67"/>
      <c r="AB70" s="67"/>
      <c r="AC70" s="73"/>
      <c r="AD70" s="67"/>
      <c r="AE70" s="67"/>
      <c r="AF70" s="67"/>
      <c r="AG70" s="73"/>
      <c r="AH70" s="67"/>
      <c r="AI70" s="67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</row>
    <row r="71">
      <c r="A71" s="57" t="s">
        <v>193</v>
      </c>
      <c r="B71" s="58" t="s">
        <v>194</v>
      </c>
      <c r="C71" s="59" t="s">
        <v>195</v>
      </c>
      <c r="D71" s="69" t="s">
        <v>196</v>
      </c>
      <c r="E71" s="85" t="s">
        <v>45</v>
      </c>
      <c r="F71" s="62">
        <v>23.8</v>
      </c>
      <c r="G71" s="63">
        <v>5.6</v>
      </c>
      <c r="H71" s="63">
        <v>2.57</v>
      </c>
      <c r="I71" s="63">
        <f t="shared" si="34"/>
        <v>8.17</v>
      </c>
      <c r="J71" s="64">
        <f t="shared" si="35"/>
        <v>133.28</v>
      </c>
      <c r="K71" s="64">
        <f t="shared" si="36"/>
        <v>61.166</v>
      </c>
      <c r="L71" s="78">
        <f t="shared" si="37"/>
        <v>194.446</v>
      </c>
      <c r="M71" s="65">
        <f t="shared" si="38"/>
        <v>245.0408492</v>
      </c>
      <c r="N71" s="66"/>
      <c r="O71" s="67"/>
      <c r="P71" s="67"/>
      <c r="Q71" s="73"/>
      <c r="R71" s="67"/>
      <c r="S71" s="67"/>
      <c r="T71" s="67"/>
      <c r="U71" s="73"/>
      <c r="V71" s="67"/>
      <c r="W71" s="67"/>
      <c r="X71" s="67"/>
      <c r="Y71" s="73"/>
      <c r="Z71" s="67"/>
      <c r="AA71" s="67"/>
      <c r="AB71" s="67"/>
      <c r="AC71" s="73"/>
      <c r="AD71" s="67"/>
      <c r="AE71" s="67"/>
      <c r="AF71" s="67"/>
      <c r="AG71" s="73"/>
      <c r="AH71" s="67"/>
      <c r="AI71" s="67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</row>
    <row r="72">
      <c r="A72" s="57" t="s">
        <v>197</v>
      </c>
      <c r="B72" s="58" t="s">
        <v>198</v>
      </c>
      <c r="C72" s="59" t="s">
        <v>199</v>
      </c>
      <c r="D72" s="60" t="s">
        <v>200</v>
      </c>
      <c r="E72" s="61" t="s">
        <v>50</v>
      </c>
      <c r="F72" s="62">
        <v>1.9</v>
      </c>
      <c r="G72" s="63">
        <v>61.7</v>
      </c>
      <c r="H72" s="63">
        <v>22.03</v>
      </c>
      <c r="I72" s="64">
        <f t="shared" si="34"/>
        <v>83.73</v>
      </c>
      <c r="J72" s="64">
        <f t="shared" si="35"/>
        <v>117.23</v>
      </c>
      <c r="K72" s="64">
        <f t="shared" si="36"/>
        <v>41.857</v>
      </c>
      <c r="L72" s="78">
        <f t="shared" si="37"/>
        <v>159.087</v>
      </c>
      <c r="M72" s="65">
        <f t="shared" si="38"/>
        <v>200.4814374</v>
      </c>
      <c r="N72" s="66"/>
      <c r="O72" s="67"/>
      <c r="P72" s="67"/>
      <c r="Q72" s="73"/>
      <c r="R72" s="67"/>
      <c r="S72" s="67"/>
      <c r="T72" s="67"/>
      <c r="U72" s="73"/>
      <c r="V72" s="67"/>
      <c r="W72" s="67"/>
      <c r="X72" s="67"/>
      <c r="Y72" s="73"/>
      <c r="Z72" s="67"/>
      <c r="AA72" s="67"/>
      <c r="AB72" s="67"/>
      <c r="AC72" s="73"/>
      <c r="AD72" s="67"/>
      <c r="AE72" s="67"/>
      <c r="AF72" s="67"/>
      <c r="AG72" s="73"/>
      <c r="AH72" s="67"/>
      <c r="AI72" s="67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</row>
    <row r="73">
      <c r="A73" s="57" t="s">
        <v>201</v>
      </c>
      <c r="B73" s="58" t="s">
        <v>202</v>
      </c>
      <c r="C73" s="59" t="s">
        <v>203</v>
      </c>
      <c r="D73" s="60" t="s">
        <v>204</v>
      </c>
      <c r="E73" s="61" t="s">
        <v>45</v>
      </c>
      <c r="F73" s="62">
        <v>18.0</v>
      </c>
      <c r="G73" s="63">
        <v>8.98</v>
      </c>
      <c r="H73" s="63">
        <v>6.74</v>
      </c>
      <c r="I73" s="64">
        <f t="shared" si="34"/>
        <v>15.72</v>
      </c>
      <c r="J73" s="64">
        <f t="shared" si="35"/>
        <v>161.64</v>
      </c>
      <c r="K73" s="64">
        <f t="shared" si="36"/>
        <v>121.32</v>
      </c>
      <c r="L73" s="78">
        <f t="shared" si="37"/>
        <v>282.96</v>
      </c>
      <c r="M73" s="65">
        <f t="shared" si="38"/>
        <v>356.586192</v>
      </c>
      <c r="N73" s="66"/>
      <c r="O73" s="67"/>
      <c r="P73" s="67"/>
      <c r="Q73" s="73"/>
      <c r="R73" s="67"/>
      <c r="S73" s="67"/>
      <c r="T73" s="67"/>
      <c r="U73" s="73"/>
      <c r="V73" s="67"/>
      <c r="W73" s="67"/>
      <c r="X73" s="67"/>
      <c r="Y73" s="73"/>
      <c r="Z73" s="67"/>
      <c r="AA73" s="67"/>
      <c r="AB73" s="67"/>
      <c r="AC73" s="73"/>
      <c r="AD73" s="67"/>
      <c r="AE73" s="67"/>
      <c r="AF73" s="67"/>
      <c r="AG73" s="73"/>
      <c r="AH73" s="67"/>
      <c r="AI73" s="67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</row>
    <row r="74">
      <c r="A74" s="57" t="s">
        <v>205</v>
      </c>
      <c r="B74" s="58" t="s">
        <v>206</v>
      </c>
      <c r="C74" s="59" t="s">
        <v>207</v>
      </c>
      <c r="D74" s="60" t="s">
        <v>208</v>
      </c>
      <c r="E74" s="61" t="s">
        <v>45</v>
      </c>
      <c r="F74" s="62">
        <v>18.0</v>
      </c>
      <c r="G74" s="63">
        <v>1.05</v>
      </c>
      <c r="H74" s="63">
        <v>0.82</v>
      </c>
      <c r="I74" s="64">
        <f t="shared" si="34"/>
        <v>1.87</v>
      </c>
      <c r="J74" s="64">
        <f t="shared" si="35"/>
        <v>18.9</v>
      </c>
      <c r="K74" s="64">
        <f t="shared" si="36"/>
        <v>14.76</v>
      </c>
      <c r="L74" s="78">
        <f t="shared" si="37"/>
        <v>33.66</v>
      </c>
      <c r="M74" s="65">
        <f t="shared" si="38"/>
        <v>42.418332</v>
      </c>
      <c r="N74" s="66"/>
      <c r="O74" s="67"/>
      <c r="P74" s="67"/>
      <c r="Q74" s="73"/>
      <c r="R74" s="67"/>
      <c r="S74" s="67"/>
      <c r="T74" s="67"/>
      <c r="U74" s="73"/>
      <c r="V74" s="67"/>
      <c r="W74" s="67"/>
      <c r="X74" s="67"/>
      <c r="Y74" s="73"/>
      <c r="Z74" s="67"/>
      <c r="AA74" s="67"/>
      <c r="AB74" s="67"/>
      <c r="AC74" s="73"/>
      <c r="AD74" s="67"/>
      <c r="AE74" s="67"/>
      <c r="AF74" s="67"/>
      <c r="AG74" s="73"/>
      <c r="AH74" s="67"/>
      <c r="AI74" s="67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</row>
    <row r="75">
      <c r="A75" s="57" t="s">
        <v>209</v>
      </c>
      <c r="B75" s="58" t="s">
        <v>210</v>
      </c>
      <c r="C75" s="59" t="s">
        <v>211</v>
      </c>
      <c r="D75" s="60" t="s">
        <v>212</v>
      </c>
      <c r="E75" s="61" t="s">
        <v>29</v>
      </c>
      <c r="F75" s="62">
        <v>2.0</v>
      </c>
      <c r="G75" s="63">
        <v>10.17</v>
      </c>
      <c r="H75" s="63">
        <v>7.87</v>
      </c>
      <c r="I75" s="64">
        <f t="shared" si="34"/>
        <v>18.04</v>
      </c>
      <c r="J75" s="64">
        <f t="shared" si="35"/>
        <v>20.34</v>
      </c>
      <c r="K75" s="64">
        <f t="shared" si="36"/>
        <v>15.74</v>
      </c>
      <c r="L75" s="78">
        <f t="shared" si="37"/>
        <v>36.08</v>
      </c>
      <c r="M75" s="65">
        <f t="shared" si="38"/>
        <v>45.468016</v>
      </c>
      <c r="N75" s="66"/>
      <c r="O75" s="67"/>
      <c r="P75" s="67"/>
      <c r="Q75" s="73"/>
      <c r="R75" s="67"/>
      <c r="S75" s="67"/>
      <c r="T75" s="67"/>
      <c r="U75" s="73"/>
      <c r="V75" s="67"/>
      <c r="W75" s="67"/>
      <c r="X75" s="67"/>
      <c r="Y75" s="73"/>
      <c r="Z75" s="67"/>
      <c r="AA75" s="67"/>
      <c r="AB75" s="67"/>
      <c r="AC75" s="73"/>
      <c r="AD75" s="67"/>
      <c r="AE75" s="67"/>
      <c r="AF75" s="67"/>
      <c r="AG75" s="73"/>
      <c r="AH75" s="67"/>
      <c r="AI75" s="67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</row>
    <row r="76">
      <c r="A76" s="57" t="s">
        <v>213</v>
      </c>
      <c r="B76" s="58" t="s">
        <v>214</v>
      </c>
      <c r="C76" s="59" t="s">
        <v>215</v>
      </c>
      <c r="D76" s="60" t="s">
        <v>216</v>
      </c>
      <c r="E76" s="61" t="s">
        <v>29</v>
      </c>
      <c r="F76" s="62">
        <v>1.0</v>
      </c>
      <c r="G76" s="63">
        <v>26.84</v>
      </c>
      <c r="H76" s="63">
        <v>13.21</v>
      </c>
      <c r="I76" s="64">
        <f t="shared" si="34"/>
        <v>40.05</v>
      </c>
      <c r="J76" s="64">
        <f t="shared" si="35"/>
        <v>26.84</v>
      </c>
      <c r="K76" s="64">
        <f t="shared" si="36"/>
        <v>13.21</v>
      </c>
      <c r="L76" s="78">
        <f t="shared" si="37"/>
        <v>40.05</v>
      </c>
      <c r="M76" s="65">
        <f t="shared" si="38"/>
        <v>50.47101</v>
      </c>
      <c r="N76" s="66"/>
      <c r="O76" s="67"/>
      <c r="P76" s="67"/>
      <c r="Q76" s="73"/>
      <c r="R76" s="67"/>
      <c r="S76" s="67"/>
      <c r="T76" s="67"/>
      <c r="U76" s="73"/>
      <c r="V76" s="67"/>
      <c r="W76" s="67"/>
      <c r="X76" s="67"/>
      <c r="Y76" s="73"/>
      <c r="Z76" s="67"/>
      <c r="AA76" s="67"/>
      <c r="AB76" s="67"/>
      <c r="AC76" s="73"/>
      <c r="AD76" s="67"/>
      <c r="AE76" s="67"/>
      <c r="AF76" s="67"/>
      <c r="AG76" s="73"/>
      <c r="AH76" s="67"/>
      <c r="AI76" s="67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</row>
    <row r="77">
      <c r="A77" s="57" t="s">
        <v>217</v>
      </c>
      <c r="B77" s="58" t="s">
        <v>218</v>
      </c>
      <c r="C77" s="59" t="s">
        <v>219</v>
      </c>
      <c r="D77" s="60" t="s">
        <v>220</v>
      </c>
      <c r="E77" s="61" t="s">
        <v>29</v>
      </c>
      <c r="F77" s="62">
        <v>1.0</v>
      </c>
      <c r="G77" s="63">
        <v>11.59</v>
      </c>
      <c r="H77" s="63">
        <v>2.53</v>
      </c>
      <c r="I77" s="64">
        <f t="shared" si="34"/>
        <v>14.12</v>
      </c>
      <c r="J77" s="64">
        <f t="shared" si="35"/>
        <v>11.59</v>
      </c>
      <c r="K77" s="64">
        <f t="shared" si="36"/>
        <v>2.53</v>
      </c>
      <c r="L77" s="78">
        <f t="shared" si="37"/>
        <v>14.12</v>
      </c>
      <c r="M77" s="65">
        <f t="shared" si="38"/>
        <v>17.794024</v>
      </c>
      <c r="N77" s="66"/>
      <c r="O77" s="67"/>
      <c r="P77" s="67"/>
      <c r="Q77" s="73"/>
      <c r="R77" s="67"/>
      <c r="S77" s="67"/>
      <c r="T77" s="67"/>
      <c r="U77" s="73"/>
      <c r="V77" s="67"/>
      <c r="W77" s="67"/>
      <c r="X77" s="67"/>
      <c r="Y77" s="73"/>
      <c r="Z77" s="67"/>
      <c r="AA77" s="67"/>
      <c r="AB77" s="67"/>
      <c r="AC77" s="73"/>
      <c r="AD77" s="67"/>
      <c r="AE77" s="67"/>
      <c r="AF77" s="67"/>
      <c r="AG77" s="73"/>
      <c r="AH77" s="67"/>
      <c r="AI77" s="67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</row>
    <row r="78">
      <c r="A78" s="57" t="s">
        <v>221</v>
      </c>
      <c r="B78" s="58" t="s">
        <v>222</v>
      </c>
      <c r="C78" s="59" t="s">
        <v>223</v>
      </c>
      <c r="D78" s="60" t="s">
        <v>224</v>
      </c>
      <c r="E78" s="61" t="s">
        <v>29</v>
      </c>
      <c r="F78" s="62">
        <v>6.0</v>
      </c>
      <c r="G78" s="63">
        <v>601.7</v>
      </c>
      <c r="H78" s="63">
        <v>0.0</v>
      </c>
      <c r="I78" s="64">
        <f t="shared" si="34"/>
        <v>601.7</v>
      </c>
      <c r="J78" s="64">
        <f t="shared" si="35"/>
        <v>3610.2</v>
      </c>
      <c r="K78" s="64">
        <f t="shared" si="36"/>
        <v>0</v>
      </c>
      <c r="L78" s="78">
        <f t="shared" si="37"/>
        <v>3610.2</v>
      </c>
      <c r="M78" s="65">
        <f t="shared" si="38"/>
        <v>4549.57404</v>
      </c>
      <c r="N78" s="66"/>
      <c r="O78" s="67"/>
      <c r="P78" s="67"/>
      <c r="Q78" s="73"/>
      <c r="R78" s="67"/>
      <c r="S78" s="67"/>
      <c r="T78" s="67"/>
      <c r="U78" s="73"/>
      <c r="V78" s="67"/>
      <c r="W78" s="67"/>
      <c r="X78" s="67"/>
      <c r="Y78" s="73"/>
      <c r="Z78" s="67"/>
      <c r="AA78" s="67"/>
      <c r="AB78" s="67"/>
      <c r="AC78" s="73"/>
      <c r="AD78" s="67"/>
      <c r="AE78" s="67"/>
      <c r="AF78" s="67"/>
      <c r="AG78" s="73"/>
      <c r="AH78" s="67"/>
      <c r="AI78" s="67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</row>
    <row r="79">
      <c r="A79" s="57" t="s">
        <v>225</v>
      </c>
      <c r="B79" s="58" t="s">
        <v>226</v>
      </c>
      <c r="C79" s="59" t="s">
        <v>227</v>
      </c>
      <c r="D79" s="60" t="s">
        <v>228</v>
      </c>
      <c r="E79" s="61" t="s">
        <v>29</v>
      </c>
      <c r="F79" s="62">
        <v>6.0</v>
      </c>
      <c r="G79" s="63">
        <v>381.14</v>
      </c>
      <c r="H79" s="63">
        <v>108.98</v>
      </c>
      <c r="I79" s="64">
        <f t="shared" si="34"/>
        <v>490.12</v>
      </c>
      <c r="J79" s="64">
        <f t="shared" si="35"/>
        <v>2286.84</v>
      </c>
      <c r="K79" s="64">
        <f t="shared" si="36"/>
        <v>653.88</v>
      </c>
      <c r="L79" s="78">
        <f t="shared" si="37"/>
        <v>2940.72</v>
      </c>
      <c r="M79" s="65">
        <f t="shared" si="38"/>
        <v>3705.895344</v>
      </c>
      <c r="N79" s="66"/>
      <c r="O79" s="67"/>
      <c r="P79" s="67"/>
      <c r="Q79" s="73"/>
      <c r="R79" s="67"/>
      <c r="S79" s="67"/>
      <c r="T79" s="67"/>
      <c r="U79" s="73"/>
      <c r="V79" s="67"/>
      <c r="W79" s="67"/>
      <c r="X79" s="67"/>
      <c r="Y79" s="73"/>
      <c r="Z79" s="67"/>
      <c r="AA79" s="67"/>
      <c r="AB79" s="67"/>
      <c r="AC79" s="73"/>
      <c r="AD79" s="67"/>
      <c r="AE79" s="67"/>
      <c r="AF79" s="67"/>
      <c r="AG79" s="73"/>
      <c r="AH79" s="67"/>
      <c r="AI79" s="67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</row>
    <row r="80">
      <c r="A80" s="57" t="s">
        <v>229</v>
      </c>
      <c r="B80" s="58" t="s">
        <v>230</v>
      </c>
      <c r="C80" s="59" t="s">
        <v>231</v>
      </c>
      <c r="D80" s="69" t="s">
        <v>232</v>
      </c>
      <c r="E80" s="85" t="s">
        <v>29</v>
      </c>
      <c r="F80" s="62">
        <v>6.0</v>
      </c>
      <c r="G80" s="63">
        <v>12.82</v>
      </c>
      <c r="H80" s="63">
        <v>12.08</v>
      </c>
      <c r="I80" s="64">
        <f t="shared" si="34"/>
        <v>24.9</v>
      </c>
      <c r="J80" s="64">
        <f t="shared" si="35"/>
        <v>76.92</v>
      </c>
      <c r="K80" s="64">
        <f t="shared" si="36"/>
        <v>72.48</v>
      </c>
      <c r="L80" s="78">
        <f t="shared" si="37"/>
        <v>149.4</v>
      </c>
      <c r="M80" s="65">
        <f t="shared" si="38"/>
        <v>188.27388</v>
      </c>
      <c r="N80" s="66"/>
      <c r="O80" s="67"/>
      <c r="P80" s="67"/>
      <c r="Q80" s="73"/>
      <c r="R80" s="67"/>
      <c r="S80" s="67"/>
      <c r="T80" s="67"/>
      <c r="U80" s="73"/>
      <c r="V80" s="67"/>
      <c r="W80" s="67"/>
      <c r="X80" s="67"/>
      <c r="Y80" s="73"/>
      <c r="Z80" s="67"/>
      <c r="AA80" s="67"/>
      <c r="AB80" s="67"/>
      <c r="AC80" s="73"/>
      <c r="AD80" s="67"/>
      <c r="AE80" s="67"/>
      <c r="AF80" s="67"/>
      <c r="AG80" s="73"/>
      <c r="AH80" s="67"/>
      <c r="AI80" s="67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</row>
    <row r="81">
      <c r="A81" s="57" t="s">
        <v>233</v>
      </c>
      <c r="B81" s="58" t="s">
        <v>234</v>
      </c>
      <c r="C81" s="59" t="s">
        <v>235</v>
      </c>
      <c r="D81" s="69" t="s">
        <v>236</v>
      </c>
      <c r="E81" s="85" t="s">
        <v>29</v>
      </c>
      <c r="F81" s="62">
        <v>1.0</v>
      </c>
      <c r="G81" s="63">
        <v>37.71</v>
      </c>
      <c r="H81" s="63">
        <v>0.62</v>
      </c>
      <c r="I81" s="64">
        <f t="shared" si="34"/>
        <v>38.33</v>
      </c>
      <c r="J81" s="64">
        <f t="shared" si="35"/>
        <v>37.71</v>
      </c>
      <c r="K81" s="64">
        <f t="shared" si="36"/>
        <v>0.62</v>
      </c>
      <c r="L81" s="78">
        <f t="shared" si="37"/>
        <v>38.33</v>
      </c>
      <c r="M81" s="65">
        <f t="shared" si="38"/>
        <v>48.303466</v>
      </c>
      <c r="N81" s="66"/>
      <c r="O81" s="67"/>
      <c r="P81" s="67"/>
      <c r="Q81" s="73"/>
      <c r="R81" s="67"/>
      <c r="S81" s="67"/>
      <c r="T81" s="67"/>
      <c r="U81" s="73"/>
      <c r="V81" s="67"/>
      <c r="W81" s="67"/>
      <c r="X81" s="67"/>
      <c r="Y81" s="73"/>
      <c r="Z81" s="67"/>
      <c r="AA81" s="67"/>
      <c r="AB81" s="67"/>
      <c r="AC81" s="73"/>
      <c r="AD81" s="67"/>
      <c r="AE81" s="67"/>
      <c r="AF81" s="67"/>
      <c r="AG81" s="73"/>
      <c r="AH81" s="67"/>
      <c r="AI81" s="67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</row>
    <row r="82">
      <c r="A82" s="57" t="s">
        <v>237</v>
      </c>
      <c r="B82" s="58" t="s">
        <v>238</v>
      </c>
      <c r="C82" s="70" t="s">
        <v>239</v>
      </c>
      <c r="D82" s="69" t="s">
        <v>240</v>
      </c>
      <c r="E82" s="85" t="s">
        <v>29</v>
      </c>
      <c r="F82" s="62">
        <v>6.0</v>
      </c>
      <c r="G82" s="63">
        <v>381.57</v>
      </c>
      <c r="H82" s="63">
        <v>22.45</v>
      </c>
      <c r="I82" s="63">
        <f t="shared" si="34"/>
        <v>404.02</v>
      </c>
      <c r="J82" s="64">
        <f t="shared" si="35"/>
        <v>2289.42</v>
      </c>
      <c r="K82" s="64">
        <f t="shared" si="36"/>
        <v>134.7</v>
      </c>
      <c r="L82" s="78">
        <f t="shared" si="37"/>
        <v>2424.12</v>
      </c>
      <c r="M82" s="65">
        <f t="shared" si="38"/>
        <v>3054.876024</v>
      </c>
      <c r="N82" s="66"/>
      <c r="O82" s="67"/>
      <c r="P82" s="67"/>
      <c r="Q82" s="73"/>
      <c r="R82" s="67"/>
      <c r="S82" s="67"/>
      <c r="T82" s="67"/>
      <c r="U82" s="73"/>
      <c r="V82" s="67"/>
      <c r="W82" s="67"/>
      <c r="X82" s="67"/>
      <c r="Y82" s="73"/>
      <c r="Z82" s="67"/>
      <c r="AA82" s="67"/>
      <c r="AB82" s="67"/>
      <c r="AC82" s="73"/>
      <c r="AD82" s="67"/>
      <c r="AE82" s="67"/>
      <c r="AF82" s="67"/>
      <c r="AG82" s="73"/>
      <c r="AH82" s="67"/>
      <c r="AI82" s="67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</row>
    <row r="83">
      <c r="A83" s="57" t="s">
        <v>241</v>
      </c>
      <c r="B83" s="82" t="s">
        <v>242</v>
      </c>
      <c r="C83" s="59" t="s">
        <v>243</v>
      </c>
      <c r="D83" s="60" t="s">
        <v>244</v>
      </c>
      <c r="E83" s="61" t="s">
        <v>45</v>
      </c>
      <c r="F83" s="62">
        <v>181.6</v>
      </c>
      <c r="G83" s="63">
        <v>7.97</v>
      </c>
      <c r="H83" s="63">
        <v>1.95</v>
      </c>
      <c r="I83" s="64">
        <f t="shared" si="34"/>
        <v>9.92</v>
      </c>
      <c r="J83" s="64">
        <f t="shared" si="35"/>
        <v>1447.352</v>
      </c>
      <c r="K83" s="64">
        <f t="shared" si="36"/>
        <v>354.12</v>
      </c>
      <c r="L83" s="78">
        <f t="shared" si="37"/>
        <v>1801.472</v>
      </c>
      <c r="M83" s="65">
        <f t="shared" si="38"/>
        <v>2270.215014</v>
      </c>
      <c r="N83" s="66"/>
      <c r="O83" s="67"/>
      <c r="P83" s="67"/>
      <c r="Q83" s="73"/>
      <c r="R83" s="67"/>
      <c r="S83" s="67"/>
      <c r="T83" s="67"/>
      <c r="U83" s="73"/>
      <c r="V83" s="67"/>
      <c r="W83" s="67"/>
      <c r="X83" s="67"/>
      <c r="Y83" s="73"/>
      <c r="Z83" s="67"/>
      <c r="AA83" s="67"/>
      <c r="AB83" s="67"/>
      <c r="AC83" s="73"/>
      <c r="AD83" s="67"/>
      <c r="AE83" s="67"/>
      <c r="AF83" s="67"/>
      <c r="AG83" s="73"/>
      <c r="AH83" s="67"/>
      <c r="AI83" s="67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</row>
    <row r="84">
      <c r="A84" s="72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8"/>
      <c r="N84" s="66"/>
      <c r="O84" s="67"/>
      <c r="P84" s="67"/>
      <c r="Q84" s="73"/>
      <c r="R84" s="67"/>
      <c r="S84" s="67"/>
      <c r="T84" s="67"/>
      <c r="U84" s="73"/>
      <c r="V84" s="67"/>
      <c r="W84" s="67"/>
      <c r="X84" s="67"/>
      <c r="Y84" s="73"/>
      <c r="Z84" s="67"/>
      <c r="AA84" s="67"/>
      <c r="AB84" s="67"/>
      <c r="AC84" s="73"/>
      <c r="AD84" s="67"/>
      <c r="AE84" s="67"/>
      <c r="AF84" s="67"/>
      <c r="AG84" s="73"/>
      <c r="AH84" s="67"/>
      <c r="AI84" s="67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</row>
    <row r="85">
      <c r="A85" s="51" t="s">
        <v>245</v>
      </c>
      <c r="B85" s="74" t="s">
        <v>246</v>
      </c>
      <c r="C85" s="38"/>
      <c r="D85" s="53"/>
      <c r="E85" s="54"/>
      <c r="F85" s="55"/>
      <c r="G85" s="56"/>
      <c r="H85" s="56"/>
      <c r="I85" s="56"/>
      <c r="J85" s="56">
        <f t="shared" ref="J85:M85" si="39">SUM(J86)</f>
        <v>2703.16</v>
      </c>
      <c r="K85" s="56">
        <f t="shared" si="39"/>
        <v>0</v>
      </c>
      <c r="L85" s="56">
        <f t="shared" si="39"/>
        <v>2703.16</v>
      </c>
      <c r="M85" s="56">
        <f t="shared" si="39"/>
        <v>3406.522232</v>
      </c>
      <c r="N85" s="75"/>
      <c r="O85" s="76">
        <f>M85</f>
        <v>3406.522232</v>
      </c>
      <c r="P85" s="67"/>
      <c r="Q85" s="73"/>
      <c r="R85" s="67"/>
      <c r="S85" s="67"/>
      <c r="T85" s="67"/>
      <c r="U85" s="73"/>
      <c r="V85" s="67"/>
      <c r="W85" s="67"/>
      <c r="X85" s="67"/>
      <c r="Y85" s="73"/>
      <c r="Z85" s="67"/>
      <c r="AA85" s="67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</row>
    <row r="86">
      <c r="A86" s="57" t="s">
        <v>247</v>
      </c>
      <c r="B86" s="82" t="s">
        <v>248</v>
      </c>
      <c r="C86" s="68" t="s">
        <v>249</v>
      </c>
      <c r="D86" s="69" t="s">
        <v>250</v>
      </c>
      <c r="E86" s="61" t="s">
        <v>251</v>
      </c>
      <c r="F86" s="62">
        <v>1.0</v>
      </c>
      <c r="G86" s="63">
        <v>2703.16</v>
      </c>
      <c r="H86" s="63">
        <v>0.0</v>
      </c>
      <c r="I86" s="64">
        <f>SUM(G86:H86)</f>
        <v>2703.16</v>
      </c>
      <c r="J86" s="64">
        <f>G86*F86</f>
        <v>2703.16</v>
      </c>
      <c r="K86" s="64">
        <f>H86*F86</f>
        <v>0</v>
      </c>
      <c r="L86" s="78">
        <f>I86*F86</f>
        <v>2703.16</v>
      </c>
      <c r="M86" s="65">
        <f>L86*(1+$M$4)</f>
        <v>3406.522232</v>
      </c>
      <c r="N86" s="66"/>
      <c r="O86" s="67"/>
      <c r="P86" s="67"/>
      <c r="Q86" s="73"/>
      <c r="R86" s="67"/>
      <c r="S86" s="67"/>
      <c r="T86" s="67"/>
      <c r="U86" s="73"/>
      <c r="V86" s="67"/>
      <c r="W86" s="67"/>
      <c r="X86" s="67"/>
      <c r="Y86" s="73"/>
      <c r="Z86" s="67"/>
      <c r="AA86" s="67"/>
      <c r="AB86" s="67"/>
      <c r="AC86" s="73"/>
      <c r="AD86" s="67"/>
      <c r="AE86" s="67"/>
      <c r="AF86" s="67"/>
      <c r="AG86" s="73"/>
      <c r="AH86" s="67"/>
      <c r="AI86" s="67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</row>
    <row r="87">
      <c r="A87" s="72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8"/>
      <c r="N87" s="66"/>
      <c r="O87" s="67"/>
      <c r="P87" s="67"/>
      <c r="Q87" s="73"/>
      <c r="R87" s="67"/>
      <c r="S87" s="67"/>
      <c r="T87" s="67"/>
      <c r="U87" s="73"/>
      <c r="V87" s="67"/>
      <c r="W87" s="67"/>
      <c r="X87" s="67"/>
      <c r="Y87" s="73"/>
      <c r="Z87" s="67"/>
      <c r="AA87" s="67"/>
      <c r="AB87" s="67"/>
      <c r="AC87" s="73"/>
      <c r="AD87" s="67"/>
      <c r="AE87" s="67"/>
      <c r="AF87" s="67"/>
      <c r="AG87" s="73"/>
      <c r="AH87" s="67"/>
      <c r="AI87" s="67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</row>
    <row r="88">
      <c r="A88" s="43" t="s">
        <v>252</v>
      </c>
      <c r="B88" s="44" t="s">
        <v>253</v>
      </c>
      <c r="C88" s="45"/>
      <c r="D88" s="44"/>
      <c r="E88" s="46"/>
      <c r="F88" s="47"/>
      <c r="G88" s="47"/>
      <c r="H88" s="47"/>
      <c r="I88" s="47"/>
      <c r="J88" s="48">
        <f t="shared" ref="J88:M88" si="40">SUM(J89,J103,J107,J119,J123,J129,J135,J140,J145,J159,J197,J203)</f>
        <v>40151.631</v>
      </c>
      <c r="K88" s="48">
        <f t="shared" si="40"/>
        <v>13171.8156</v>
      </c>
      <c r="L88" s="48">
        <f t="shared" si="40"/>
        <v>53323.4466</v>
      </c>
      <c r="M88" s="48">
        <f t="shared" si="40"/>
        <v>67198.21191</v>
      </c>
      <c r="N88" s="49">
        <f>M88</f>
        <v>67198.21191</v>
      </c>
      <c r="O88" s="49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</row>
    <row r="89">
      <c r="A89" s="87" t="s">
        <v>254</v>
      </c>
      <c r="B89" s="88" t="s">
        <v>255</v>
      </c>
      <c r="C89" s="89"/>
      <c r="D89" s="90"/>
      <c r="E89" s="91"/>
      <c r="F89" s="92"/>
      <c r="G89" s="93"/>
      <c r="H89" s="93"/>
      <c r="I89" s="93"/>
      <c r="J89" s="56">
        <f t="shared" ref="J89:M89" si="41">SUM(J90:J101)</f>
        <v>2591.4995</v>
      </c>
      <c r="K89" s="56">
        <f t="shared" si="41"/>
        <v>1259.8725</v>
      </c>
      <c r="L89" s="56">
        <f t="shared" si="41"/>
        <v>3851.372</v>
      </c>
      <c r="M89" s="56">
        <f t="shared" si="41"/>
        <v>4853.498994</v>
      </c>
      <c r="N89" s="94"/>
      <c r="O89" s="94"/>
      <c r="P89" s="95"/>
      <c r="Q89" s="96"/>
      <c r="R89" s="96"/>
      <c r="S89" s="97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</row>
    <row r="90">
      <c r="A90" s="57" t="s">
        <v>256</v>
      </c>
      <c r="B90" s="98" t="s">
        <v>257</v>
      </c>
      <c r="C90" s="99" t="s">
        <v>258</v>
      </c>
      <c r="D90" s="100" t="s">
        <v>259</v>
      </c>
      <c r="E90" s="101" t="s">
        <v>45</v>
      </c>
      <c r="F90" s="102">
        <v>12.0</v>
      </c>
      <c r="G90" s="103">
        <v>49.84</v>
      </c>
      <c r="H90" s="103">
        <v>35.42</v>
      </c>
      <c r="I90" s="64">
        <f t="shared" ref="I90:I101" si="42">G90+H90</f>
        <v>85.26</v>
      </c>
      <c r="J90" s="64">
        <f t="shared" ref="J90:J101" si="43">G90*F90</f>
        <v>598.08</v>
      </c>
      <c r="K90" s="64">
        <f t="shared" ref="K90:K101" si="44">H90*F90</f>
        <v>425.04</v>
      </c>
      <c r="L90" s="78">
        <f t="shared" ref="L90:L101" si="45">J90+K90</f>
        <v>1023.12</v>
      </c>
      <c r="M90" s="65">
        <f t="shared" ref="M90:M101" si="46">L90*(1+$M$4)</f>
        <v>1289.335824</v>
      </c>
      <c r="N90" s="66"/>
      <c r="O90" s="67"/>
      <c r="P90" s="67"/>
      <c r="Q90" s="73"/>
      <c r="R90" s="67"/>
      <c r="S90" s="67"/>
      <c r="T90" s="67"/>
      <c r="U90" s="73"/>
      <c r="V90" s="67"/>
      <c r="W90" s="67"/>
      <c r="X90" s="67"/>
      <c r="Y90" s="73"/>
      <c r="Z90" s="67"/>
      <c r="AA90" s="67"/>
      <c r="AB90" s="67"/>
      <c r="AC90" s="73"/>
      <c r="AD90" s="67"/>
      <c r="AE90" s="67"/>
      <c r="AF90" s="67"/>
      <c r="AG90" s="73"/>
      <c r="AH90" s="67"/>
      <c r="AI90" s="67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</row>
    <row r="91">
      <c r="A91" s="57" t="s">
        <v>260</v>
      </c>
      <c r="B91" s="104" t="s">
        <v>261</v>
      </c>
      <c r="C91" s="68" t="s">
        <v>262</v>
      </c>
      <c r="D91" s="69" t="s">
        <v>263</v>
      </c>
      <c r="E91" s="61" t="s">
        <v>50</v>
      </c>
      <c r="F91" s="71">
        <v>0.5</v>
      </c>
      <c r="G91" s="63">
        <v>32.83</v>
      </c>
      <c r="H91" s="63">
        <v>71.18</v>
      </c>
      <c r="I91" s="64">
        <f t="shared" si="42"/>
        <v>104.01</v>
      </c>
      <c r="J91" s="64">
        <f t="shared" si="43"/>
        <v>16.415</v>
      </c>
      <c r="K91" s="64">
        <f t="shared" si="44"/>
        <v>35.59</v>
      </c>
      <c r="L91" s="78">
        <f t="shared" si="45"/>
        <v>52.005</v>
      </c>
      <c r="M91" s="65">
        <f t="shared" si="46"/>
        <v>65.536701</v>
      </c>
      <c r="N91" s="66"/>
      <c r="O91" s="67"/>
      <c r="P91" s="67"/>
      <c r="Q91" s="73"/>
      <c r="R91" s="67"/>
      <c r="S91" s="67"/>
      <c r="T91" s="67"/>
      <c r="U91" s="73"/>
      <c r="V91" s="67"/>
      <c r="W91" s="67"/>
      <c r="X91" s="67"/>
      <c r="Y91" s="73"/>
      <c r="Z91" s="67"/>
      <c r="AA91" s="67"/>
      <c r="AB91" s="67"/>
      <c r="AC91" s="73"/>
      <c r="AD91" s="67"/>
      <c r="AE91" s="67"/>
      <c r="AF91" s="67"/>
      <c r="AG91" s="73"/>
      <c r="AH91" s="67"/>
      <c r="AI91" s="67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</row>
    <row r="92">
      <c r="A92" s="57" t="s">
        <v>264</v>
      </c>
      <c r="B92" s="82" t="s">
        <v>265</v>
      </c>
      <c r="C92" s="68" t="s">
        <v>87</v>
      </c>
      <c r="D92" s="69" t="s">
        <v>88</v>
      </c>
      <c r="E92" s="61" t="s">
        <v>50</v>
      </c>
      <c r="F92" s="71">
        <v>0.15</v>
      </c>
      <c r="G92" s="81">
        <v>85.64</v>
      </c>
      <c r="H92" s="81">
        <v>27.06</v>
      </c>
      <c r="I92" s="64">
        <f t="shared" si="42"/>
        <v>112.7</v>
      </c>
      <c r="J92" s="64">
        <f t="shared" si="43"/>
        <v>12.846</v>
      </c>
      <c r="K92" s="64">
        <f t="shared" si="44"/>
        <v>4.059</v>
      </c>
      <c r="L92" s="78">
        <f t="shared" si="45"/>
        <v>16.905</v>
      </c>
      <c r="M92" s="65">
        <f t="shared" si="46"/>
        <v>21.303681</v>
      </c>
      <c r="N92" s="66"/>
      <c r="O92" s="67"/>
      <c r="P92" s="67"/>
      <c r="Q92" s="73"/>
      <c r="R92" s="67"/>
      <c r="S92" s="67"/>
      <c r="T92" s="67"/>
      <c r="U92" s="73"/>
      <c r="V92" s="67"/>
      <c r="W92" s="67"/>
      <c r="X92" s="67"/>
      <c r="Y92" s="73"/>
      <c r="Z92" s="67"/>
      <c r="AA92" s="67"/>
      <c r="AB92" s="67"/>
      <c r="AC92" s="73"/>
      <c r="AD92" s="67"/>
      <c r="AE92" s="67"/>
      <c r="AF92" s="67"/>
      <c r="AG92" s="73"/>
      <c r="AH92" s="67"/>
      <c r="AI92" s="67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</row>
    <row r="93">
      <c r="A93" s="57" t="s">
        <v>266</v>
      </c>
      <c r="B93" s="82" t="s">
        <v>267</v>
      </c>
      <c r="C93" s="68" t="s">
        <v>268</v>
      </c>
      <c r="D93" s="69" t="s">
        <v>269</v>
      </c>
      <c r="E93" s="61" t="s">
        <v>36</v>
      </c>
      <c r="F93" s="71">
        <v>3.5</v>
      </c>
      <c r="G93" s="81">
        <v>58.99</v>
      </c>
      <c r="H93" s="81">
        <v>40.03</v>
      </c>
      <c r="I93" s="64">
        <f t="shared" si="42"/>
        <v>99.02</v>
      </c>
      <c r="J93" s="64">
        <f t="shared" si="43"/>
        <v>206.465</v>
      </c>
      <c r="K93" s="64">
        <f t="shared" si="44"/>
        <v>140.105</v>
      </c>
      <c r="L93" s="78">
        <f t="shared" si="45"/>
        <v>346.57</v>
      </c>
      <c r="M93" s="65">
        <f t="shared" si="46"/>
        <v>436.747514</v>
      </c>
      <c r="N93" s="66"/>
      <c r="O93" s="67"/>
      <c r="P93" s="67"/>
      <c r="Q93" s="73"/>
      <c r="R93" s="67"/>
      <c r="S93" s="67"/>
      <c r="T93" s="67"/>
      <c r="U93" s="73"/>
      <c r="V93" s="67"/>
      <c r="W93" s="67"/>
      <c r="X93" s="67"/>
      <c r="Y93" s="73"/>
      <c r="Z93" s="67"/>
      <c r="AA93" s="67"/>
      <c r="AB93" s="67"/>
      <c r="AC93" s="73"/>
      <c r="AD93" s="67"/>
      <c r="AE93" s="67"/>
      <c r="AF93" s="67"/>
      <c r="AG93" s="73"/>
      <c r="AH93" s="67"/>
      <c r="AI93" s="67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</row>
    <row r="94">
      <c r="A94" s="57" t="s">
        <v>270</v>
      </c>
      <c r="B94" s="82" t="s">
        <v>271</v>
      </c>
      <c r="C94" s="68" t="s">
        <v>91</v>
      </c>
      <c r="D94" s="69" t="s">
        <v>272</v>
      </c>
      <c r="E94" s="61" t="s">
        <v>273</v>
      </c>
      <c r="F94" s="71">
        <v>14.8</v>
      </c>
      <c r="G94" s="81">
        <v>10.33</v>
      </c>
      <c r="H94" s="81">
        <v>1.1</v>
      </c>
      <c r="I94" s="64">
        <f t="shared" si="42"/>
        <v>11.43</v>
      </c>
      <c r="J94" s="64">
        <f t="shared" si="43"/>
        <v>152.884</v>
      </c>
      <c r="K94" s="64">
        <f t="shared" si="44"/>
        <v>16.28</v>
      </c>
      <c r="L94" s="78">
        <f t="shared" si="45"/>
        <v>169.164</v>
      </c>
      <c r="M94" s="65">
        <f t="shared" si="46"/>
        <v>213.1804728</v>
      </c>
      <c r="N94" s="66"/>
      <c r="O94" s="67"/>
      <c r="P94" s="67"/>
      <c r="Q94" s="73"/>
      <c r="R94" s="67"/>
      <c r="S94" s="67"/>
      <c r="T94" s="67"/>
      <c r="U94" s="73"/>
      <c r="V94" s="67"/>
      <c r="W94" s="67"/>
      <c r="X94" s="67"/>
      <c r="Y94" s="73"/>
      <c r="Z94" s="67"/>
      <c r="AA94" s="67"/>
      <c r="AB94" s="67"/>
      <c r="AC94" s="73"/>
      <c r="AD94" s="67"/>
      <c r="AE94" s="67"/>
      <c r="AF94" s="67"/>
      <c r="AG94" s="73"/>
      <c r="AH94" s="67"/>
      <c r="AI94" s="67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</row>
    <row r="95">
      <c r="A95" s="57" t="s">
        <v>274</v>
      </c>
      <c r="B95" s="82" t="s">
        <v>275</v>
      </c>
      <c r="C95" s="86" t="s">
        <v>276</v>
      </c>
      <c r="D95" s="69" t="s">
        <v>277</v>
      </c>
      <c r="E95" s="61" t="s">
        <v>50</v>
      </c>
      <c r="F95" s="71">
        <v>0.5</v>
      </c>
      <c r="G95" s="81">
        <v>514.02</v>
      </c>
      <c r="H95" s="81">
        <v>29.67</v>
      </c>
      <c r="I95" s="64">
        <f t="shared" si="42"/>
        <v>543.69</v>
      </c>
      <c r="J95" s="64">
        <f t="shared" si="43"/>
        <v>257.01</v>
      </c>
      <c r="K95" s="64">
        <f t="shared" si="44"/>
        <v>14.835</v>
      </c>
      <c r="L95" s="78">
        <f t="shared" si="45"/>
        <v>271.845</v>
      </c>
      <c r="M95" s="65">
        <f t="shared" si="46"/>
        <v>342.579069</v>
      </c>
      <c r="N95" s="66"/>
      <c r="O95" s="67"/>
      <c r="P95" s="67"/>
      <c r="Q95" s="73"/>
      <c r="R95" s="67"/>
      <c r="S95" s="67"/>
      <c r="T95" s="67"/>
      <c r="U95" s="73"/>
      <c r="V95" s="67"/>
      <c r="W95" s="67"/>
      <c r="X95" s="67"/>
      <c r="Y95" s="73"/>
      <c r="Z95" s="67"/>
      <c r="AA95" s="67"/>
      <c r="AB95" s="67"/>
      <c r="AC95" s="73"/>
      <c r="AD95" s="67"/>
      <c r="AE95" s="67"/>
      <c r="AF95" s="67"/>
      <c r="AG95" s="73"/>
      <c r="AH95" s="67"/>
      <c r="AI95" s="67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</row>
    <row r="96">
      <c r="A96" s="57" t="s">
        <v>278</v>
      </c>
      <c r="B96" s="82" t="s">
        <v>279</v>
      </c>
      <c r="C96" s="68" t="s">
        <v>280</v>
      </c>
      <c r="D96" s="69" t="s">
        <v>281</v>
      </c>
      <c r="E96" s="61" t="s">
        <v>50</v>
      </c>
      <c r="F96" s="62">
        <v>0.95</v>
      </c>
      <c r="G96" s="81">
        <v>43.3</v>
      </c>
      <c r="H96" s="81">
        <v>93.23</v>
      </c>
      <c r="I96" s="64">
        <f t="shared" si="42"/>
        <v>136.53</v>
      </c>
      <c r="J96" s="64">
        <f t="shared" si="43"/>
        <v>41.135</v>
      </c>
      <c r="K96" s="64">
        <f t="shared" si="44"/>
        <v>88.5685</v>
      </c>
      <c r="L96" s="78">
        <f t="shared" si="45"/>
        <v>129.7035</v>
      </c>
      <c r="M96" s="65">
        <f t="shared" si="46"/>
        <v>163.4523507</v>
      </c>
      <c r="N96" s="66"/>
      <c r="O96" s="67"/>
      <c r="P96" s="67"/>
      <c r="Q96" s="73"/>
      <c r="R96" s="67"/>
      <c r="S96" s="67"/>
      <c r="T96" s="67"/>
      <c r="U96" s="73"/>
      <c r="V96" s="67"/>
      <c r="W96" s="67"/>
      <c r="X96" s="67"/>
      <c r="Y96" s="73"/>
      <c r="Z96" s="67"/>
      <c r="AA96" s="67"/>
      <c r="AB96" s="67"/>
      <c r="AC96" s="73"/>
      <c r="AD96" s="67"/>
      <c r="AE96" s="67"/>
      <c r="AF96" s="67"/>
      <c r="AG96" s="73"/>
      <c r="AH96" s="67"/>
      <c r="AI96" s="67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</row>
    <row r="97">
      <c r="A97" s="57" t="s">
        <v>282</v>
      </c>
      <c r="B97" s="82" t="s">
        <v>283</v>
      </c>
      <c r="C97" s="68" t="s">
        <v>87</v>
      </c>
      <c r="D97" s="69" t="s">
        <v>88</v>
      </c>
      <c r="E97" s="61" t="s">
        <v>50</v>
      </c>
      <c r="F97" s="62">
        <v>0.3</v>
      </c>
      <c r="G97" s="81">
        <v>85.64</v>
      </c>
      <c r="H97" s="81">
        <v>27.06</v>
      </c>
      <c r="I97" s="64">
        <f t="shared" si="42"/>
        <v>112.7</v>
      </c>
      <c r="J97" s="64">
        <f t="shared" si="43"/>
        <v>25.692</v>
      </c>
      <c r="K97" s="64">
        <f t="shared" si="44"/>
        <v>8.118</v>
      </c>
      <c r="L97" s="78">
        <f t="shared" si="45"/>
        <v>33.81</v>
      </c>
      <c r="M97" s="65">
        <f t="shared" si="46"/>
        <v>42.607362</v>
      </c>
      <c r="N97" s="66"/>
      <c r="O97" s="67"/>
      <c r="P97" s="67"/>
      <c r="Q97" s="73"/>
      <c r="R97" s="67"/>
      <c r="S97" s="67"/>
      <c r="T97" s="67"/>
      <c r="U97" s="73"/>
      <c r="V97" s="67"/>
      <c r="W97" s="67"/>
      <c r="X97" s="67"/>
      <c r="Y97" s="73"/>
      <c r="Z97" s="67"/>
      <c r="AA97" s="67"/>
      <c r="AB97" s="67"/>
      <c r="AC97" s="73"/>
      <c r="AD97" s="67"/>
      <c r="AE97" s="67"/>
      <c r="AF97" s="67"/>
      <c r="AG97" s="73"/>
      <c r="AH97" s="67"/>
      <c r="AI97" s="67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</row>
    <row r="98">
      <c r="A98" s="57" t="s">
        <v>284</v>
      </c>
      <c r="B98" s="82" t="s">
        <v>285</v>
      </c>
      <c r="C98" s="68" t="s">
        <v>99</v>
      </c>
      <c r="D98" s="69" t="s">
        <v>100</v>
      </c>
      <c r="E98" s="61" t="s">
        <v>36</v>
      </c>
      <c r="F98" s="62">
        <v>9.15</v>
      </c>
      <c r="G98" s="81">
        <v>43.39</v>
      </c>
      <c r="H98" s="81">
        <v>49.57</v>
      </c>
      <c r="I98" s="64">
        <f t="shared" si="42"/>
        <v>92.96</v>
      </c>
      <c r="J98" s="64">
        <f t="shared" si="43"/>
        <v>397.0185</v>
      </c>
      <c r="K98" s="64">
        <f t="shared" si="44"/>
        <v>453.5655</v>
      </c>
      <c r="L98" s="78">
        <f t="shared" si="45"/>
        <v>850.584</v>
      </c>
      <c r="M98" s="65">
        <f t="shared" si="46"/>
        <v>1071.905957</v>
      </c>
      <c r="N98" s="66"/>
      <c r="O98" s="67"/>
      <c r="P98" s="67"/>
      <c r="Q98" s="73"/>
      <c r="R98" s="67"/>
      <c r="S98" s="67"/>
      <c r="T98" s="67"/>
      <c r="U98" s="73"/>
      <c r="V98" s="67"/>
      <c r="W98" s="67"/>
      <c r="X98" s="67"/>
      <c r="Y98" s="73"/>
      <c r="Z98" s="67"/>
      <c r="AA98" s="67"/>
      <c r="AB98" s="67"/>
      <c r="AC98" s="73"/>
      <c r="AD98" s="67"/>
      <c r="AE98" s="67"/>
      <c r="AF98" s="67"/>
      <c r="AG98" s="73"/>
      <c r="AH98" s="67"/>
      <c r="AI98" s="67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</row>
    <row r="99">
      <c r="A99" s="57" t="s">
        <v>286</v>
      </c>
      <c r="B99" s="82" t="s">
        <v>287</v>
      </c>
      <c r="C99" s="68" t="s">
        <v>91</v>
      </c>
      <c r="D99" s="69" t="s">
        <v>92</v>
      </c>
      <c r="E99" s="61" t="s">
        <v>273</v>
      </c>
      <c r="F99" s="62">
        <v>37.0</v>
      </c>
      <c r="G99" s="81">
        <v>10.33</v>
      </c>
      <c r="H99" s="81">
        <v>1.1</v>
      </c>
      <c r="I99" s="64">
        <f t="shared" si="42"/>
        <v>11.43</v>
      </c>
      <c r="J99" s="64">
        <f t="shared" si="43"/>
        <v>382.21</v>
      </c>
      <c r="K99" s="64">
        <f t="shared" si="44"/>
        <v>40.7</v>
      </c>
      <c r="L99" s="78">
        <f t="shared" si="45"/>
        <v>422.91</v>
      </c>
      <c r="M99" s="65">
        <f t="shared" si="46"/>
        <v>532.951182</v>
      </c>
      <c r="N99" s="66"/>
      <c r="O99" s="67"/>
      <c r="P99" s="67"/>
      <c r="Q99" s="73"/>
      <c r="R99" s="67"/>
      <c r="S99" s="67"/>
      <c r="T99" s="67"/>
      <c r="U99" s="73"/>
      <c r="V99" s="67"/>
      <c r="W99" s="67"/>
      <c r="X99" s="67"/>
      <c r="Y99" s="73"/>
      <c r="Z99" s="67"/>
      <c r="AA99" s="67"/>
      <c r="AB99" s="67"/>
      <c r="AC99" s="73"/>
      <c r="AD99" s="67"/>
      <c r="AE99" s="67"/>
      <c r="AF99" s="67"/>
      <c r="AG99" s="73"/>
      <c r="AH99" s="67"/>
      <c r="AI99" s="67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</row>
    <row r="100">
      <c r="A100" s="57" t="s">
        <v>288</v>
      </c>
      <c r="B100" s="82" t="s">
        <v>287</v>
      </c>
      <c r="C100" s="68" t="s">
        <v>95</v>
      </c>
      <c r="D100" s="69" t="s">
        <v>96</v>
      </c>
      <c r="E100" s="61" t="s">
        <v>93</v>
      </c>
      <c r="F100" s="62">
        <v>1.25</v>
      </c>
      <c r="G100" s="81">
        <v>10.74</v>
      </c>
      <c r="H100" s="81">
        <v>3.86</v>
      </c>
      <c r="I100" s="64">
        <f t="shared" si="42"/>
        <v>14.6</v>
      </c>
      <c r="J100" s="64">
        <f t="shared" si="43"/>
        <v>13.425</v>
      </c>
      <c r="K100" s="64">
        <f t="shared" si="44"/>
        <v>4.825</v>
      </c>
      <c r="L100" s="78">
        <f t="shared" si="45"/>
        <v>18.25</v>
      </c>
      <c r="M100" s="65">
        <f t="shared" si="46"/>
        <v>22.99865</v>
      </c>
      <c r="N100" s="66"/>
      <c r="O100" s="67"/>
      <c r="P100" s="67"/>
      <c r="Q100" s="73"/>
      <c r="R100" s="67"/>
      <c r="S100" s="67"/>
      <c r="T100" s="67"/>
      <c r="U100" s="73"/>
      <c r="V100" s="67"/>
      <c r="W100" s="67"/>
      <c r="X100" s="67"/>
      <c r="Y100" s="73"/>
      <c r="Z100" s="67"/>
      <c r="AA100" s="67"/>
      <c r="AB100" s="67"/>
      <c r="AC100" s="73"/>
      <c r="AD100" s="67"/>
      <c r="AE100" s="67"/>
      <c r="AF100" s="67"/>
      <c r="AG100" s="73"/>
      <c r="AH100" s="67"/>
      <c r="AI100" s="67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</row>
    <row r="101">
      <c r="A101" s="57" t="s">
        <v>289</v>
      </c>
      <c r="B101" s="82" t="s">
        <v>290</v>
      </c>
      <c r="C101" s="86" t="s">
        <v>276</v>
      </c>
      <c r="D101" s="69" t="s">
        <v>277</v>
      </c>
      <c r="E101" s="61" t="s">
        <v>50</v>
      </c>
      <c r="F101" s="62">
        <v>0.95</v>
      </c>
      <c r="G101" s="81">
        <v>514.02</v>
      </c>
      <c r="H101" s="81">
        <v>29.67</v>
      </c>
      <c r="I101" s="64">
        <f t="shared" si="42"/>
        <v>543.69</v>
      </c>
      <c r="J101" s="64">
        <f t="shared" si="43"/>
        <v>488.319</v>
      </c>
      <c r="K101" s="64">
        <f t="shared" si="44"/>
        <v>28.1865</v>
      </c>
      <c r="L101" s="78">
        <f t="shared" si="45"/>
        <v>516.5055</v>
      </c>
      <c r="M101" s="65">
        <f t="shared" si="46"/>
        <v>650.9002311</v>
      </c>
      <c r="N101" s="66"/>
      <c r="O101" s="67"/>
      <c r="P101" s="67"/>
      <c r="Q101" s="73"/>
      <c r="R101" s="67"/>
      <c r="S101" s="67"/>
      <c r="T101" s="67"/>
      <c r="U101" s="73"/>
      <c r="V101" s="67"/>
      <c r="W101" s="67"/>
      <c r="X101" s="67"/>
      <c r="Y101" s="73"/>
      <c r="Z101" s="67"/>
      <c r="AA101" s="67"/>
      <c r="AB101" s="67"/>
      <c r="AC101" s="73"/>
      <c r="AD101" s="67"/>
      <c r="AE101" s="67"/>
      <c r="AF101" s="67"/>
      <c r="AG101" s="73"/>
      <c r="AH101" s="67"/>
      <c r="AI101" s="67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</row>
    <row r="102">
      <c r="A102" s="72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8"/>
      <c r="N102" s="66"/>
      <c r="O102" s="67"/>
      <c r="P102" s="67"/>
      <c r="Q102" s="73"/>
      <c r="R102" s="67"/>
      <c r="S102" s="67"/>
      <c r="T102" s="67"/>
      <c r="U102" s="73"/>
      <c r="V102" s="67"/>
      <c r="W102" s="67"/>
      <c r="X102" s="67"/>
      <c r="Y102" s="73"/>
      <c r="Z102" s="67"/>
      <c r="AA102" s="67"/>
      <c r="AB102" s="67"/>
      <c r="AC102" s="73"/>
      <c r="AD102" s="67"/>
      <c r="AE102" s="67"/>
      <c r="AF102" s="67"/>
      <c r="AG102" s="73"/>
      <c r="AH102" s="67"/>
      <c r="AI102" s="67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</row>
    <row r="103">
      <c r="A103" s="87" t="s">
        <v>291</v>
      </c>
      <c r="B103" s="88" t="s">
        <v>292</v>
      </c>
      <c r="C103" s="89"/>
      <c r="D103" s="90"/>
      <c r="E103" s="91"/>
      <c r="F103" s="92"/>
      <c r="G103" s="93"/>
      <c r="H103" s="93"/>
      <c r="I103" s="93"/>
      <c r="J103" s="56">
        <f t="shared" ref="J103:M103" si="47">SUM(J104:J105)</f>
        <v>643.665</v>
      </c>
      <c r="K103" s="56">
        <f t="shared" si="47"/>
        <v>288.598</v>
      </c>
      <c r="L103" s="56">
        <f t="shared" si="47"/>
        <v>932.263</v>
      </c>
      <c r="M103" s="56">
        <f t="shared" si="47"/>
        <v>1174.837833</v>
      </c>
      <c r="N103" s="94"/>
      <c r="O103" s="94"/>
      <c r="P103" s="95"/>
      <c r="Q103" s="96"/>
      <c r="R103" s="96"/>
      <c r="S103" s="97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</row>
    <row r="104">
      <c r="A104" s="57" t="s">
        <v>293</v>
      </c>
      <c r="B104" s="82" t="s">
        <v>294</v>
      </c>
      <c r="C104" s="68" t="s">
        <v>118</v>
      </c>
      <c r="D104" s="69" t="s">
        <v>119</v>
      </c>
      <c r="E104" s="61" t="s">
        <v>36</v>
      </c>
      <c r="F104" s="71">
        <v>18.5</v>
      </c>
      <c r="G104" s="81">
        <v>32.1</v>
      </c>
      <c r="H104" s="81">
        <v>10.34</v>
      </c>
      <c r="I104" s="64">
        <f t="shared" ref="I104:I105" si="48">G104+H104</f>
        <v>42.44</v>
      </c>
      <c r="J104" s="64">
        <f t="shared" ref="J104:J105" si="49">G104*F104</f>
        <v>593.85</v>
      </c>
      <c r="K104" s="64">
        <f t="shared" ref="K104:K105" si="50">H104*F104</f>
        <v>191.29</v>
      </c>
      <c r="L104" s="78">
        <f t="shared" ref="L104:L105" si="51">J104+K104</f>
        <v>785.14</v>
      </c>
      <c r="M104" s="65">
        <f t="shared" ref="M104:M105" si="52">L104*(1+$M$4)</f>
        <v>989.433428</v>
      </c>
      <c r="N104" s="66"/>
      <c r="O104" s="67"/>
      <c r="P104" s="67"/>
      <c r="Q104" s="73"/>
      <c r="R104" s="67"/>
      <c r="S104" s="67"/>
      <c r="T104" s="67"/>
      <c r="U104" s="73"/>
      <c r="V104" s="67"/>
      <c r="W104" s="67"/>
      <c r="X104" s="67"/>
      <c r="Y104" s="73"/>
      <c r="Z104" s="67"/>
      <c r="AA104" s="67"/>
      <c r="AB104" s="67"/>
      <c r="AC104" s="73"/>
      <c r="AD104" s="67"/>
      <c r="AE104" s="67"/>
      <c r="AF104" s="67"/>
      <c r="AG104" s="73"/>
      <c r="AH104" s="67"/>
      <c r="AI104" s="67"/>
      <c r="AJ104" s="73"/>
      <c r="AK104" s="73"/>
      <c r="AL104" s="73"/>
      <c r="AM104" s="73"/>
      <c r="AN104" s="73"/>
      <c r="AO104" s="73"/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</row>
    <row r="105">
      <c r="A105" s="57" t="s">
        <v>295</v>
      </c>
      <c r="B105" s="82" t="s">
        <v>296</v>
      </c>
      <c r="C105" s="86" t="s">
        <v>297</v>
      </c>
      <c r="D105" s="105" t="s">
        <v>298</v>
      </c>
      <c r="E105" s="61" t="s">
        <v>50</v>
      </c>
      <c r="F105" s="62">
        <v>2.7</v>
      </c>
      <c r="G105" s="81">
        <v>18.45</v>
      </c>
      <c r="H105" s="81">
        <v>36.04</v>
      </c>
      <c r="I105" s="64">
        <f t="shared" si="48"/>
        <v>54.49</v>
      </c>
      <c r="J105" s="64">
        <f t="shared" si="49"/>
        <v>49.815</v>
      </c>
      <c r="K105" s="64">
        <f t="shared" si="50"/>
        <v>97.308</v>
      </c>
      <c r="L105" s="78">
        <f t="shared" si="51"/>
        <v>147.123</v>
      </c>
      <c r="M105" s="65">
        <f t="shared" si="52"/>
        <v>185.4044046</v>
      </c>
      <c r="N105" s="66"/>
      <c r="O105" s="67"/>
      <c r="P105" s="67"/>
      <c r="Q105" s="73"/>
      <c r="R105" s="67"/>
      <c r="S105" s="67"/>
      <c r="T105" s="67"/>
      <c r="U105" s="73"/>
      <c r="V105" s="67"/>
      <c r="W105" s="67"/>
      <c r="X105" s="67"/>
      <c r="Y105" s="73"/>
      <c r="Z105" s="67"/>
      <c r="AA105" s="67"/>
      <c r="AB105" s="67"/>
      <c r="AC105" s="73"/>
      <c r="AD105" s="67"/>
      <c r="AE105" s="67"/>
      <c r="AF105" s="67"/>
      <c r="AG105" s="73"/>
      <c r="AH105" s="67"/>
      <c r="AI105" s="67"/>
      <c r="AJ105" s="73"/>
      <c r="AK105" s="73"/>
      <c r="AL105" s="73"/>
      <c r="AM105" s="73"/>
      <c r="AN105" s="73"/>
      <c r="AO105" s="73"/>
      <c r="AP105" s="73"/>
      <c r="AQ105" s="73"/>
      <c r="AR105" s="73"/>
      <c r="AS105" s="73"/>
      <c r="AT105" s="73"/>
      <c r="AU105" s="73"/>
      <c r="AV105" s="73"/>
      <c r="AW105" s="73"/>
      <c r="AX105" s="73"/>
      <c r="AY105" s="73"/>
      <c r="AZ105" s="73"/>
    </row>
    <row r="106">
      <c r="A106" s="72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8"/>
      <c r="N106" s="66"/>
      <c r="O106" s="67"/>
      <c r="P106" s="67"/>
      <c r="Q106" s="73"/>
      <c r="R106" s="67"/>
      <c r="S106" s="67"/>
      <c r="T106" s="67"/>
      <c r="U106" s="73"/>
      <c r="V106" s="67"/>
      <c r="W106" s="67"/>
      <c r="X106" s="67"/>
      <c r="Y106" s="73"/>
      <c r="Z106" s="67"/>
      <c r="AA106" s="67"/>
      <c r="AB106" s="67"/>
      <c r="AC106" s="73"/>
      <c r="AD106" s="67"/>
      <c r="AE106" s="67"/>
      <c r="AF106" s="67"/>
      <c r="AG106" s="73"/>
      <c r="AH106" s="67"/>
      <c r="AI106" s="67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  <c r="AT106" s="73"/>
      <c r="AU106" s="73"/>
      <c r="AV106" s="73"/>
      <c r="AW106" s="73"/>
      <c r="AX106" s="73"/>
      <c r="AY106" s="73"/>
      <c r="AZ106" s="73"/>
    </row>
    <row r="107">
      <c r="A107" s="87" t="s">
        <v>299</v>
      </c>
      <c r="B107" s="88" t="s">
        <v>300</v>
      </c>
      <c r="C107" s="89"/>
      <c r="D107" s="90"/>
      <c r="E107" s="91"/>
      <c r="F107" s="92"/>
      <c r="G107" s="93"/>
      <c r="H107" s="93"/>
      <c r="I107" s="93"/>
      <c r="J107" s="56">
        <f t="shared" ref="J107:M107" si="53">SUM(J108:J117)</f>
        <v>5641.079</v>
      </c>
      <c r="K107" s="56">
        <f t="shared" si="53"/>
        <v>1667.8135</v>
      </c>
      <c r="L107" s="56">
        <f t="shared" si="53"/>
        <v>7308.8925</v>
      </c>
      <c r="M107" s="56">
        <f t="shared" si="53"/>
        <v>9210.666329</v>
      </c>
      <c r="N107" s="94"/>
      <c r="O107" s="94"/>
      <c r="P107" s="95"/>
      <c r="Q107" s="96"/>
      <c r="R107" s="96"/>
      <c r="S107" s="97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96"/>
      <c r="AO107" s="96"/>
      <c r="AP107" s="96"/>
      <c r="AQ107" s="96"/>
      <c r="AR107" s="96"/>
      <c r="AS107" s="96"/>
      <c r="AT107" s="96"/>
      <c r="AU107" s="96"/>
      <c r="AV107" s="96"/>
      <c r="AW107" s="96"/>
      <c r="AX107" s="96"/>
      <c r="AY107" s="96"/>
      <c r="AZ107" s="96"/>
    </row>
    <row r="108">
      <c r="A108" s="57" t="s">
        <v>301</v>
      </c>
      <c r="B108" s="82" t="s">
        <v>302</v>
      </c>
      <c r="C108" s="86" t="s">
        <v>303</v>
      </c>
      <c r="D108" s="69" t="s">
        <v>100</v>
      </c>
      <c r="E108" s="61" t="s">
        <v>36</v>
      </c>
      <c r="F108" s="62">
        <v>7.45</v>
      </c>
      <c r="G108" s="81">
        <v>43.39</v>
      </c>
      <c r="H108" s="81">
        <v>49.57</v>
      </c>
      <c r="I108" s="64">
        <f t="shared" ref="I108:I117" si="54">G108+H108</f>
        <v>92.96</v>
      </c>
      <c r="J108" s="64">
        <f t="shared" ref="J108:J117" si="55">G108*F108</f>
        <v>323.2555</v>
      </c>
      <c r="K108" s="64">
        <f t="shared" ref="K108:K117" si="56">H108*F108</f>
        <v>369.2965</v>
      </c>
      <c r="L108" s="78">
        <f t="shared" ref="L108:L117" si="57">J108+K108</f>
        <v>692.552</v>
      </c>
      <c r="M108" s="65">
        <f t="shared" ref="M108:M117" si="58">L108*(1+$M$4)</f>
        <v>872.7540304</v>
      </c>
      <c r="N108" s="66"/>
      <c r="O108" s="67"/>
      <c r="P108" s="67"/>
      <c r="Q108" s="73"/>
      <c r="R108" s="67"/>
      <c r="S108" s="67"/>
      <c r="T108" s="67"/>
      <c r="U108" s="73"/>
      <c r="V108" s="67"/>
      <c r="W108" s="67"/>
      <c r="X108" s="67"/>
      <c r="Y108" s="73"/>
      <c r="Z108" s="67"/>
      <c r="AA108" s="67"/>
      <c r="AB108" s="67"/>
      <c r="AC108" s="73"/>
      <c r="AD108" s="67"/>
      <c r="AE108" s="67"/>
      <c r="AF108" s="67"/>
      <c r="AG108" s="73"/>
      <c r="AH108" s="67"/>
      <c r="AI108" s="67"/>
      <c r="AJ108" s="73"/>
      <c r="AK108" s="73"/>
      <c r="AL108" s="73"/>
      <c r="AM108" s="73"/>
      <c r="AN108" s="73"/>
      <c r="AO108" s="73"/>
      <c r="AP108" s="73"/>
      <c r="AQ108" s="73"/>
      <c r="AR108" s="73"/>
      <c r="AS108" s="73"/>
      <c r="AT108" s="73"/>
      <c r="AU108" s="73"/>
      <c r="AV108" s="73"/>
      <c r="AW108" s="73"/>
      <c r="AX108" s="73"/>
      <c r="AY108" s="73"/>
      <c r="AZ108" s="73"/>
    </row>
    <row r="109">
      <c r="A109" s="57" t="s">
        <v>304</v>
      </c>
      <c r="B109" s="82" t="s">
        <v>305</v>
      </c>
      <c r="C109" s="68" t="s">
        <v>91</v>
      </c>
      <c r="D109" s="69" t="s">
        <v>92</v>
      </c>
      <c r="E109" s="61" t="s">
        <v>93</v>
      </c>
      <c r="F109" s="62">
        <v>37.0</v>
      </c>
      <c r="G109" s="81">
        <v>10.33</v>
      </c>
      <c r="H109" s="81">
        <v>1.1</v>
      </c>
      <c r="I109" s="64">
        <f t="shared" si="54"/>
        <v>11.43</v>
      </c>
      <c r="J109" s="64">
        <f t="shared" si="55"/>
        <v>382.21</v>
      </c>
      <c r="K109" s="64">
        <f t="shared" si="56"/>
        <v>40.7</v>
      </c>
      <c r="L109" s="78">
        <f t="shared" si="57"/>
        <v>422.91</v>
      </c>
      <c r="M109" s="65">
        <f t="shared" si="58"/>
        <v>532.951182</v>
      </c>
      <c r="N109" s="66"/>
      <c r="O109" s="67"/>
      <c r="P109" s="67"/>
      <c r="Q109" s="73"/>
      <c r="R109" s="67"/>
      <c r="S109" s="67"/>
      <c r="T109" s="67"/>
      <c r="U109" s="73"/>
      <c r="V109" s="67"/>
      <c r="W109" s="67"/>
      <c r="X109" s="67"/>
      <c r="Y109" s="73"/>
      <c r="Z109" s="67"/>
      <c r="AA109" s="67"/>
      <c r="AB109" s="67"/>
      <c r="AC109" s="73"/>
      <c r="AD109" s="67"/>
      <c r="AE109" s="67"/>
      <c r="AF109" s="67"/>
      <c r="AG109" s="73"/>
      <c r="AH109" s="67"/>
      <c r="AI109" s="67"/>
      <c r="AJ109" s="73"/>
      <c r="AK109" s="73"/>
      <c r="AL109" s="73"/>
      <c r="AM109" s="73"/>
      <c r="AN109" s="73"/>
      <c r="AO109" s="73"/>
      <c r="AP109" s="73"/>
      <c r="AQ109" s="73"/>
      <c r="AR109" s="73"/>
      <c r="AS109" s="73"/>
      <c r="AT109" s="73"/>
      <c r="AU109" s="73"/>
      <c r="AV109" s="73"/>
      <c r="AW109" s="73"/>
      <c r="AX109" s="73"/>
      <c r="AY109" s="73"/>
      <c r="AZ109" s="73"/>
    </row>
    <row r="110">
      <c r="A110" s="57" t="s">
        <v>306</v>
      </c>
      <c r="B110" s="82" t="s">
        <v>305</v>
      </c>
      <c r="C110" s="68" t="s">
        <v>95</v>
      </c>
      <c r="D110" s="69" t="s">
        <v>96</v>
      </c>
      <c r="E110" s="61" t="s">
        <v>93</v>
      </c>
      <c r="F110" s="62">
        <v>1.25</v>
      </c>
      <c r="G110" s="81">
        <v>10.74</v>
      </c>
      <c r="H110" s="81">
        <v>3.86</v>
      </c>
      <c r="I110" s="64">
        <f t="shared" si="54"/>
        <v>14.6</v>
      </c>
      <c r="J110" s="64">
        <f t="shared" si="55"/>
        <v>13.425</v>
      </c>
      <c r="K110" s="64">
        <f t="shared" si="56"/>
        <v>4.825</v>
      </c>
      <c r="L110" s="78">
        <f t="shared" si="57"/>
        <v>18.25</v>
      </c>
      <c r="M110" s="65">
        <f t="shared" si="58"/>
        <v>22.99865</v>
      </c>
      <c r="N110" s="66"/>
      <c r="O110" s="67"/>
      <c r="P110" s="67"/>
      <c r="Q110" s="73"/>
      <c r="R110" s="67"/>
      <c r="S110" s="67"/>
      <c r="T110" s="67"/>
      <c r="U110" s="73"/>
      <c r="V110" s="67"/>
      <c r="W110" s="67"/>
      <c r="X110" s="67"/>
      <c r="Y110" s="73"/>
      <c r="Z110" s="67"/>
      <c r="AA110" s="67"/>
      <c r="AB110" s="67"/>
      <c r="AC110" s="73"/>
      <c r="AD110" s="67"/>
      <c r="AE110" s="67"/>
      <c r="AF110" s="67"/>
      <c r="AG110" s="73"/>
      <c r="AH110" s="67"/>
      <c r="AI110" s="67"/>
      <c r="AJ110" s="73"/>
      <c r="AK110" s="73"/>
      <c r="AL110" s="73"/>
      <c r="AM110" s="73"/>
      <c r="AN110" s="73"/>
      <c r="AO110" s="73"/>
      <c r="AP110" s="73"/>
      <c r="AQ110" s="73"/>
      <c r="AR110" s="73"/>
      <c r="AS110" s="73"/>
      <c r="AT110" s="73"/>
      <c r="AU110" s="73"/>
      <c r="AV110" s="73"/>
      <c r="AW110" s="73"/>
      <c r="AX110" s="73"/>
      <c r="AY110" s="73"/>
      <c r="AZ110" s="73"/>
    </row>
    <row r="111">
      <c r="A111" s="57" t="s">
        <v>307</v>
      </c>
      <c r="B111" s="82" t="s">
        <v>308</v>
      </c>
      <c r="C111" s="68" t="s">
        <v>103</v>
      </c>
      <c r="D111" s="69" t="s">
        <v>104</v>
      </c>
      <c r="E111" s="61" t="s">
        <v>50</v>
      </c>
      <c r="F111" s="62">
        <v>0.5</v>
      </c>
      <c r="G111" s="81">
        <v>514.02</v>
      </c>
      <c r="H111" s="81">
        <v>29.67</v>
      </c>
      <c r="I111" s="64">
        <f t="shared" si="54"/>
        <v>543.69</v>
      </c>
      <c r="J111" s="64">
        <f t="shared" si="55"/>
        <v>257.01</v>
      </c>
      <c r="K111" s="64">
        <f t="shared" si="56"/>
        <v>14.835</v>
      </c>
      <c r="L111" s="78">
        <f t="shared" si="57"/>
        <v>271.845</v>
      </c>
      <c r="M111" s="65">
        <f t="shared" si="58"/>
        <v>342.579069</v>
      </c>
      <c r="N111" s="66"/>
      <c r="O111" s="67"/>
      <c r="P111" s="67"/>
      <c r="Q111" s="73"/>
      <c r="R111" s="67"/>
      <c r="S111" s="67"/>
      <c r="T111" s="67"/>
      <c r="U111" s="73"/>
      <c r="V111" s="67"/>
      <c r="W111" s="67"/>
      <c r="X111" s="67"/>
      <c r="Y111" s="73"/>
      <c r="Z111" s="67"/>
      <c r="AA111" s="67"/>
      <c r="AB111" s="67"/>
      <c r="AC111" s="73"/>
      <c r="AD111" s="67"/>
      <c r="AE111" s="67"/>
      <c r="AF111" s="67"/>
      <c r="AG111" s="73"/>
      <c r="AH111" s="67"/>
      <c r="AI111" s="67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  <c r="AX111" s="73"/>
      <c r="AY111" s="73"/>
      <c r="AZ111" s="73"/>
    </row>
    <row r="112">
      <c r="A112" s="57" t="s">
        <v>309</v>
      </c>
      <c r="B112" s="82" t="s">
        <v>310</v>
      </c>
      <c r="C112" s="68" t="s">
        <v>99</v>
      </c>
      <c r="D112" s="69" t="s">
        <v>100</v>
      </c>
      <c r="E112" s="61" t="s">
        <v>36</v>
      </c>
      <c r="F112" s="62">
        <v>9.15</v>
      </c>
      <c r="G112" s="81">
        <v>43.39</v>
      </c>
      <c r="H112" s="81">
        <v>49.57</v>
      </c>
      <c r="I112" s="64">
        <f t="shared" si="54"/>
        <v>92.96</v>
      </c>
      <c r="J112" s="64">
        <f t="shared" si="55"/>
        <v>397.0185</v>
      </c>
      <c r="K112" s="64">
        <f t="shared" si="56"/>
        <v>453.5655</v>
      </c>
      <c r="L112" s="78">
        <f t="shared" si="57"/>
        <v>850.584</v>
      </c>
      <c r="M112" s="65">
        <f t="shared" si="58"/>
        <v>1071.905957</v>
      </c>
      <c r="N112" s="66"/>
      <c r="O112" s="67"/>
      <c r="P112" s="67"/>
      <c r="Q112" s="73"/>
      <c r="R112" s="67"/>
      <c r="S112" s="67"/>
      <c r="T112" s="67"/>
      <c r="U112" s="73"/>
      <c r="V112" s="67"/>
      <c r="W112" s="67"/>
      <c r="X112" s="67"/>
      <c r="Y112" s="73"/>
      <c r="Z112" s="67"/>
      <c r="AA112" s="67"/>
      <c r="AB112" s="67"/>
      <c r="AC112" s="73"/>
      <c r="AD112" s="67"/>
      <c r="AE112" s="67"/>
      <c r="AF112" s="67"/>
      <c r="AG112" s="73"/>
      <c r="AH112" s="67"/>
      <c r="AI112" s="67"/>
      <c r="AJ112" s="73"/>
      <c r="AK112" s="73"/>
      <c r="AL112" s="73"/>
      <c r="AM112" s="73"/>
      <c r="AN112" s="73"/>
      <c r="AO112" s="73"/>
      <c r="AP112" s="73"/>
      <c r="AQ112" s="73"/>
      <c r="AR112" s="73"/>
      <c r="AS112" s="73"/>
      <c r="AT112" s="73"/>
      <c r="AU112" s="73"/>
      <c r="AV112" s="73"/>
      <c r="AW112" s="73"/>
      <c r="AX112" s="73"/>
      <c r="AY112" s="73"/>
      <c r="AZ112" s="73"/>
    </row>
    <row r="113">
      <c r="A113" s="57" t="s">
        <v>311</v>
      </c>
      <c r="B113" s="82" t="s">
        <v>312</v>
      </c>
      <c r="C113" s="68" t="s">
        <v>91</v>
      </c>
      <c r="D113" s="69" t="s">
        <v>92</v>
      </c>
      <c r="E113" s="61" t="s">
        <v>93</v>
      </c>
      <c r="F113" s="62">
        <v>37.0</v>
      </c>
      <c r="G113" s="81">
        <v>10.33</v>
      </c>
      <c r="H113" s="81">
        <v>1.1</v>
      </c>
      <c r="I113" s="64">
        <f t="shared" si="54"/>
        <v>11.43</v>
      </c>
      <c r="J113" s="64">
        <f t="shared" si="55"/>
        <v>382.21</v>
      </c>
      <c r="K113" s="64">
        <f t="shared" si="56"/>
        <v>40.7</v>
      </c>
      <c r="L113" s="78">
        <f t="shared" si="57"/>
        <v>422.91</v>
      </c>
      <c r="M113" s="65">
        <f t="shared" si="58"/>
        <v>532.951182</v>
      </c>
      <c r="N113" s="66"/>
      <c r="O113" s="67"/>
      <c r="P113" s="67"/>
      <c r="Q113" s="73"/>
      <c r="R113" s="67"/>
      <c r="S113" s="67"/>
      <c r="T113" s="67"/>
      <c r="U113" s="73"/>
      <c r="V113" s="67"/>
      <c r="W113" s="67"/>
      <c r="X113" s="67"/>
      <c r="Y113" s="73"/>
      <c r="Z113" s="67"/>
      <c r="AA113" s="67"/>
      <c r="AB113" s="67"/>
      <c r="AC113" s="73"/>
      <c r="AD113" s="67"/>
      <c r="AE113" s="67"/>
      <c r="AF113" s="67"/>
      <c r="AG113" s="73"/>
      <c r="AH113" s="67"/>
      <c r="AI113" s="67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  <c r="AT113" s="73"/>
      <c r="AU113" s="73"/>
      <c r="AV113" s="73"/>
      <c r="AW113" s="73"/>
      <c r="AX113" s="73"/>
      <c r="AY113" s="73"/>
      <c r="AZ113" s="73"/>
    </row>
    <row r="114">
      <c r="A114" s="57" t="s">
        <v>313</v>
      </c>
      <c r="B114" s="82" t="s">
        <v>305</v>
      </c>
      <c r="C114" s="68" t="s">
        <v>95</v>
      </c>
      <c r="D114" s="69" t="s">
        <v>96</v>
      </c>
      <c r="E114" s="61" t="s">
        <v>93</v>
      </c>
      <c r="F114" s="62">
        <v>0.95</v>
      </c>
      <c r="G114" s="81">
        <v>10.74</v>
      </c>
      <c r="H114" s="81">
        <v>3.86</v>
      </c>
      <c r="I114" s="64">
        <f t="shared" si="54"/>
        <v>14.6</v>
      </c>
      <c r="J114" s="64">
        <f t="shared" si="55"/>
        <v>10.203</v>
      </c>
      <c r="K114" s="64">
        <f t="shared" si="56"/>
        <v>3.667</v>
      </c>
      <c r="L114" s="78">
        <f t="shared" si="57"/>
        <v>13.87</v>
      </c>
      <c r="M114" s="65">
        <f t="shared" si="58"/>
        <v>17.478974</v>
      </c>
      <c r="N114" s="66"/>
      <c r="O114" s="67"/>
      <c r="P114" s="67"/>
      <c r="Q114" s="73"/>
      <c r="R114" s="67"/>
      <c r="S114" s="67"/>
      <c r="T114" s="67"/>
      <c r="U114" s="73"/>
      <c r="V114" s="67"/>
      <c r="W114" s="67"/>
      <c r="X114" s="67"/>
      <c r="Y114" s="73"/>
      <c r="Z114" s="67"/>
      <c r="AA114" s="67"/>
      <c r="AB114" s="67"/>
      <c r="AC114" s="73"/>
      <c r="AD114" s="67"/>
      <c r="AE114" s="67"/>
      <c r="AF114" s="67"/>
      <c r="AG114" s="73"/>
      <c r="AH114" s="67"/>
      <c r="AI114" s="67"/>
      <c r="AJ114" s="73"/>
      <c r="AK114" s="73"/>
      <c r="AL114" s="73"/>
      <c r="AM114" s="73"/>
      <c r="AN114" s="73"/>
      <c r="AO114" s="73"/>
      <c r="AP114" s="73"/>
      <c r="AQ114" s="73"/>
      <c r="AR114" s="73"/>
      <c r="AS114" s="73"/>
      <c r="AT114" s="73"/>
      <c r="AU114" s="73"/>
      <c r="AV114" s="73"/>
      <c r="AW114" s="73"/>
      <c r="AX114" s="73"/>
      <c r="AY114" s="73"/>
      <c r="AZ114" s="73"/>
    </row>
    <row r="115">
      <c r="A115" s="57" t="s">
        <v>314</v>
      </c>
      <c r="B115" s="82" t="s">
        <v>315</v>
      </c>
      <c r="C115" s="86" t="s">
        <v>276</v>
      </c>
      <c r="D115" s="69" t="s">
        <v>277</v>
      </c>
      <c r="E115" s="61" t="s">
        <v>50</v>
      </c>
      <c r="F115" s="62">
        <v>0.95</v>
      </c>
      <c r="G115" s="81">
        <v>514.02</v>
      </c>
      <c r="H115" s="81">
        <v>29.67</v>
      </c>
      <c r="I115" s="64">
        <f t="shared" si="54"/>
        <v>543.69</v>
      </c>
      <c r="J115" s="64">
        <f t="shared" si="55"/>
        <v>488.319</v>
      </c>
      <c r="K115" s="64">
        <f t="shared" si="56"/>
        <v>28.1865</v>
      </c>
      <c r="L115" s="78">
        <f t="shared" si="57"/>
        <v>516.5055</v>
      </c>
      <c r="M115" s="65">
        <f t="shared" si="58"/>
        <v>650.9002311</v>
      </c>
      <c r="N115" s="66"/>
      <c r="O115" s="67"/>
      <c r="P115" s="67"/>
      <c r="Q115" s="73"/>
      <c r="R115" s="67"/>
      <c r="S115" s="67"/>
      <c r="T115" s="67"/>
      <c r="U115" s="73"/>
      <c r="V115" s="67"/>
      <c r="W115" s="67"/>
      <c r="X115" s="67"/>
      <c r="Y115" s="73"/>
      <c r="Z115" s="67"/>
      <c r="AA115" s="67"/>
      <c r="AB115" s="67"/>
      <c r="AC115" s="73"/>
      <c r="AD115" s="67"/>
      <c r="AE115" s="67"/>
      <c r="AF115" s="67"/>
      <c r="AG115" s="73"/>
      <c r="AH115" s="67"/>
      <c r="AI115" s="67"/>
      <c r="AJ115" s="73"/>
      <c r="AK115" s="73"/>
      <c r="AL115" s="73"/>
      <c r="AM115" s="73"/>
      <c r="AN115" s="73"/>
      <c r="AO115" s="73"/>
      <c r="AP115" s="73"/>
      <c r="AQ115" s="73"/>
      <c r="AR115" s="73"/>
      <c r="AS115" s="73"/>
      <c r="AT115" s="73"/>
      <c r="AU115" s="73"/>
      <c r="AV115" s="73"/>
      <c r="AW115" s="73"/>
      <c r="AX115" s="73"/>
      <c r="AY115" s="73"/>
      <c r="AZ115" s="73"/>
    </row>
    <row r="116">
      <c r="A116" s="57" t="s">
        <v>316</v>
      </c>
      <c r="B116" s="82" t="s">
        <v>317</v>
      </c>
      <c r="C116" s="68" t="s">
        <v>318</v>
      </c>
      <c r="D116" s="69" t="s">
        <v>319</v>
      </c>
      <c r="E116" s="61" t="s">
        <v>36</v>
      </c>
      <c r="F116" s="62">
        <v>17.0</v>
      </c>
      <c r="G116" s="81">
        <v>146.38</v>
      </c>
      <c r="H116" s="81">
        <v>25.47</v>
      </c>
      <c r="I116" s="64">
        <f t="shared" si="54"/>
        <v>171.85</v>
      </c>
      <c r="J116" s="64">
        <f t="shared" si="55"/>
        <v>2488.46</v>
      </c>
      <c r="K116" s="64">
        <f t="shared" si="56"/>
        <v>432.99</v>
      </c>
      <c r="L116" s="78">
        <f t="shared" si="57"/>
        <v>2921.45</v>
      </c>
      <c r="M116" s="65">
        <f t="shared" si="58"/>
        <v>3681.61129</v>
      </c>
      <c r="N116" s="66"/>
      <c r="O116" s="67"/>
      <c r="P116" s="67"/>
      <c r="Q116" s="73"/>
      <c r="R116" s="67"/>
      <c r="S116" s="67"/>
      <c r="T116" s="67"/>
      <c r="U116" s="73"/>
      <c r="V116" s="67"/>
      <c r="W116" s="67"/>
      <c r="X116" s="67"/>
      <c r="Y116" s="73"/>
      <c r="Z116" s="67"/>
      <c r="AA116" s="67"/>
      <c r="AB116" s="67"/>
      <c r="AC116" s="73"/>
      <c r="AD116" s="67"/>
      <c r="AE116" s="67"/>
      <c r="AF116" s="67"/>
      <c r="AG116" s="73"/>
      <c r="AH116" s="67"/>
      <c r="AI116" s="67"/>
      <c r="AJ116" s="73"/>
      <c r="AK116" s="73"/>
      <c r="AL116" s="73"/>
      <c r="AM116" s="73"/>
      <c r="AN116" s="73"/>
      <c r="AO116" s="73"/>
      <c r="AP116" s="73"/>
      <c r="AQ116" s="73"/>
      <c r="AR116" s="73"/>
      <c r="AS116" s="73"/>
      <c r="AT116" s="73"/>
      <c r="AU116" s="73"/>
      <c r="AV116" s="73"/>
      <c r="AW116" s="73"/>
      <c r="AX116" s="73"/>
      <c r="AY116" s="73"/>
      <c r="AZ116" s="73"/>
    </row>
    <row r="117">
      <c r="A117" s="57" t="s">
        <v>320</v>
      </c>
      <c r="B117" s="82" t="s">
        <v>321</v>
      </c>
      <c r="C117" s="68" t="s">
        <v>322</v>
      </c>
      <c r="D117" s="69" t="s">
        <v>323</v>
      </c>
      <c r="E117" s="61" t="s">
        <v>45</v>
      </c>
      <c r="F117" s="62">
        <v>16.8</v>
      </c>
      <c r="G117" s="81">
        <v>53.51</v>
      </c>
      <c r="H117" s="81">
        <v>16.61</v>
      </c>
      <c r="I117" s="64">
        <f t="shared" si="54"/>
        <v>70.12</v>
      </c>
      <c r="J117" s="64">
        <f t="shared" si="55"/>
        <v>898.968</v>
      </c>
      <c r="K117" s="64">
        <f t="shared" si="56"/>
        <v>279.048</v>
      </c>
      <c r="L117" s="78">
        <f t="shared" si="57"/>
        <v>1178.016</v>
      </c>
      <c r="M117" s="65">
        <f t="shared" si="58"/>
        <v>1484.535763</v>
      </c>
      <c r="N117" s="66"/>
      <c r="O117" s="67"/>
      <c r="P117" s="67"/>
      <c r="Q117" s="73"/>
      <c r="R117" s="67"/>
      <c r="S117" s="67"/>
      <c r="T117" s="67"/>
      <c r="U117" s="73"/>
      <c r="V117" s="67"/>
      <c r="W117" s="67"/>
      <c r="X117" s="67"/>
      <c r="Y117" s="73"/>
      <c r="Z117" s="67"/>
      <c r="AA117" s="67"/>
      <c r="AB117" s="67"/>
      <c r="AC117" s="73"/>
      <c r="AD117" s="67"/>
      <c r="AE117" s="67"/>
      <c r="AF117" s="67"/>
      <c r="AG117" s="73"/>
      <c r="AH117" s="67"/>
      <c r="AI117" s="67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3"/>
      <c r="AY117" s="73"/>
      <c r="AZ117" s="73"/>
    </row>
    <row r="118">
      <c r="A118" s="72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8"/>
      <c r="N118" s="66"/>
      <c r="O118" s="67"/>
      <c r="P118" s="67"/>
      <c r="Q118" s="73"/>
      <c r="R118" s="67"/>
      <c r="S118" s="67"/>
      <c r="T118" s="67"/>
      <c r="U118" s="73"/>
      <c r="V118" s="67"/>
      <c r="W118" s="67"/>
      <c r="X118" s="67"/>
      <c r="Y118" s="73"/>
      <c r="Z118" s="67"/>
      <c r="AA118" s="67"/>
      <c r="AB118" s="67"/>
      <c r="AC118" s="73"/>
      <c r="AD118" s="67"/>
      <c r="AE118" s="67"/>
      <c r="AF118" s="67"/>
      <c r="AG118" s="73"/>
      <c r="AH118" s="67"/>
      <c r="AI118" s="67"/>
      <c r="AJ118" s="73"/>
      <c r="AK118" s="73"/>
      <c r="AL118" s="73"/>
      <c r="AM118" s="73"/>
      <c r="AN118" s="73"/>
      <c r="AO118" s="73"/>
      <c r="AP118" s="73"/>
      <c r="AQ118" s="73"/>
      <c r="AR118" s="73"/>
      <c r="AS118" s="73"/>
      <c r="AT118" s="73"/>
      <c r="AU118" s="73"/>
      <c r="AV118" s="73"/>
      <c r="AW118" s="73"/>
      <c r="AX118" s="73"/>
      <c r="AY118" s="73"/>
      <c r="AZ118" s="73"/>
    </row>
    <row r="119" ht="12.75" customHeight="1">
      <c r="A119" s="106" t="s">
        <v>324</v>
      </c>
      <c r="B119" s="107" t="s">
        <v>325</v>
      </c>
      <c r="C119" s="89"/>
      <c r="D119" s="90"/>
      <c r="E119" s="108"/>
      <c r="F119" s="92"/>
      <c r="G119" s="93"/>
      <c r="H119" s="93"/>
      <c r="I119" s="93"/>
      <c r="J119" s="56">
        <f t="shared" ref="J119:M119" si="59">SUM(J120:J121)</f>
        <v>645.602</v>
      </c>
      <c r="K119" s="56">
        <f t="shared" si="59"/>
        <v>578.262</v>
      </c>
      <c r="L119" s="56">
        <f t="shared" si="59"/>
        <v>1223.864</v>
      </c>
      <c r="M119" s="56">
        <f t="shared" si="59"/>
        <v>1542.313413</v>
      </c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96"/>
      <c r="AO119" s="96"/>
      <c r="AP119" s="96"/>
      <c r="AQ119" s="96"/>
      <c r="AR119" s="96"/>
      <c r="AS119" s="96"/>
      <c r="AT119" s="96"/>
      <c r="AU119" s="96"/>
      <c r="AV119" s="96"/>
      <c r="AW119" s="96"/>
      <c r="AX119" s="96"/>
      <c r="AY119" s="96"/>
      <c r="AZ119" s="96"/>
    </row>
    <row r="120">
      <c r="A120" s="57" t="s">
        <v>326</v>
      </c>
      <c r="B120" s="82" t="s">
        <v>325</v>
      </c>
      <c r="C120" s="68" t="s">
        <v>327</v>
      </c>
      <c r="D120" s="69" t="s">
        <v>328</v>
      </c>
      <c r="E120" s="61" t="s">
        <v>36</v>
      </c>
      <c r="F120" s="62">
        <v>6.6</v>
      </c>
      <c r="G120" s="81">
        <v>79.87</v>
      </c>
      <c r="H120" s="81">
        <v>68.17</v>
      </c>
      <c r="I120" s="64">
        <f t="shared" ref="I120:I121" si="60">G120+H120</f>
        <v>148.04</v>
      </c>
      <c r="J120" s="64">
        <f t="shared" ref="J120:J121" si="61">G120*F120</f>
        <v>527.142</v>
      </c>
      <c r="K120" s="64">
        <f t="shared" ref="K120:K121" si="62">H120*F120</f>
        <v>449.922</v>
      </c>
      <c r="L120" s="78">
        <f t="shared" ref="L120:L121" si="63">J120+K120</f>
        <v>977.064</v>
      </c>
      <c r="M120" s="65">
        <f t="shared" ref="M120:M121" si="64">L120*(1+$M$4)</f>
        <v>1231.296053</v>
      </c>
      <c r="N120" s="66"/>
      <c r="O120" s="67"/>
      <c r="P120" s="67"/>
      <c r="Q120" s="73"/>
      <c r="R120" s="67"/>
      <c r="S120" s="67"/>
      <c r="T120" s="67"/>
      <c r="U120" s="73"/>
      <c r="V120" s="67"/>
      <c r="W120" s="67"/>
      <c r="X120" s="67"/>
      <c r="Y120" s="73"/>
      <c r="Z120" s="67"/>
      <c r="AA120" s="67"/>
      <c r="AB120" s="67"/>
      <c r="AC120" s="73"/>
      <c r="AD120" s="67"/>
      <c r="AE120" s="67"/>
      <c r="AF120" s="67"/>
      <c r="AG120" s="73"/>
      <c r="AH120" s="67"/>
      <c r="AI120" s="67"/>
      <c r="AJ120" s="73"/>
      <c r="AK120" s="73"/>
      <c r="AL120" s="73"/>
      <c r="AM120" s="73"/>
      <c r="AN120" s="73"/>
      <c r="AO120" s="73"/>
      <c r="AP120" s="73"/>
      <c r="AQ120" s="73"/>
      <c r="AR120" s="73"/>
      <c r="AS120" s="73"/>
      <c r="AT120" s="73"/>
      <c r="AU120" s="73"/>
      <c r="AV120" s="73"/>
      <c r="AW120" s="73"/>
      <c r="AX120" s="73"/>
      <c r="AY120" s="73"/>
      <c r="AZ120" s="73"/>
    </row>
    <row r="121">
      <c r="A121" s="57" t="s">
        <v>329</v>
      </c>
      <c r="B121" s="82" t="s">
        <v>330</v>
      </c>
      <c r="C121" s="68" t="s">
        <v>331</v>
      </c>
      <c r="D121" s="69" t="s">
        <v>332</v>
      </c>
      <c r="E121" s="61" t="s">
        <v>36</v>
      </c>
      <c r="F121" s="62">
        <v>2.0</v>
      </c>
      <c r="G121" s="81">
        <v>59.23</v>
      </c>
      <c r="H121" s="81">
        <v>64.17</v>
      </c>
      <c r="I121" s="64">
        <f t="shared" si="60"/>
        <v>123.4</v>
      </c>
      <c r="J121" s="64">
        <f t="shared" si="61"/>
        <v>118.46</v>
      </c>
      <c r="K121" s="64">
        <f t="shared" si="62"/>
        <v>128.34</v>
      </c>
      <c r="L121" s="78">
        <f t="shared" si="63"/>
        <v>246.8</v>
      </c>
      <c r="M121" s="65">
        <f t="shared" si="64"/>
        <v>311.01736</v>
      </c>
      <c r="N121" s="66"/>
      <c r="O121" s="67"/>
      <c r="P121" s="67"/>
      <c r="Q121" s="73"/>
      <c r="R121" s="67"/>
      <c r="S121" s="67"/>
      <c r="T121" s="67"/>
      <c r="U121" s="73"/>
      <c r="V121" s="67"/>
      <c r="W121" s="67"/>
      <c r="X121" s="67"/>
      <c r="Y121" s="73"/>
      <c r="Z121" s="67"/>
      <c r="AA121" s="67"/>
      <c r="AB121" s="67"/>
      <c r="AC121" s="73"/>
      <c r="AD121" s="67"/>
      <c r="AE121" s="67"/>
      <c r="AF121" s="67"/>
      <c r="AG121" s="73"/>
      <c r="AH121" s="67"/>
      <c r="AI121" s="67"/>
      <c r="AJ121" s="73"/>
      <c r="AK121" s="73"/>
      <c r="AL121" s="73"/>
      <c r="AM121" s="73"/>
      <c r="AN121" s="73"/>
      <c r="AO121" s="73"/>
      <c r="AP121" s="73"/>
      <c r="AQ121" s="73"/>
      <c r="AR121" s="73"/>
      <c r="AS121" s="73"/>
      <c r="AT121" s="73"/>
      <c r="AU121" s="73"/>
      <c r="AV121" s="73"/>
      <c r="AW121" s="73"/>
      <c r="AX121" s="73"/>
      <c r="AY121" s="73"/>
      <c r="AZ121" s="73"/>
    </row>
    <row r="122">
      <c r="A122" s="72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8"/>
      <c r="N122" s="66"/>
      <c r="O122" s="67"/>
      <c r="P122" s="67"/>
      <c r="Q122" s="73"/>
      <c r="R122" s="67"/>
      <c r="S122" s="67"/>
      <c r="T122" s="67"/>
      <c r="U122" s="73"/>
      <c r="V122" s="67"/>
      <c r="W122" s="67"/>
      <c r="X122" s="67"/>
      <c r="Y122" s="73"/>
      <c r="Z122" s="67"/>
      <c r="AA122" s="67"/>
      <c r="AB122" s="67"/>
      <c r="AC122" s="73"/>
      <c r="AD122" s="67"/>
      <c r="AE122" s="67"/>
      <c r="AF122" s="67"/>
      <c r="AG122" s="73"/>
      <c r="AH122" s="67"/>
      <c r="AI122" s="67"/>
      <c r="AJ122" s="73"/>
      <c r="AK122" s="73"/>
      <c r="AL122" s="73"/>
      <c r="AM122" s="73"/>
      <c r="AN122" s="73"/>
      <c r="AO122" s="73"/>
      <c r="AP122" s="73"/>
      <c r="AQ122" s="73"/>
      <c r="AR122" s="73"/>
      <c r="AS122" s="73"/>
      <c r="AT122" s="73"/>
      <c r="AU122" s="73"/>
      <c r="AV122" s="73"/>
      <c r="AW122" s="73"/>
      <c r="AX122" s="73"/>
      <c r="AY122" s="73"/>
      <c r="AZ122" s="73"/>
    </row>
    <row r="123" ht="12.75" customHeight="1">
      <c r="A123" s="106" t="s">
        <v>333</v>
      </c>
      <c r="B123" s="107" t="s">
        <v>334</v>
      </c>
      <c r="C123" s="89"/>
      <c r="D123" s="90"/>
      <c r="E123" s="108"/>
      <c r="F123" s="92"/>
      <c r="G123" s="93"/>
      <c r="H123" s="93"/>
      <c r="I123" s="93"/>
      <c r="J123" s="56">
        <f t="shared" ref="J123:M123" si="65">SUM(J124:J127)</f>
        <v>3399.165</v>
      </c>
      <c r="K123" s="56">
        <f t="shared" si="65"/>
        <v>589.35</v>
      </c>
      <c r="L123" s="56">
        <f t="shared" si="65"/>
        <v>3988.515</v>
      </c>
      <c r="M123" s="56">
        <f t="shared" si="65"/>
        <v>5026.326603</v>
      </c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  <c r="AV123" s="96"/>
      <c r="AW123" s="96"/>
      <c r="AX123" s="96"/>
      <c r="AY123" s="96"/>
      <c r="AZ123" s="96"/>
    </row>
    <row r="124">
      <c r="A124" s="57" t="s">
        <v>335</v>
      </c>
      <c r="B124" s="82" t="s">
        <v>336</v>
      </c>
      <c r="C124" s="68" t="s">
        <v>337</v>
      </c>
      <c r="D124" s="69" t="s">
        <v>338</v>
      </c>
      <c r="E124" s="61" t="s">
        <v>36</v>
      </c>
      <c r="F124" s="62">
        <v>14.6</v>
      </c>
      <c r="G124" s="81">
        <v>23.97</v>
      </c>
      <c r="H124" s="81">
        <v>3.75</v>
      </c>
      <c r="I124" s="64">
        <f t="shared" ref="I124:I127" si="66">G124+H124</f>
        <v>27.72</v>
      </c>
      <c r="J124" s="64">
        <f t="shared" ref="J124:J127" si="67">G124*F124</f>
        <v>349.962</v>
      </c>
      <c r="K124" s="64">
        <f t="shared" ref="K124:K127" si="68">H124*F124</f>
        <v>54.75</v>
      </c>
      <c r="L124" s="78">
        <f t="shared" ref="L124:L127" si="69">J124+K124</f>
        <v>404.712</v>
      </c>
      <c r="M124" s="65">
        <f t="shared" ref="M124:M127" si="70">L124*(1+$M$4)</f>
        <v>510.0180624</v>
      </c>
      <c r="N124" s="66"/>
      <c r="O124" s="67"/>
      <c r="P124" s="67"/>
      <c r="Q124" s="73"/>
      <c r="R124" s="67"/>
      <c r="S124" s="67"/>
      <c r="T124" s="67"/>
      <c r="U124" s="73"/>
      <c r="V124" s="67"/>
      <c r="W124" s="67"/>
      <c r="X124" s="67"/>
      <c r="Y124" s="73"/>
      <c r="Z124" s="67"/>
      <c r="AA124" s="67"/>
      <c r="AB124" s="67"/>
      <c r="AC124" s="73"/>
      <c r="AD124" s="67"/>
      <c r="AE124" s="67"/>
      <c r="AF124" s="67"/>
      <c r="AG124" s="73"/>
      <c r="AH124" s="67"/>
      <c r="AI124" s="67"/>
      <c r="AJ124" s="73"/>
      <c r="AK124" s="73"/>
      <c r="AL124" s="73"/>
      <c r="AM124" s="73"/>
      <c r="AN124" s="73"/>
      <c r="AO124" s="73"/>
      <c r="AP124" s="73"/>
      <c r="AQ124" s="73"/>
      <c r="AR124" s="73"/>
      <c r="AS124" s="73"/>
      <c r="AT124" s="73"/>
      <c r="AU124" s="73"/>
      <c r="AV124" s="73"/>
      <c r="AW124" s="73"/>
      <c r="AX124" s="73"/>
      <c r="AY124" s="73"/>
      <c r="AZ124" s="73"/>
    </row>
    <row r="125">
      <c r="A125" s="57" t="s">
        <v>339</v>
      </c>
      <c r="B125" s="82" t="s">
        <v>340</v>
      </c>
      <c r="C125" s="68" t="s">
        <v>341</v>
      </c>
      <c r="D125" s="69" t="s">
        <v>342</v>
      </c>
      <c r="E125" s="61" t="s">
        <v>36</v>
      </c>
      <c r="F125" s="62">
        <v>14.4</v>
      </c>
      <c r="G125" s="81">
        <v>116.19</v>
      </c>
      <c r="H125" s="81">
        <v>23.06</v>
      </c>
      <c r="I125" s="64">
        <f t="shared" si="66"/>
        <v>139.25</v>
      </c>
      <c r="J125" s="64">
        <f t="shared" si="67"/>
        <v>1673.136</v>
      </c>
      <c r="K125" s="64">
        <f t="shared" si="68"/>
        <v>332.064</v>
      </c>
      <c r="L125" s="78">
        <f t="shared" si="69"/>
        <v>2005.2</v>
      </c>
      <c r="M125" s="65">
        <f t="shared" si="70"/>
        <v>2526.95304</v>
      </c>
      <c r="N125" s="66"/>
      <c r="O125" s="67"/>
      <c r="P125" s="67"/>
      <c r="Q125" s="73"/>
      <c r="R125" s="67"/>
      <c r="S125" s="67"/>
      <c r="T125" s="67"/>
      <c r="U125" s="73"/>
      <c r="V125" s="67"/>
      <c r="W125" s="67"/>
      <c r="X125" s="67"/>
      <c r="Y125" s="73"/>
      <c r="Z125" s="67"/>
      <c r="AA125" s="67"/>
      <c r="AB125" s="67"/>
      <c r="AC125" s="73"/>
      <c r="AD125" s="67"/>
      <c r="AE125" s="67"/>
      <c r="AF125" s="67"/>
      <c r="AG125" s="73"/>
      <c r="AH125" s="67"/>
      <c r="AI125" s="67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/>
      <c r="AV125" s="73"/>
      <c r="AW125" s="73"/>
      <c r="AX125" s="73"/>
      <c r="AY125" s="73"/>
      <c r="AZ125" s="73"/>
    </row>
    <row r="126">
      <c r="A126" s="57" t="s">
        <v>343</v>
      </c>
      <c r="B126" s="82" t="s">
        <v>344</v>
      </c>
      <c r="C126" s="68" t="s">
        <v>345</v>
      </c>
      <c r="D126" s="69" t="s">
        <v>346</v>
      </c>
      <c r="E126" s="61" t="s">
        <v>45</v>
      </c>
      <c r="F126" s="62">
        <v>4.7</v>
      </c>
      <c r="G126" s="81">
        <v>137.97</v>
      </c>
      <c r="H126" s="81">
        <v>21.36</v>
      </c>
      <c r="I126" s="64">
        <f t="shared" si="66"/>
        <v>159.33</v>
      </c>
      <c r="J126" s="64">
        <f t="shared" si="67"/>
        <v>648.459</v>
      </c>
      <c r="K126" s="64">
        <f t="shared" si="68"/>
        <v>100.392</v>
      </c>
      <c r="L126" s="78">
        <f t="shared" si="69"/>
        <v>748.851</v>
      </c>
      <c r="M126" s="65">
        <f t="shared" si="70"/>
        <v>943.7020302</v>
      </c>
      <c r="N126" s="66"/>
      <c r="O126" s="67"/>
      <c r="P126" s="67"/>
      <c r="Q126" s="73"/>
      <c r="R126" s="67"/>
      <c r="S126" s="67"/>
      <c r="T126" s="67"/>
      <c r="U126" s="73"/>
      <c r="V126" s="67"/>
      <c r="W126" s="67"/>
      <c r="X126" s="67"/>
      <c r="Y126" s="73"/>
      <c r="Z126" s="67"/>
      <c r="AA126" s="67"/>
      <c r="AB126" s="67"/>
      <c r="AC126" s="73"/>
      <c r="AD126" s="67"/>
      <c r="AE126" s="67"/>
      <c r="AF126" s="67"/>
      <c r="AG126" s="73"/>
      <c r="AH126" s="67"/>
      <c r="AI126" s="67"/>
      <c r="AJ126" s="73"/>
      <c r="AK126" s="73"/>
      <c r="AL126" s="73"/>
      <c r="AM126" s="73"/>
      <c r="AN126" s="73"/>
      <c r="AO126" s="73"/>
      <c r="AP126" s="73"/>
      <c r="AQ126" s="73"/>
      <c r="AR126" s="73"/>
      <c r="AS126" s="73"/>
      <c r="AT126" s="73"/>
      <c r="AU126" s="73"/>
      <c r="AV126" s="73"/>
      <c r="AW126" s="73"/>
      <c r="AX126" s="73"/>
      <c r="AY126" s="73"/>
      <c r="AZ126" s="73"/>
    </row>
    <row r="127">
      <c r="A127" s="57" t="s">
        <v>347</v>
      </c>
      <c r="B127" s="82" t="s">
        <v>348</v>
      </c>
      <c r="C127" s="68" t="s">
        <v>349</v>
      </c>
      <c r="D127" s="69" t="s">
        <v>350</v>
      </c>
      <c r="E127" s="61" t="s">
        <v>45</v>
      </c>
      <c r="F127" s="62">
        <v>16.8</v>
      </c>
      <c r="G127" s="81">
        <v>43.31</v>
      </c>
      <c r="H127" s="81">
        <v>6.08</v>
      </c>
      <c r="I127" s="64">
        <f t="shared" si="66"/>
        <v>49.39</v>
      </c>
      <c r="J127" s="64">
        <f t="shared" si="67"/>
        <v>727.608</v>
      </c>
      <c r="K127" s="64">
        <f t="shared" si="68"/>
        <v>102.144</v>
      </c>
      <c r="L127" s="78">
        <f t="shared" si="69"/>
        <v>829.752</v>
      </c>
      <c r="M127" s="65">
        <f t="shared" si="70"/>
        <v>1045.65347</v>
      </c>
      <c r="N127" s="66"/>
      <c r="O127" s="67"/>
      <c r="P127" s="67"/>
      <c r="Q127" s="73"/>
      <c r="R127" s="67"/>
      <c r="S127" s="67"/>
      <c r="T127" s="67"/>
      <c r="U127" s="73"/>
      <c r="V127" s="67"/>
      <c r="W127" s="67"/>
      <c r="X127" s="67"/>
      <c r="Y127" s="73"/>
      <c r="Z127" s="67"/>
      <c r="AA127" s="67"/>
      <c r="AB127" s="67"/>
      <c r="AC127" s="73"/>
      <c r="AD127" s="67"/>
      <c r="AE127" s="67"/>
      <c r="AF127" s="67"/>
      <c r="AG127" s="73"/>
      <c r="AH127" s="67"/>
      <c r="AI127" s="67"/>
      <c r="AJ127" s="73"/>
      <c r="AK127" s="73"/>
      <c r="AL127" s="73"/>
      <c r="AM127" s="73"/>
      <c r="AN127" s="73"/>
      <c r="AO127" s="73"/>
      <c r="AP127" s="73"/>
      <c r="AQ127" s="73"/>
      <c r="AR127" s="73"/>
      <c r="AS127" s="73"/>
      <c r="AT127" s="73"/>
      <c r="AU127" s="73"/>
      <c r="AV127" s="73"/>
      <c r="AW127" s="73"/>
      <c r="AX127" s="73"/>
      <c r="AY127" s="73"/>
      <c r="AZ127" s="73"/>
    </row>
    <row r="128">
      <c r="A128" s="72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8"/>
      <c r="N128" s="66"/>
      <c r="O128" s="67"/>
      <c r="P128" s="67"/>
      <c r="Q128" s="73"/>
      <c r="R128" s="67"/>
      <c r="S128" s="67"/>
      <c r="T128" s="67"/>
      <c r="U128" s="73"/>
      <c r="V128" s="67"/>
      <c r="W128" s="67"/>
      <c r="X128" s="67"/>
      <c r="Y128" s="73"/>
      <c r="Z128" s="67"/>
      <c r="AA128" s="67"/>
      <c r="AB128" s="67"/>
      <c r="AC128" s="73"/>
      <c r="AD128" s="67"/>
      <c r="AE128" s="67"/>
      <c r="AF128" s="67"/>
      <c r="AG128" s="73"/>
      <c r="AH128" s="67"/>
      <c r="AI128" s="67"/>
      <c r="AJ128" s="73"/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/>
      <c r="AV128" s="73"/>
      <c r="AW128" s="73"/>
      <c r="AX128" s="73"/>
      <c r="AY128" s="73"/>
      <c r="AZ128" s="73"/>
    </row>
    <row r="129" ht="12.75" customHeight="1">
      <c r="A129" s="106" t="s">
        <v>351</v>
      </c>
      <c r="B129" s="107" t="s">
        <v>352</v>
      </c>
      <c r="C129" s="89"/>
      <c r="D129" s="90"/>
      <c r="E129" s="108"/>
      <c r="F129" s="92"/>
      <c r="G129" s="93"/>
      <c r="H129" s="93"/>
      <c r="I129" s="93"/>
      <c r="J129" s="56">
        <f t="shared" ref="J129:M129" si="71">SUM(J130:J133)</f>
        <v>823.7115</v>
      </c>
      <c r="K129" s="56">
        <f t="shared" si="71"/>
        <v>65.1295</v>
      </c>
      <c r="L129" s="56">
        <f t="shared" si="71"/>
        <v>888.841</v>
      </c>
      <c r="M129" s="56">
        <f t="shared" si="71"/>
        <v>1120.117428</v>
      </c>
      <c r="N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F129" s="96"/>
      <c r="AG129" s="96"/>
      <c r="AH129" s="96"/>
      <c r="AI129" s="96"/>
      <c r="AJ129" s="96"/>
      <c r="AK129" s="96"/>
      <c r="AL129" s="96"/>
      <c r="AM129" s="96"/>
      <c r="AN129" s="96"/>
      <c r="AO129" s="96"/>
      <c r="AP129" s="96"/>
      <c r="AQ129" s="96"/>
      <c r="AR129" s="96"/>
      <c r="AS129" s="96"/>
      <c r="AT129" s="96"/>
      <c r="AU129" s="96"/>
      <c r="AV129" s="96"/>
      <c r="AW129" s="96"/>
      <c r="AX129" s="96"/>
      <c r="AY129" s="96"/>
      <c r="AZ129" s="96"/>
    </row>
    <row r="130">
      <c r="A130" s="57" t="s">
        <v>353</v>
      </c>
      <c r="B130" s="82" t="s">
        <v>354</v>
      </c>
      <c r="C130" s="86" t="s">
        <v>355</v>
      </c>
      <c r="D130" s="69" t="s">
        <v>356</v>
      </c>
      <c r="E130" s="61" t="s">
        <v>36</v>
      </c>
      <c r="F130" s="62">
        <v>0.4</v>
      </c>
      <c r="G130" s="81">
        <v>62.69</v>
      </c>
      <c r="H130" s="81">
        <v>6.14</v>
      </c>
      <c r="I130" s="64">
        <f t="shared" ref="I130:I133" si="72">G130+H130</f>
        <v>68.83</v>
      </c>
      <c r="J130" s="64">
        <f t="shared" ref="J130:J133" si="73">G130*F130</f>
        <v>25.076</v>
      </c>
      <c r="K130" s="64">
        <f t="shared" ref="K130:K133" si="74">H130*F130</f>
        <v>2.456</v>
      </c>
      <c r="L130" s="78">
        <f t="shared" ref="L130:L133" si="75">J130+K130</f>
        <v>27.532</v>
      </c>
      <c r="M130" s="65">
        <f t="shared" ref="M130:M133" si="76">L130*(1+$M$4)</f>
        <v>34.6958264</v>
      </c>
      <c r="N130" s="66"/>
      <c r="O130" s="67"/>
      <c r="P130" s="67"/>
      <c r="Q130" s="73"/>
      <c r="R130" s="67"/>
      <c r="S130" s="67"/>
      <c r="T130" s="67"/>
      <c r="U130" s="73"/>
      <c r="V130" s="67"/>
      <c r="W130" s="67"/>
      <c r="X130" s="67"/>
      <c r="Y130" s="73"/>
      <c r="Z130" s="67"/>
      <c r="AA130" s="67"/>
      <c r="AB130" s="67"/>
      <c r="AC130" s="73"/>
      <c r="AD130" s="67"/>
      <c r="AE130" s="67"/>
      <c r="AF130" s="67"/>
      <c r="AG130" s="73"/>
      <c r="AH130" s="67"/>
      <c r="AI130" s="67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/>
      <c r="AV130" s="73"/>
      <c r="AW130" s="73"/>
      <c r="AX130" s="73"/>
      <c r="AY130" s="73"/>
      <c r="AZ130" s="73"/>
    </row>
    <row r="131">
      <c r="A131" s="57" t="s">
        <v>357</v>
      </c>
      <c r="B131" s="82" t="s">
        <v>358</v>
      </c>
      <c r="C131" s="68" t="s">
        <v>359</v>
      </c>
      <c r="D131" s="69" t="s">
        <v>360</v>
      </c>
      <c r="E131" s="61" t="s">
        <v>36</v>
      </c>
      <c r="F131" s="62">
        <v>0.15</v>
      </c>
      <c r="G131" s="81">
        <v>21.78</v>
      </c>
      <c r="H131" s="81">
        <v>8.63</v>
      </c>
      <c r="I131" s="64">
        <f t="shared" si="72"/>
        <v>30.41</v>
      </c>
      <c r="J131" s="64">
        <f t="shared" si="73"/>
        <v>3.267</v>
      </c>
      <c r="K131" s="64">
        <f t="shared" si="74"/>
        <v>1.2945</v>
      </c>
      <c r="L131" s="78">
        <f t="shared" si="75"/>
        <v>4.5615</v>
      </c>
      <c r="M131" s="65">
        <f t="shared" si="76"/>
        <v>5.7484023</v>
      </c>
      <c r="N131" s="66"/>
      <c r="O131" s="67"/>
      <c r="P131" s="67"/>
      <c r="Q131" s="73"/>
      <c r="R131" s="67"/>
      <c r="S131" s="67"/>
      <c r="T131" s="67"/>
      <c r="U131" s="73"/>
      <c r="V131" s="67"/>
      <c r="W131" s="67"/>
      <c r="X131" s="67"/>
      <c r="Y131" s="73"/>
      <c r="Z131" s="67"/>
      <c r="AA131" s="67"/>
      <c r="AB131" s="67"/>
      <c r="AC131" s="73"/>
      <c r="AD131" s="67"/>
      <c r="AE131" s="67"/>
      <c r="AF131" s="67"/>
      <c r="AG131" s="73"/>
      <c r="AH131" s="67"/>
      <c r="AI131" s="67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  <c r="AT131" s="73"/>
      <c r="AU131" s="73"/>
      <c r="AV131" s="73"/>
      <c r="AW131" s="73"/>
      <c r="AX131" s="73"/>
      <c r="AY131" s="73"/>
      <c r="AZ131" s="73"/>
    </row>
    <row r="132">
      <c r="A132" s="57" t="s">
        <v>361</v>
      </c>
      <c r="B132" s="82" t="s">
        <v>362</v>
      </c>
      <c r="C132" s="109" t="s">
        <v>363</v>
      </c>
      <c r="D132" s="105" t="s">
        <v>364</v>
      </c>
      <c r="E132" s="61" t="s">
        <v>36</v>
      </c>
      <c r="F132" s="62">
        <v>6.8</v>
      </c>
      <c r="G132" s="81">
        <v>79.85</v>
      </c>
      <c r="H132" s="81">
        <v>8.14</v>
      </c>
      <c r="I132" s="64">
        <f t="shared" si="72"/>
        <v>87.99</v>
      </c>
      <c r="J132" s="64">
        <f t="shared" si="73"/>
        <v>542.98</v>
      </c>
      <c r="K132" s="64">
        <f t="shared" si="74"/>
        <v>55.352</v>
      </c>
      <c r="L132" s="78">
        <f t="shared" si="75"/>
        <v>598.332</v>
      </c>
      <c r="M132" s="65">
        <f t="shared" si="76"/>
        <v>754.0179864</v>
      </c>
      <c r="N132" s="66"/>
      <c r="O132" s="67"/>
      <c r="P132" s="67"/>
      <c r="Q132" s="73"/>
      <c r="R132" s="67"/>
      <c r="S132" s="67"/>
      <c r="T132" s="67"/>
      <c r="U132" s="73"/>
      <c r="V132" s="67"/>
      <c r="W132" s="67"/>
      <c r="X132" s="67"/>
      <c r="Y132" s="73"/>
      <c r="Z132" s="67"/>
      <c r="AA132" s="67"/>
      <c r="AB132" s="67"/>
      <c r="AC132" s="73"/>
      <c r="AD132" s="67"/>
      <c r="AE132" s="67"/>
      <c r="AF132" s="67"/>
      <c r="AG132" s="73"/>
      <c r="AH132" s="67"/>
      <c r="AI132" s="67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/>
      <c r="AV132" s="73"/>
      <c r="AW132" s="73"/>
      <c r="AX132" s="73"/>
      <c r="AY132" s="73"/>
      <c r="AZ132" s="73"/>
    </row>
    <row r="133">
      <c r="A133" s="57" t="s">
        <v>365</v>
      </c>
      <c r="B133" s="82" t="s">
        <v>366</v>
      </c>
      <c r="C133" s="86" t="s">
        <v>367</v>
      </c>
      <c r="D133" s="69" t="s">
        <v>368</v>
      </c>
      <c r="E133" s="61" t="s">
        <v>36</v>
      </c>
      <c r="F133" s="62">
        <v>0.35</v>
      </c>
      <c r="G133" s="63">
        <v>721.11</v>
      </c>
      <c r="H133" s="63">
        <v>17.22</v>
      </c>
      <c r="I133" s="64">
        <f t="shared" si="72"/>
        <v>738.33</v>
      </c>
      <c r="J133" s="64">
        <f t="shared" si="73"/>
        <v>252.3885</v>
      </c>
      <c r="K133" s="64">
        <f t="shared" si="74"/>
        <v>6.027</v>
      </c>
      <c r="L133" s="78">
        <f t="shared" si="75"/>
        <v>258.4155</v>
      </c>
      <c r="M133" s="65">
        <f t="shared" si="76"/>
        <v>325.6552131</v>
      </c>
      <c r="N133" s="66"/>
      <c r="O133" s="67"/>
      <c r="P133" s="67"/>
      <c r="Q133" s="73"/>
      <c r="R133" s="67"/>
      <c r="S133" s="67"/>
      <c r="T133" s="67"/>
      <c r="U133" s="73"/>
      <c r="V133" s="67"/>
      <c r="W133" s="67"/>
      <c r="X133" s="67"/>
      <c r="Y133" s="73"/>
      <c r="Z133" s="67"/>
      <c r="AA133" s="67"/>
      <c r="AB133" s="67"/>
      <c r="AC133" s="73"/>
      <c r="AD133" s="67"/>
      <c r="AE133" s="67"/>
      <c r="AF133" s="67"/>
      <c r="AG133" s="73"/>
      <c r="AH133" s="67"/>
      <c r="AI133" s="67"/>
      <c r="AJ133" s="73"/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/>
      <c r="AV133" s="73"/>
      <c r="AW133" s="73"/>
      <c r="AX133" s="73"/>
      <c r="AY133" s="73"/>
      <c r="AZ133" s="73"/>
    </row>
    <row r="134">
      <c r="A134" s="72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8"/>
      <c r="N134" s="66"/>
      <c r="O134" s="67"/>
      <c r="P134" s="67"/>
      <c r="Q134" s="73"/>
      <c r="R134" s="67"/>
      <c r="S134" s="67"/>
      <c r="T134" s="67"/>
      <c r="U134" s="73"/>
      <c r="V134" s="67"/>
      <c r="W134" s="67"/>
      <c r="X134" s="67"/>
      <c r="Y134" s="73"/>
      <c r="Z134" s="67"/>
      <c r="AA134" s="67"/>
      <c r="AB134" s="67"/>
      <c r="AC134" s="73"/>
      <c r="AD134" s="67"/>
      <c r="AE134" s="67"/>
      <c r="AF134" s="67"/>
      <c r="AG134" s="73"/>
      <c r="AH134" s="67"/>
      <c r="AI134" s="67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3"/>
      <c r="AY134" s="73"/>
      <c r="AZ134" s="73"/>
    </row>
    <row r="135" ht="12.75" customHeight="1">
      <c r="A135" s="106" t="s">
        <v>369</v>
      </c>
      <c r="B135" s="110" t="s">
        <v>370</v>
      </c>
      <c r="C135" s="89"/>
      <c r="D135" s="90"/>
      <c r="E135" s="108"/>
      <c r="F135" s="92"/>
      <c r="G135" s="93"/>
      <c r="H135" s="93"/>
      <c r="I135" s="93"/>
      <c r="J135" s="56">
        <f t="shared" ref="J135:M135" si="77">SUM(J136:J138)</f>
        <v>5602.4545</v>
      </c>
      <c r="K135" s="56">
        <f t="shared" si="77"/>
        <v>2791.8245</v>
      </c>
      <c r="L135" s="56">
        <f t="shared" si="77"/>
        <v>8394.279</v>
      </c>
      <c r="M135" s="56">
        <f t="shared" si="77"/>
        <v>10578.4704</v>
      </c>
      <c r="N135" s="96"/>
      <c r="O135" s="94">
        <f>M135</f>
        <v>10578.4704</v>
      </c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96"/>
      <c r="AO135" s="96"/>
      <c r="AP135" s="96"/>
      <c r="AQ135" s="96"/>
      <c r="AR135" s="96"/>
      <c r="AS135" s="96"/>
      <c r="AT135" s="96"/>
      <c r="AU135" s="96"/>
      <c r="AV135" s="96"/>
      <c r="AW135" s="96"/>
      <c r="AX135" s="96"/>
      <c r="AY135" s="96"/>
      <c r="AZ135" s="96"/>
    </row>
    <row r="136">
      <c r="A136" s="57" t="s">
        <v>371</v>
      </c>
      <c r="B136" s="82" t="s">
        <v>372</v>
      </c>
      <c r="C136" s="68" t="s">
        <v>126</v>
      </c>
      <c r="D136" s="69" t="s">
        <v>127</v>
      </c>
      <c r="E136" s="61" t="s">
        <v>36</v>
      </c>
      <c r="F136" s="62">
        <v>119.4</v>
      </c>
      <c r="G136" s="81">
        <v>5.26</v>
      </c>
      <c r="H136" s="81">
        <v>1.27</v>
      </c>
      <c r="I136" s="64">
        <f t="shared" ref="I136:I138" si="78">G136+H136</f>
        <v>6.53</v>
      </c>
      <c r="J136" s="64">
        <f t="shared" ref="J136:J138" si="79">G136*F136</f>
        <v>628.044</v>
      </c>
      <c r="K136" s="64">
        <f t="shared" ref="K136:K138" si="80">H136*F136</f>
        <v>151.638</v>
      </c>
      <c r="L136" s="78">
        <f t="shared" ref="L136:L138" si="81">J136+K136</f>
        <v>779.682</v>
      </c>
      <c r="M136" s="65">
        <f t="shared" ref="M136:M138" si="82">L136*(1+$M$4)</f>
        <v>982.5552564</v>
      </c>
      <c r="N136" s="66"/>
      <c r="O136" s="67"/>
      <c r="P136" s="67"/>
      <c r="Q136" s="73"/>
      <c r="R136" s="67"/>
      <c r="S136" s="67"/>
      <c r="T136" s="67"/>
      <c r="U136" s="73"/>
      <c r="V136" s="67"/>
      <c r="W136" s="67"/>
      <c r="X136" s="67"/>
      <c r="Y136" s="73"/>
      <c r="Z136" s="67"/>
      <c r="AA136" s="67"/>
      <c r="AB136" s="67"/>
      <c r="AC136" s="73"/>
      <c r="AD136" s="67"/>
      <c r="AE136" s="67"/>
      <c r="AF136" s="67"/>
      <c r="AG136" s="73"/>
      <c r="AH136" s="67"/>
      <c r="AI136" s="67"/>
      <c r="AJ136" s="73"/>
      <c r="AK136" s="73"/>
      <c r="AL136" s="73"/>
      <c r="AM136" s="73"/>
      <c r="AN136" s="73"/>
      <c r="AO136" s="73"/>
      <c r="AP136" s="73"/>
      <c r="AQ136" s="73"/>
      <c r="AR136" s="73"/>
      <c r="AS136" s="73"/>
      <c r="AT136" s="73"/>
      <c r="AU136" s="73"/>
      <c r="AV136" s="73"/>
      <c r="AW136" s="73"/>
      <c r="AX136" s="73"/>
      <c r="AY136" s="73"/>
      <c r="AZ136" s="73"/>
    </row>
    <row r="137">
      <c r="A137" s="57" t="s">
        <v>373</v>
      </c>
      <c r="B137" s="82" t="s">
        <v>374</v>
      </c>
      <c r="C137" s="68" t="s">
        <v>130</v>
      </c>
      <c r="D137" s="69" t="s">
        <v>131</v>
      </c>
      <c r="E137" s="61" t="s">
        <v>36</v>
      </c>
      <c r="F137" s="62">
        <v>119.4</v>
      </c>
      <c r="G137" s="81">
        <v>21.94</v>
      </c>
      <c r="H137" s="81">
        <v>15.36</v>
      </c>
      <c r="I137" s="64">
        <f t="shared" si="78"/>
        <v>37.3</v>
      </c>
      <c r="J137" s="64">
        <f t="shared" si="79"/>
        <v>2619.636</v>
      </c>
      <c r="K137" s="64">
        <f t="shared" si="80"/>
        <v>1833.984</v>
      </c>
      <c r="L137" s="78">
        <f t="shared" si="81"/>
        <v>4453.62</v>
      </c>
      <c r="M137" s="65">
        <f t="shared" si="82"/>
        <v>5612.451924</v>
      </c>
      <c r="N137" s="66"/>
      <c r="O137" s="67"/>
      <c r="P137" s="67"/>
      <c r="Q137" s="73"/>
      <c r="R137" s="67"/>
      <c r="S137" s="67"/>
      <c r="T137" s="67"/>
      <c r="U137" s="73"/>
      <c r="V137" s="67"/>
      <c r="W137" s="67"/>
      <c r="X137" s="67"/>
      <c r="Y137" s="73"/>
      <c r="Z137" s="67"/>
      <c r="AA137" s="67"/>
      <c r="AB137" s="67"/>
      <c r="AC137" s="73"/>
      <c r="AD137" s="67"/>
      <c r="AE137" s="67"/>
      <c r="AF137" s="67"/>
      <c r="AG137" s="73"/>
      <c r="AH137" s="67"/>
      <c r="AI137" s="67"/>
      <c r="AJ137" s="73"/>
      <c r="AK137" s="73"/>
      <c r="AL137" s="73"/>
      <c r="AM137" s="73"/>
      <c r="AN137" s="73"/>
      <c r="AO137" s="73"/>
      <c r="AP137" s="73"/>
      <c r="AQ137" s="73"/>
      <c r="AR137" s="73"/>
      <c r="AS137" s="73"/>
      <c r="AT137" s="73"/>
      <c r="AU137" s="73"/>
      <c r="AV137" s="73"/>
      <c r="AW137" s="73"/>
      <c r="AX137" s="73"/>
      <c r="AY137" s="73"/>
      <c r="AZ137" s="73"/>
    </row>
    <row r="138">
      <c r="A138" s="57" t="s">
        <v>375</v>
      </c>
      <c r="B138" s="82" t="s">
        <v>376</v>
      </c>
      <c r="C138" s="68" t="s">
        <v>377</v>
      </c>
      <c r="D138" s="69" t="s">
        <v>378</v>
      </c>
      <c r="E138" s="61" t="s">
        <v>36</v>
      </c>
      <c r="F138" s="62">
        <v>41.45</v>
      </c>
      <c r="G138" s="81">
        <v>56.81</v>
      </c>
      <c r="H138" s="81">
        <v>19.45</v>
      </c>
      <c r="I138" s="64">
        <f t="shared" si="78"/>
        <v>76.26</v>
      </c>
      <c r="J138" s="64">
        <f t="shared" si="79"/>
        <v>2354.7745</v>
      </c>
      <c r="K138" s="64">
        <f t="shared" si="80"/>
        <v>806.2025</v>
      </c>
      <c r="L138" s="78">
        <f t="shared" si="81"/>
        <v>3160.977</v>
      </c>
      <c r="M138" s="65">
        <f t="shared" si="82"/>
        <v>3983.463215</v>
      </c>
      <c r="N138" s="66"/>
      <c r="O138" s="67"/>
      <c r="P138" s="67"/>
      <c r="Q138" s="73"/>
      <c r="R138" s="67"/>
      <c r="S138" s="67"/>
      <c r="T138" s="67"/>
      <c r="U138" s="73"/>
      <c r="V138" s="67"/>
      <c r="W138" s="67"/>
      <c r="X138" s="67"/>
      <c r="Y138" s="73"/>
      <c r="Z138" s="67"/>
      <c r="AA138" s="67"/>
      <c r="AB138" s="67"/>
      <c r="AC138" s="73"/>
      <c r="AD138" s="67"/>
      <c r="AE138" s="67"/>
      <c r="AF138" s="67"/>
      <c r="AG138" s="73"/>
      <c r="AH138" s="67"/>
      <c r="AI138" s="67"/>
      <c r="AJ138" s="73"/>
      <c r="AK138" s="73"/>
      <c r="AL138" s="73"/>
      <c r="AM138" s="73"/>
      <c r="AN138" s="73"/>
      <c r="AO138" s="73"/>
      <c r="AP138" s="73"/>
      <c r="AQ138" s="73"/>
      <c r="AR138" s="73"/>
      <c r="AS138" s="73"/>
      <c r="AT138" s="73"/>
      <c r="AU138" s="73"/>
      <c r="AV138" s="73"/>
      <c r="AW138" s="73"/>
      <c r="AX138" s="73"/>
      <c r="AY138" s="73"/>
      <c r="AZ138" s="73"/>
    </row>
    <row r="139">
      <c r="A139" s="72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8"/>
      <c r="N139" s="66"/>
      <c r="O139" s="67"/>
      <c r="P139" s="67"/>
      <c r="Q139" s="73"/>
      <c r="R139" s="67"/>
      <c r="S139" s="67"/>
      <c r="T139" s="67"/>
      <c r="U139" s="73"/>
      <c r="V139" s="67"/>
      <c r="W139" s="67"/>
      <c r="X139" s="67"/>
      <c r="Y139" s="73"/>
      <c r="Z139" s="67"/>
      <c r="AA139" s="67"/>
      <c r="AB139" s="67"/>
      <c r="AC139" s="73"/>
      <c r="AD139" s="67"/>
      <c r="AE139" s="67"/>
      <c r="AF139" s="67"/>
      <c r="AG139" s="73"/>
      <c r="AH139" s="67"/>
      <c r="AI139" s="67"/>
      <c r="AJ139" s="73"/>
      <c r="AK139" s="73"/>
      <c r="AL139" s="73"/>
      <c r="AM139" s="73"/>
      <c r="AN139" s="73"/>
      <c r="AO139" s="73"/>
      <c r="AP139" s="73"/>
      <c r="AQ139" s="73"/>
      <c r="AR139" s="73"/>
      <c r="AS139" s="73"/>
      <c r="AT139" s="73"/>
      <c r="AU139" s="73"/>
      <c r="AV139" s="73"/>
      <c r="AW139" s="73"/>
      <c r="AX139" s="73"/>
      <c r="AY139" s="73"/>
      <c r="AZ139" s="73"/>
    </row>
    <row r="140" ht="12.75" customHeight="1">
      <c r="A140" s="106" t="s">
        <v>379</v>
      </c>
      <c r="B140" s="107" t="s">
        <v>380</v>
      </c>
      <c r="C140" s="89"/>
      <c r="D140" s="90"/>
      <c r="E140" s="108"/>
      <c r="F140" s="92"/>
      <c r="G140" s="93"/>
      <c r="H140" s="93"/>
      <c r="I140" s="93"/>
      <c r="J140" s="56">
        <f t="shared" ref="J140:M140" si="83">SUM(J141:J143)</f>
        <v>6791.752</v>
      </c>
      <c r="K140" s="56">
        <f t="shared" si="83"/>
        <v>196.3306</v>
      </c>
      <c r="L140" s="56">
        <f t="shared" si="83"/>
        <v>6988.0826</v>
      </c>
      <c r="M140" s="56">
        <f t="shared" si="83"/>
        <v>8806.381693</v>
      </c>
      <c r="N140" s="96"/>
      <c r="O140" s="94">
        <f>M140</f>
        <v>8806.381693</v>
      </c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F140" s="96"/>
      <c r="AG140" s="96"/>
      <c r="AH140" s="96"/>
      <c r="AI140" s="96"/>
      <c r="AJ140" s="96"/>
      <c r="AK140" s="96"/>
      <c r="AL140" s="96"/>
      <c r="AM140" s="96"/>
      <c r="AN140" s="96"/>
      <c r="AO140" s="96"/>
      <c r="AP140" s="96"/>
      <c r="AQ140" s="96"/>
      <c r="AR140" s="96"/>
      <c r="AS140" s="96"/>
      <c r="AT140" s="96"/>
      <c r="AU140" s="96"/>
      <c r="AV140" s="96"/>
      <c r="AW140" s="96"/>
      <c r="AX140" s="96"/>
      <c r="AY140" s="96"/>
      <c r="AZ140" s="96"/>
    </row>
    <row r="141">
      <c r="A141" s="57" t="s">
        <v>381</v>
      </c>
      <c r="B141" s="82" t="s">
        <v>382</v>
      </c>
      <c r="C141" s="68" t="s">
        <v>383</v>
      </c>
      <c r="D141" s="69" t="s">
        <v>384</v>
      </c>
      <c r="E141" s="61" t="s">
        <v>36</v>
      </c>
      <c r="F141" s="62">
        <v>4.22</v>
      </c>
      <c r="G141" s="81">
        <v>1535.1</v>
      </c>
      <c r="H141" s="81">
        <v>10.23</v>
      </c>
      <c r="I141" s="64">
        <f t="shared" ref="I141:I143" si="84">G141+H141</f>
        <v>1545.33</v>
      </c>
      <c r="J141" s="64">
        <f t="shared" ref="J141:J143" si="85">G141*F141</f>
        <v>6478.122</v>
      </c>
      <c r="K141" s="64">
        <f t="shared" ref="K141:K143" si="86">H141*F141</f>
        <v>43.1706</v>
      </c>
      <c r="L141" s="78">
        <f t="shared" ref="L141:L143" si="87">J141+K141</f>
        <v>6521.2926</v>
      </c>
      <c r="M141" s="65">
        <f t="shared" ref="M141:M143" si="88">L141*(1+$M$4)</f>
        <v>8218.132935</v>
      </c>
      <c r="N141" s="66"/>
      <c r="O141" s="67"/>
      <c r="P141" s="67"/>
      <c r="Q141" s="73"/>
      <c r="R141" s="67"/>
      <c r="S141" s="67"/>
      <c r="T141" s="67"/>
      <c r="U141" s="73"/>
      <c r="V141" s="67"/>
      <c r="W141" s="67"/>
      <c r="X141" s="67"/>
      <c r="Y141" s="73"/>
      <c r="Z141" s="67"/>
      <c r="AA141" s="67"/>
      <c r="AB141" s="67"/>
      <c r="AC141" s="73"/>
      <c r="AD141" s="67"/>
      <c r="AE141" s="67"/>
      <c r="AF141" s="67"/>
      <c r="AG141" s="73"/>
      <c r="AH141" s="67"/>
      <c r="AI141" s="67"/>
      <c r="AJ141" s="73"/>
      <c r="AK141" s="73"/>
      <c r="AL141" s="73"/>
      <c r="AM141" s="73"/>
      <c r="AN141" s="73"/>
      <c r="AO141" s="73"/>
      <c r="AP141" s="73"/>
      <c r="AQ141" s="73"/>
      <c r="AR141" s="73"/>
      <c r="AS141" s="73"/>
      <c r="AT141" s="73"/>
      <c r="AU141" s="73"/>
      <c r="AV141" s="73"/>
      <c r="AW141" s="73"/>
      <c r="AX141" s="73"/>
      <c r="AY141" s="73"/>
      <c r="AZ141" s="73"/>
    </row>
    <row r="142">
      <c r="A142" s="57" t="s">
        <v>385</v>
      </c>
      <c r="B142" s="82" t="s">
        <v>386</v>
      </c>
      <c r="C142" s="68" t="s">
        <v>387</v>
      </c>
      <c r="D142" s="69" t="s">
        <v>388</v>
      </c>
      <c r="E142" s="61" t="s">
        <v>36</v>
      </c>
      <c r="F142" s="62">
        <v>1.0</v>
      </c>
      <c r="G142" s="81">
        <v>134.58</v>
      </c>
      <c r="H142" s="63">
        <v>134.58</v>
      </c>
      <c r="I142" s="64">
        <f t="shared" si="84"/>
        <v>269.16</v>
      </c>
      <c r="J142" s="64">
        <f t="shared" si="85"/>
        <v>134.58</v>
      </c>
      <c r="K142" s="64">
        <f t="shared" si="86"/>
        <v>134.58</v>
      </c>
      <c r="L142" s="78">
        <f t="shared" si="87"/>
        <v>269.16</v>
      </c>
      <c r="M142" s="65">
        <f t="shared" si="88"/>
        <v>339.195432</v>
      </c>
      <c r="N142" s="66"/>
      <c r="O142" s="67"/>
      <c r="P142" s="67"/>
      <c r="Q142" s="73"/>
      <c r="R142" s="67"/>
      <c r="S142" s="67"/>
      <c r="T142" s="67"/>
      <c r="U142" s="73"/>
      <c r="V142" s="67"/>
      <c r="W142" s="67"/>
      <c r="X142" s="67"/>
      <c r="Y142" s="73"/>
      <c r="Z142" s="67"/>
      <c r="AA142" s="67"/>
      <c r="AB142" s="67"/>
      <c r="AC142" s="73"/>
      <c r="AD142" s="67"/>
      <c r="AE142" s="67"/>
      <c r="AF142" s="67"/>
      <c r="AG142" s="73"/>
      <c r="AH142" s="67"/>
      <c r="AI142" s="67"/>
      <c r="AJ142" s="73"/>
      <c r="AK142" s="73"/>
      <c r="AL142" s="73"/>
      <c r="AM142" s="73"/>
      <c r="AN142" s="73"/>
      <c r="AO142" s="73"/>
      <c r="AP142" s="73"/>
      <c r="AQ142" s="73"/>
      <c r="AR142" s="73"/>
      <c r="AS142" s="73"/>
      <c r="AT142" s="73"/>
      <c r="AU142" s="73"/>
      <c r="AV142" s="73"/>
      <c r="AW142" s="73"/>
      <c r="AX142" s="73"/>
      <c r="AY142" s="73"/>
      <c r="AZ142" s="73"/>
    </row>
    <row r="143">
      <c r="A143" s="57" t="s">
        <v>389</v>
      </c>
      <c r="B143" s="82" t="s">
        <v>390</v>
      </c>
      <c r="C143" s="68" t="s">
        <v>391</v>
      </c>
      <c r="D143" s="69" t="s">
        <v>392</v>
      </c>
      <c r="E143" s="61" t="s">
        <v>36</v>
      </c>
      <c r="F143" s="62">
        <v>1.0</v>
      </c>
      <c r="G143" s="81">
        <v>179.05</v>
      </c>
      <c r="H143" s="81">
        <v>18.58</v>
      </c>
      <c r="I143" s="64">
        <f t="shared" si="84"/>
        <v>197.63</v>
      </c>
      <c r="J143" s="64">
        <f t="shared" si="85"/>
        <v>179.05</v>
      </c>
      <c r="K143" s="64">
        <f t="shared" si="86"/>
        <v>18.58</v>
      </c>
      <c r="L143" s="78">
        <f t="shared" si="87"/>
        <v>197.63</v>
      </c>
      <c r="M143" s="65">
        <f t="shared" si="88"/>
        <v>249.053326</v>
      </c>
      <c r="N143" s="66"/>
      <c r="O143" s="67"/>
      <c r="P143" s="67"/>
      <c r="Q143" s="73"/>
      <c r="R143" s="67"/>
      <c r="S143" s="67"/>
      <c r="T143" s="67"/>
      <c r="U143" s="73"/>
      <c r="V143" s="67"/>
      <c r="W143" s="67"/>
      <c r="X143" s="67"/>
      <c r="Y143" s="73"/>
      <c r="Z143" s="67"/>
      <c r="AA143" s="67"/>
      <c r="AB143" s="67"/>
      <c r="AC143" s="73"/>
      <c r="AD143" s="67"/>
      <c r="AE143" s="67"/>
      <c r="AF143" s="67"/>
      <c r="AG143" s="73"/>
      <c r="AH143" s="67"/>
      <c r="AI143" s="67"/>
      <c r="AJ143" s="73"/>
      <c r="AK143" s="73"/>
      <c r="AL143" s="73"/>
      <c r="AM143" s="73"/>
      <c r="AN143" s="73"/>
      <c r="AO143" s="73"/>
      <c r="AP143" s="73"/>
      <c r="AQ143" s="73"/>
      <c r="AR143" s="73"/>
      <c r="AS143" s="73"/>
      <c r="AT143" s="73"/>
      <c r="AU143" s="73"/>
      <c r="AV143" s="73"/>
      <c r="AW143" s="73"/>
      <c r="AX143" s="73"/>
      <c r="AY143" s="73"/>
      <c r="AZ143" s="73"/>
    </row>
    <row r="144">
      <c r="A144" s="72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8"/>
      <c r="N144" s="66"/>
      <c r="O144" s="67"/>
      <c r="P144" s="67"/>
      <c r="Q144" s="73"/>
      <c r="R144" s="67"/>
      <c r="S144" s="67"/>
      <c r="T144" s="67"/>
      <c r="U144" s="73"/>
      <c r="V144" s="67"/>
      <c r="W144" s="67"/>
      <c r="X144" s="67"/>
      <c r="Y144" s="73"/>
      <c r="Z144" s="67"/>
      <c r="AA144" s="67"/>
      <c r="AB144" s="67"/>
      <c r="AC144" s="73"/>
      <c r="AD144" s="67"/>
      <c r="AE144" s="67"/>
      <c r="AF144" s="67"/>
      <c r="AG144" s="73"/>
      <c r="AH144" s="67"/>
      <c r="AI144" s="67"/>
      <c r="AJ144" s="73"/>
      <c r="AK144" s="73"/>
      <c r="AL144" s="73"/>
      <c r="AM144" s="73"/>
      <c r="AN144" s="73"/>
      <c r="AO144" s="73"/>
      <c r="AP144" s="73"/>
      <c r="AQ144" s="73"/>
      <c r="AR144" s="73"/>
      <c r="AS144" s="73"/>
      <c r="AT144" s="73"/>
      <c r="AU144" s="73"/>
      <c r="AV144" s="73"/>
      <c r="AW144" s="73"/>
      <c r="AX144" s="73"/>
      <c r="AY144" s="73"/>
      <c r="AZ144" s="73"/>
    </row>
    <row r="145" ht="12.75" customHeight="1">
      <c r="A145" s="106" t="s">
        <v>393</v>
      </c>
      <c r="B145" s="107" t="s">
        <v>394</v>
      </c>
      <c r="C145" s="89"/>
      <c r="D145" s="90"/>
      <c r="E145" s="108"/>
      <c r="F145" s="92"/>
      <c r="G145" s="93"/>
      <c r="H145" s="93"/>
      <c r="I145" s="93"/>
      <c r="J145" s="56">
        <f t="shared" ref="J145:M145" si="89">SUM(J146:J157)</f>
        <v>753.632</v>
      </c>
      <c r="K145" s="56">
        <f t="shared" si="89"/>
        <v>324.2775</v>
      </c>
      <c r="L145" s="56">
        <f t="shared" si="89"/>
        <v>1077.9095</v>
      </c>
      <c r="M145" s="56">
        <f t="shared" si="89"/>
        <v>1358.381552</v>
      </c>
      <c r="N145" s="96"/>
      <c r="O145" s="94">
        <f>M145</f>
        <v>1358.381552</v>
      </c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  <c r="AA145" s="96"/>
      <c r="AB145" s="96"/>
      <c r="AC145" s="96"/>
      <c r="AD145" s="96"/>
      <c r="AE145" s="96"/>
      <c r="AF145" s="96"/>
      <c r="AG145" s="96"/>
      <c r="AH145" s="96"/>
      <c r="AI145" s="96"/>
      <c r="AJ145" s="96"/>
      <c r="AK145" s="96"/>
      <c r="AL145" s="96"/>
      <c r="AM145" s="96"/>
      <c r="AN145" s="96"/>
      <c r="AO145" s="96"/>
      <c r="AP145" s="96"/>
      <c r="AQ145" s="96"/>
      <c r="AR145" s="96"/>
      <c r="AS145" s="96"/>
      <c r="AT145" s="96"/>
      <c r="AU145" s="96"/>
      <c r="AV145" s="96"/>
      <c r="AW145" s="96"/>
      <c r="AX145" s="96"/>
      <c r="AY145" s="96"/>
      <c r="AZ145" s="96"/>
    </row>
    <row r="146">
      <c r="A146" s="57" t="s">
        <v>395</v>
      </c>
      <c r="B146" s="82" t="s">
        <v>396</v>
      </c>
      <c r="C146" s="68" t="s">
        <v>397</v>
      </c>
      <c r="D146" s="69" t="s">
        <v>398</v>
      </c>
      <c r="E146" s="61" t="s">
        <v>45</v>
      </c>
      <c r="F146" s="71">
        <v>41.3</v>
      </c>
      <c r="G146" s="81">
        <v>3.69</v>
      </c>
      <c r="H146" s="81">
        <v>1.1</v>
      </c>
      <c r="I146" s="64">
        <f t="shared" ref="I146:I157" si="90">G146+H146</f>
        <v>4.79</v>
      </c>
      <c r="J146" s="64">
        <f t="shared" ref="J146:J157" si="91">G146*F146</f>
        <v>152.397</v>
      </c>
      <c r="K146" s="64">
        <f t="shared" ref="K146:K157" si="92">H146*F146</f>
        <v>45.43</v>
      </c>
      <c r="L146" s="78">
        <f t="shared" ref="L146:L157" si="93">J146+K146</f>
        <v>197.827</v>
      </c>
      <c r="M146" s="65">
        <f t="shared" ref="M146:M157" si="94">L146*(1+$M$4)</f>
        <v>249.3015854</v>
      </c>
      <c r="N146" s="66"/>
      <c r="O146" s="67"/>
      <c r="P146" s="67"/>
      <c r="Q146" s="73"/>
      <c r="R146" s="67"/>
      <c r="S146" s="67"/>
      <c r="T146" s="67"/>
      <c r="U146" s="73"/>
      <c r="V146" s="67"/>
      <c r="W146" s="67"/>
      <c r="X146" s="67"/>
      <c r="Y146" s="73"/>
      <c r="Z146" s="67"/>
      <c r="AA146" s="67"/>
      <c r="AB146" s="67"/>
      <c r="AC146" s="73"/>
      <c r="AD146" s="67"/>
      <c r="AE146" s="67"/>
      <c r="AF146" s="67"/>
      <c r="AG146" s="73"/>
      <c r="AH146" s="67"/>
      <c r="AI146" s="67"/>
      <c r="AJ146" s="73"/>
      <c r="AK146" s="73"/>
      <c r="AL146" s="73"/>
      <c r="AM146" s="73"/>
      <c r="AN146" s="73"/>
      <c r="AO146" s="73"/>
      <c r="AP146" s="73"/>
      <c r="AQ146" s="73"/>
      <c r="AR146" s="73"/>
      <c r="AS146" s="73"/>
      <c r="AT146" s="73"/>
      <c r="AU146" s="73"/>
      <c r="AV146" s="73"/>
      <c r="AW146" s="73"/>
      <c r="AX146" s="73"/>
      <c r="AY146" s="73"/>
      <c r="AZ146" s="73"/>
    </row>
    <row r="147">
      <c r="A147" s="57" t="s">
        <v>399</v>
      </c>
      <c r="B147" s="58" t="s">
        <v>188</v>
      </c>
      <c r="C147" s="59" t="s">
        <v>189</v>
      </c>
      <c r="D147" s="60" t="s">
        <v>190</v>
      </c>
      <c r="E147" s="61" t="s">
        <v>29</v>
      </c>
      <c r="F147" s="71">
        <v>1.0</v>
      </c>
      <c r="G147" s="81">
        <v>85.17</v>
      </c>
      <c r="H147" s="81">
        <v>20.08</v>
      </c>
      <c r="I147" s="64">
        <f t="shared" si="90"/>
        <v>105.25</v>
      </c>
      <c r="J147" s="64">
        <f t="shared" si="91"/>
        <v>85.17</v>
      </c>
      <c r="K147" s="64">
        <f t="shared" si="92"/>
        <v>20.08</v>
      </c>
      <c r="L147" s="78">
        <f t="shared" si="93"/>
        <v>105.25</v>
      </c>
      <c r="M147" s="65">
        <f t="shared" si="94"/>
        <v>132.63605</v>
      </c>
      <c r="N147" s="66"/>
      <c r="O147" s="67"/>
      <c r="P147" s="67"/>
      <c r="Q147" s="73"/>
      <c r="R147" s="67"/>
      <c r="S147" s="67"/>
      <c r="T147" s="67"/>
      <c r="U147" s="73"/>
      <c r="V147" s="67"/>
      <c r="W147" s="67"/>
      <c r="X147" s="67"/>
      <c r="Y147" s="73"/>
      <c r="Z147" s="67"/>
      <c r="AA147" s="67"/>
      <c r="AB147" s="67"/>
      <c r="AC147" s="73"/>
      <c r="AD147" s="67"/>
      <c r="AE147" s="67"/>
      <c r="AF147" s="67"/>
      <c r="AG147" s="73"/>
      <c r="AH147" s="67"/>
      <c r="AI147" s="67"/>
      <c r="AJ147" s="73"/>
      <c r="AK147" s="73"/>
      <c r="AL147" s="73"/>
      <c r="AM147" s="73"/>
      <c r="AN147" s="73"/>
      <c r="AO147" s="73"/>
      <c r="AP147" s="73"/>
      <c r="AQ147" s="73"/>
      <c r="AR147" s="73"/>
      <c r="AS147" s="73"/>
      <c r="AT147" s="73"/>
      <c r="AU147" s="73"/>
      <c r="AV147" s="73"/>
      <c r="AW147" s="73"/>
      <c r="AX147" s="73"/>
      <c r="AY147" s="73"/>
      <c r="AZ147" s="73"/>
    </row>
    <row r="148">
      <c r="A148" s="57" t="s">
        <v>400</v>
      </c>
      <c r="B148" s="82" t="s">
        <v>218</v>
      </c>
      <c r="C148" s="68" t="s">
        <v>401</v>
      </c>
      <c r="D148" s="69" t="s">
        <v>402</v>
      </c>
      <c r="E148" s="61" t="s">
        <v>29</v>
      </c>
      <c r="F148" s="62">
        <v>1.0</v>
      </c>
      <c r="G148" s="81">
        <v>10.8</v>
      </c>
      <c r="H148" s="81">
        <v>1.33</v>
      </c>
      <c r="I148" s="64">
        <f t="shared" si="90"/>
        <v>12.13</v>
      </c>
      <c r="J148" s="64">
        <f t="shared" si="91"/>
        <v>10.8</v>
      </c>
      <c r="K148" s="64">
        <f t="shared" si="92"/>
        <v>1.33</v>
      </c>
      <c r="L148" s="78">
        <f t="shared" si="93"/>
        <v>12.13</v>
      </c>
      <c r="M148" s="65">
        <f t="shared" si="94"/>
        <v>15.286226</v>
      </c>
      <c r="N148" s="66"/>
      <c r="O148" s="67"/>
      <c r="P148" s="67"/>
      <c r="Q148" s="73"/>
      <c r="R148" s="67"/>
      <c r="S148" s="67"/>
      <c r="T148" s="67"/>
      <c r="U148" s="73"/>
      <c r="V148" s="67"/>
      <c r="W148" s="67"/>
      <c r="X148" s="67"/>
      <c r="Y148" s="73"/>
      <c r="Z148" s="67"/>
      <c r="AA148" s="67"/>
      <c r="AB148" s="67"/>
      <c r="AC148" s="73"/>
      <c r="AD148" s="67"/>
      <c r="AE148" s="67"/>
      <c r="AF148" s="67"/>
      <c r="AG148" s="73"/>
      <c r="AH148" s="67"/>
      <c r="AI148" s="67"/>
      <c r="AJ148" s="73"/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/>
      <c r="AV148" s="73"/>
      <c r="AW148" s="73"/>
      <c r="AX148" s="73"/>
      <c r="AY148" s="73"/>
      <c r="AZ148" s="73"/>
    </row>
    <row r="149">
      <c r="A149" s="57" t="s">
        <v>403</v>
      </c>
      <c r="B149" s="82" t="s">
        <v>404</v>
      </c>
      <c r="C149" s="68" t="s">
        <v>405</v>
      </c>
      <c r="D149" s="69" t="s">
        <v>406</v>
      </c>
      <c r="E149" s="61" t="s">
        <v>45</v>
      </c>
      <c r="F149" s="71">
        <v>7.75</v>
      </c>
      <c r="G149" s="81">
        <v>7.0</v>
      </c>
      <c r="H149" s="81">
        <v>5.11</v>
      </c>
      <c r="I149" s="64">
        <f t="shared" si="90"/>
        <v>12.11</v>
      </c>
      <c r="J149" s="64">
        <f t="shared" si="91"/>
        <v>54.25</v>
      </c>
      <c r="K149" s="64">
        <f t="shared" si="92"/>
        <v>39.6025</v>
      </c>
      <c r="L149" s="78">
        <f t="shared" si="93"/>
        <v>93.8525</v>
      </c>
      <c r="M149" s="65">
        <f t="shared" si="94"/>
        <v>118.2729205</v>
      </c>
      <c r="N149" s="66"/>
      <c r="O149" s="67"/>
      <c r="P149" s="67"/>
      <c r="Q149" s="73"/>
      <c r="R149" s="67"/>
      <c r="S149" s="67"/>
      <c r="T149" s="67"/>
      <c r="U149" s="73"/>
      <c r="V149" s="67"/>
      <c r="W149" s="67"/>
      <c r="X149" s="67"/>
      <c r="Y149" s="73"/>
      <c r="Z149" s="67"/>
      <c r="AA149" s="67"/>
      <c r="AB149" s="67"/>
      <c r="AC149" s="73"/>
      <c r="AD149" s="67"/>
      <c r="AE149" s="67"/>
      <c r="AF149" s="67"/>
      <c r="AG149" s="73"/>
      <c r="AH149" s="67"/>
      <c r="AI149" s="67"/>
      <c r="AJ149" s="73"/>
      <c r="AK149" s="73"/>
      <c r="AL149" s="73"/>
      <c r="AM149" s="73"/>
      <c r="AN149" s="73"/>
      <c r="AO149" s="73"/>
      <c r="AP149" s="73"/>
      <c r="AQ149" s="73"/>
      <c r="AR149" s="73"/>
      <c r="AS149" s="73"/>
      <c r="AT149" s="73"/>
      <c r="AU149" s="73"/>
      <c r="AV149" s="73"/>
      <c r="AW149" s="73"/>
      <c r="AX149" s="73"/>
      <c r="AY149" s="73"/>
      <c r="AZ149" s="73"/>
    </row>
    <row r="150">
      <c r="A150" s="57" t="s">
        <v>407</v>
      </c>
      <c r="B150" s="82" t="s">
        <v>202</v>
      </c>
      <c r="C150" s="68" t="s">
        <v>203</v>
      </c>
      <c r="D150" s="69" t="s">
        <v>204</v>
      </c>
      <c r="E150" s="61" t="s">
        <v>45</v>
      </c>
      <c r="F150" s="71">
        <v>9.75</v>
      </c>
      <c r="G150" s="81">
        <v>8.98</v>
      </c>
      <c r="H150" s="81">
        <v>6.74</v>
      </c>
      <c r="I150" s="64">
        <f t="shared" si="90"/>
        <v>15.72</v>
      </c>
      <c r="J150" s="64">
        <f t="shared" si="91"/>
        <v>87.555</v>
      </c>
      <c r="K150" s="64">
        <f t="shared" si="92"/>
        <v>65.715</v>
      </c>
      <c r="L150" s="78">
        <f t="shared" si="93"/>
        <v>153.27</v>
      </c>
      <c r="M150" s="65">
        <f t="shared" si="94"/>
        <v>193.150854</v>
      </c>
      <c r="N150" s="66"/>
      <c r="O150" s="67"/>
      <c r="P150" s="67"/>
      <c r="Q150" s="73"/>
      <c r="R150" s="67"/>
      <c r="S150" s="67"/>
      <c r="T150" s="67"/>
      <c r="U150" s="73"/>
      <c r="V150" s="67"/>
      <c r="W150" s="67"/>
      <c r="X150" s="67"/>
      <c r="Y150" s="73"/>
      <c r="Z150" s="67"/>
      <c r="AA150" s="67"/>
      <c r="AB150" s="67"/>
      <c r="AC150" s="73"/>
      <c r="AD150" s="67"/>
      <c r="AE150" s="67"/>
      <c r="AF150" s="67"/>
      <c r="AG150" s="73"/>
      <c r="AH150" s="67"/>
      <c r="AI150" s="67"/>
      <c r="AJ150" s="73"/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/>
      <c r="AV150" s="73"/>
      <c r="AW150" s="73"/>
      <c r="AX150" s="73"/>
      <c r="AY150" s="73"/>
      <c r="AZ150" s="73"/>
    </row>
    <row r="151">
      <c r="A151" s="57" t="s">
        <v>408</v>
      </c>
      <c r="B151" s="82" t="s">
        <v>409</v>
      </c>
      <c r="C151" s="68" t="s">
        <v>410</v>
      </c>
      <c r="D151" s="69" t="s">
        <v>411</v>
      </c>
      <c r="E151" s="61" t="s">
        <v>29</v>
      </c>
      <c r="F151" s="71">
        <v>3.0</v>
      </c>
      <c r="G151" s="81">
        <v>19.45</v>
      </c>
      <c r="H151" s="81">
        <v>11.14</v>
      </c>
      <c r="I151" s="64">
        <f t="shared" si="90"/>
        <v>30.59</v>
      </c>
      <c r="J151" s="64">
        <f t="shared" si="91"/>
        <v>58.35</v>
      </c>
      <c r="K151" s="64">
        <f t="shared" si="92"/>
        <v>33.42</v>
      </c>
      <c r="L151" s="78">
        <f t="shared" si="93"/>
        <v>91.77</v>
      </c>
      <c r="M151" s="65">
        <f t="shared" si="94"/>
        <v>115.648554</v>
      </c>
      <c r="N151" s="66"/>
      <c r="O151" s="67"/>
      <c r="P151" s="67"/>
      <c r="Q151" s="73"/>
      <c r="R151" s="67"/>
      <c r="S151" s="67"/>
      <c r="T151" s="67"/>
      <c r="U151" s="73"/>
      <c r="V151" s="67"/>
      <c r="W151" s="67"/>
      <c r="X151" s="67"/>
      <c r="Y151" s="73"/>
      <c r="Z151" s="67"/>
      <c r="AA151" s="67"/>
      <c r="AB151" s="67"/>
      <c r="AC151" s="73"/>
      <c r="AD151" s="67"/>
      <c r="AE151" s="67"/>
      <c r="AF151" s="67"/>
      <c r="AG151" s="73"/>
      <c r="AH151" s="67"/>
      <c r="AI151" s="67"/>
      <c r="AJ151" s="73"/>
      <c r="AK151" s="73"/>
      <c r="AL151" s="73"/>
      <c r="AM151" s="73"/>
      <c r="AN151" s="73"/>
      <c r="AO151" s="73"/>
      <c r="AP151" s="73"/>
      <c r="AQ151" s="73"/>
      <c r="AR151" s="73"/>
      <c r="AS151" s="73"/>
      <c r="AT151" s="73"/>
      <c r="AU151" s="73"/>
      <c r="AV151" s="73"/>
      <c r="AW151" s="73"/>
      <c r="AX151" s="73"/>
      <c r="AY151" s="73"/>
      <c r="AZ151" s="73"/>
    </row>
    <row r="152">
      <c r="A152" s="57" t="s">
        <v>412</v>
      </c>
      <c r="B152" s="82" t="s">
        <v>413</v>
      </c>
      <c r="C152" s="68" t="s">
        <v>414</v>
      </c>
      <c r="D152" s="69" t="s">
        <v>415</v>
      </c>
      <c r="E152" s="61" t="s">
        <v>29</v>
      </c>
      <c r="F152" s="71">
        <v>5.0</v>
      </c>
      <c r="G152" s="81">
        <v>6.57</v>
      </c>
      <c r="H152" s="81">
        <v>6.2</v>
      </c>
      <c r="I152" s="64">
        <f t="shared" si="90"/>
        <v>12.77</v>
      </c>
      <c r="J152" s="64">
        <f t="shared" si="91"/>
        <v>32.85</v>
      </c>
      <c r="K152" s="64">
        <f t="shared" si="92"/>
        <v>31</v>
      </c>
      <c r="L152" s="78">
        <f t="shared" si="93"/>
        <v>63.85</v>
      </c>
      <c r="M152" s="65">
        <f t="shared" si="94"/>
        <v>80.46377</v>
      </c>
      <c r="N152" s="66"/>
      <c r="O152" s="67"/>
      <c r="P152" s="67"/>
      <c r="Q152" s="73"/>
      <c r="R152" s="67"/>
      <c r="S152" s="67"/>
      <c r="T152" s="67"/>
      <c r="U152" s="73"/>
      <c r="V152" s="67"/>
      <c r="W152" s="67"/>
      <c r="X152" s="67"/>
      <c r="Y152" s="73"/>
      <c r="Z152" s="67"/>
      <c r="AA152" s="67"/>
      <c r="AB152" s="67"/>
      <c r="AC152" s="73"/>
      <c r="AD152" s="67"/>
      <c r="AE152" s="67"/>
      <c r="AF152" s="67"/>
      <c r="AG152" s="73"/>
      <c r="AH152" s="67"/>
      <c r="AI152" s="67"/>
      <c r="AJ152" s="73"/>
      <c r="AK152" s="73"/>
      <c r="AL152" s="73"/>
      <c r="AM152" s="73"/>
      <c r="AN152" s="73"/>
      <c r="AO152" s="73"/>
      <c r="AP152" s="73"/>
      <c r="AQ152" s="73"/>
      <c r="AR152" s="73"/>
      <c r="AS152" s="73"/>
      <c r="AT152" s="73"/>
      <c r="AU152" s="73"/>
      <c r="AV152" s="73"/>
      <c r="AW152" s="73"/>
      <c r="AX152" s="73"/>
      <c r="AY152" s="73"/>
      <c r="AZ152" s="73"/>
    </row>
    <row r="153">
      <c r="A153" s="57" t="s">
        <v>416</v>
      </c>
      <c r="B153" s="82" t="s">
        <v>417</v>
      </c>
      <c r="C153" s="68" t="s">
        <v>418</v>
      </c>
      <c r="D153" s="69" t="s">
        <v>419</v>
      </c>
      <c r="E153" s="61" t="s">
        <v>29</v>
      </c>
      <c r="F153" s="71">
        <v>2.0</v>
      </c>
      <c r="G153" s="81">
        <v>8.51</v>
      </c>
      <c r="H153" s="81">
        <v>11.25</v>
      </c>
      <c r="I153" s="64">
        <f t="shared" si="90"/>
        <v>19.76</v>
      </c>
      <c r="J153" s="64">
        <f t="shared" si="91"/>
        <v>17.02</v>
      </c>
      <c r="K153" s="64">
        <f t="shared" si="92"/>
        <v>22.5</v>
      </c>
      <c r="L153" s="78">
        <f t="shared" si="93"/>
        <v>39.52</v>
      </c>
      <c r="M153" s="65">
        <f t="shared" si="94"/>
        <v>49.803104</v>
      </c>
      <c r="N153" s="66"/>
      <c r="O153" s="67"/>
      <c r="P153" s="67"/>
      <c r="Q153" s="73"/>
      <c r="R153" s="67"/>
      <c r="S153" s="67"/>
      <c r="T153" s="67"/>
      <c r="U153" s="73"/>
      <c r="V153" s="67"/>
      <c r="W153" s="67"/>
      <c r="X153" s="67"/>
      <c r="Y153" s="73"/>
      <c r="Z153" s="67"/>
      <c r="AA153" s="67"/>
      <c r="AB153" s="67"/>
      <c r="AC153" s="73"/>
      <c r="AD153" s="67"/>
      <c r="AE153" s="67"/>
      <c r="AF153" s="67"/>
      <c r="AG153" s="73"/>
      <c r="AH153" s="67"/>
      <c r="AI153" s="67"/>
      <c r="AJ153" s="73"/>
      <c r="AK153" s="73"/>
      <c r="AL153" s="73"/>
      <c r="AM153" s="73"/>
      <c r="AN153" s="73"/>
      <c r="AO153" s="73"/>
      <c r="AP153" s="73"/>
      <c r="AQ153" s="73"/>
      <c r="AR153" s="73"/>
      <c r="AS153" s="73"/>
      <c r="AT153" s="73"/>
      <c r="AU153" s="73"/>
      <c r="AV153" s="73"/>
      <c r="AW153" s="73"/>
      <c r="AX153" s="73"/>
      <c r="AY153" s="73"/>
      <c r="AZ153" s="73"/>
    </row>
    <row r="154">
      <c r="A154" s="57" t="s">
        <v>420</v>
      </c>
      <c r="B154" s="82" t="s">
        <v>421</v>
      </c>
      <c r="C154" s="68" t="s">
        <v>422</v>
      </c>
      <c r="D154" s="69" t="s">
        <v>423</v>
      </c>
      <c r="E154" s="61" t="s">
        <v>29</v>
      </c>
      <c r="F154" s="62">
        <v>2.0</v>
      </c>
      <c r="G154" s="81">
        <v>17.5</v>
      </c>
      <c r="H154" s="81">
        <v>13.77</v>
      </c>
      <c r="I154" s="64">
        <f t="shared" si="90"/>
        <v>31.27</v>
      </c>
      <c r="J154" s="64">
        <f t="shared" si="91"/>
        <v>35</v>
      </c>
      <c r="K154" s="64">
        <f t="shared" si="92"/>
        <v>27.54</v>
      </c>
      <c r="L154" s="78">
        <f t="shared" si="93"/>
        <v>62.54</v>
      </c>
      <c r="M154" s="65">
        <f t="shared" si="94"/>
        <v>78.812908</v>
      </c>
      <c r="N154" s="66"/>
      <c r="O154" s="67"/>
      <c r="P154" s="67"/>
      <c r="Q154" s="73"/>
      <c r="R154" s="67"/>
      <c r="S154" s="67"/>
      <c r="T154" s="67"/>
      <c r="U154" s="73"/>
      <c r="V154" s="67"/>
      <c r="W154" s="67"/>
      <c r="X154" s="67"/>
      <c r="Y154" s="73"/>
      <c r="Z154" s="67"/>
      <c r="AA154" s="67"/>
      <c r="AB154" s="67"/>
      <c r="AC154" s="73"/>
      <c r="AD154" s="67"/>
      <c r="AE154" s="67"/>
      <c r="AF154" s="67"/>
      <c r="AG154" s="73"/>
      <c r="AH154" s="67"/>
      <c r="AI154" s="67"/>
      <c r="AJ154" s="73"/>
      <c r="AK154" s="73"/>
      <c r="AL154" s="73"/>
      <c r="AM154" s="73"/>
      <c r="AN154" s="73"/>
      <c r="AO154" s="73"/>
      <c r="AP154" s="73"/>
      <c r="AQ154" s="73"/>
      <c r="AR154" s="73"/>
      <c r="AS154" s="73"/>
      <c r="AT154" s="73"/>
      <c r="AU154" s="73"/>
      <c r="AV154" s="73"/>
      <c r="AW154" s="73"/>
      <c r="AX154" s="73"/>
      <c r="AY154" s="73"/>
      <c r="AZ154" s="73"/>
    </row>
    <row r="155">
      <c r="A155" s="57" t="s">
        <v>424</v>
      </c>
      <c r="B155" s="82" t="s">
        <v>425</v>
      </c>
      <c r="C155" s="68" t="s">
        <v>426</v>
      </c>
      <c r="D155" s="69" t="s">
        <v>427</v>
      </c>
      <c r="E155" s="61" t="s">
        <v>29</v>
      </c>
      <c r="F155" s="62">
        <v>2.0</v>
      </c>
      <c r="G155" s="81">
        <v>9.75</v>
      </c>
      <c r="H155" s="81">
        <v>8.46</v>
      </c>
      <c r="I155" s="64">
        <f t="shared" si="90"/>
        <v>18.21</v>
      </c>
      <c r="J155" s="64">
        <f t="shared" si="91"/>
        <v>19.5</v>
      </c>
      <c r="K155" s="64">
        <f t="shared" si="92"/>
        <v>16.92</v>
      </c>
      <c r="L155" s="78">
        <f t="shared" si="93"/>
        <v>36.42</v>
      </c>
      <c r="M155" s="65">
        <f t="shared" si="94"/>
        <v>45.896484</v>
      </c>
      <c r="N155" s="66"/>
      <c r="O155" s="67"/>
      <c r="P155" s="67"/>
      <c r="Q155" s="73"/>
      <c r="R155" s="67"/>
      <c r="S155" s="67"/>
      <c r="T155" s="67"/>
      <c r="U155" s="73"/>
      <c r="V155" s="67"/>
      <c r="W155" s="67"/>
      <c r="X155" s="67"/>
      <c r="Y155" s="73"/>
      <c r="Z155" s="67"/>
      <c r="AA155" s="67"/>
      <c r="AB155" s="67"/>
      <c r="AC155" s="73"/>
      <c r="AD155" s="67"/>
      <c r="AE155" s="67"/>
      <c r="AF155" s="67"/>
      <c r="AG155" s="73"/>
      <c r="AH155" s="67"/>
      <c r="AI155" s="67"/>
      <c r="AJ155" s="73"/>
      <c r="AK155" s="73"/>
      <c r="AL155" s="73"/>
      <c r="AM155" s="73"/>
      <c r="AN155" s="73"/>
      <c r="AO155" s="73"/>
      <c r="AP155" s="73"/>
      <c r="AQ155" s="73"/>
      <c r="AR155" s="73"/>
      <c r="AS155" s="73"/>
      <c r="AT155" s="73"/>
      <c r="AU155" s="73"/>
      <c r="AV155" s="73"/>
      <c r="AW155" s="73"/>
      <c r="AX155" s="73"/>
      <c r="AY155" s="73"/>
      <c r="AZ155" s="73"/>
    </row>
    <row r="156">
      <c r="A156" s="57" t="s">
        <v>428</v>
      </c>
      <c r="B156" s="82" t="s">
        <v>429</v>
      </c>
      <c r="C156" s="68" t="s">
        <v>430</v>
      </c>
      <c r="D156" s="69" t="s">
        <v>431</v>
      </c>
      <c r="E156" s="61" t="s">
        <v>29</v>
      </c>
      <c r="F156" s="71">
        <v>2.0</v>
      </c>
      <c r="G156" s="81">
        <v>77.49</v>
      </c>
      <c r="H156" s="81">
        <v>10.37</v>
      </c>
      <c r="I156" s="64">
        <f t="shared" si="90"/>
        <v>87.86</v>
      </c>
      <c r="J156" s="64">
        <f t="shared" si="91"/>
        <v>154.98</v>
      </c>
      <c r="K156" s="64">
        <f t="shared" si="92"/>
        <v>20.74</v>
      </c>
      <c r="L156" s="78">
        <f t="shared" si="93"/>
        <v>175.72</v>
      </c>
      <c r="M156" s="65">
        <f t="shared" si="94"/>
        <v>221.442344</v>
      </c>
      <c r="N156" s="66"/>
      <c r="O156" s="67"/>
      <c r="P156" s="67"/>
      <c r="Q156" s="73"/>
      <c r="R156" s="67"/>
      <c r="S156" s="67"/>
      <c r="T156" s="67"/>
      <c r="U156" s="73"/>
      <c r="V156" s="67"/>
      <c r="W156" s="67"/>
      <c r="X156" s="67"/>
      <c r="Y156" s="73"/>
      <c r="Z156" s="67"/>
      <c r="AA156" s="67"/>
      <c r="AB156" s="67"/>
      <c r="AC156" s="73"/>
      <c r="AD156" s="67"/>
      <c r="AE156" s="67"/>
      <c r="AF156" s="67"/>
      <c r="AG156" s="73"/>
      <c r="AH156" s="67"/>
      <c r="AI156" s="67"/>
      <c r="AJ156" s="73"/>
      <c r="AK156" s="73"/>
      <c r="AL156" s="73"/>
      <c r="AM156" s="73"/>
      <c r="AN156" s="73"/>
      <c r="AO156" s="73"/>
      <c r="AP156" s="73"/>
      <c r="AQ156" s="73"/>
      <c r="AR156" s="73"/>
      <c r="AS156" s="73"/>
      <c r="AT156" s="73"/>
      <c r="AU156" s="73"/>
      <c r="AV156" s="73"/>
      <c r="AW156" s="73"/>
      <c r="AX156" s="73"/>
      <c r="AY156" s="73"/>
      <c r="AZ156" s="73"/>
    </row>
    <row r="157">
      <c r="A157" s="57" t="s">
        <v>432</v>
      </c>
      <c r="B157" s="82" t="s">
        <v>433</v>
      </c>
      <c r="C157" s="68" t="s">
        <v>434</v>
      </c>
      <c r="D157" s="69" t="s">
        <v>435</v>
      </c>
      <c r="E157" s="61" t="s">
        <v>29</v>
      </c>
      <c r="F157" s="62">
        <v>1.0</v>
      </c>
      <c r="G157" s="81">
        <v>45.76</v>
      </c>
      <c r="H157" s="63">
        <v>0.0</v>
      </c>
      <c r="I157" s="64">
        <f t="shared" si="90"/>
        <v>45.76</v>
      </c>
      <c r="J157" s="64">
        <f t="shared" si="91"/>
        <v>45.76</v>
      </c>
      <c r="K157" s="64">
        <f t="shared" si="92"/>
        <v>0</v>
      </c>
      <c r="L157" s="78">
        <f t="shared" si="93"/>
        <v>45.76</v>
      </c>
      <c r="M157" s="65">
        <f t="shared" si="94"/>
        <v>57.666752</v>
      </c>
      <c r="N157" s="66"/>
      <c r="O157" s="67"/>
      <c r="P157" s="67"/>
      <c r="Q157" s="73"/>
      <c r="R157" s="67"/>
      <c r="S157" s="67"/>
      <c r="T157" s="67"/>
      <c r="U157" s="73"/>
      <c r="V157" s="67"/>
      <c r="W157" s="67"/>
      <c r="X157" s="67"/>
      <c r="Y157" s="73"/>
      <c r="Z157" s="67"/>
      <c r="AA157" s="67"/>
      <c r="AB157" s="67"/>
      <c r="AC157" s="73"/>
      <c r="AD157" s="67"/>
      <c r="AE157" s="67"/>
      <c r="AF157" s="67"/>
      <c r="AG157" s="73"/>
      <c r="AH157" s="67"/>
      <c r="AI157" s="67"/>
      <c r="AJ157" s="73"/>
      <c r="AK157" s="73"/>
      <c r="AL157" s="73"/>
      <c r="AM157" s="73"/>
      <c r="AN157" s="73"/>
      <c r="AO157" s="73"/>
      <c r="AP157" s="73"/>
      <c r="AQ157" s="73"/>
      <c r="AR157" s="73"/>
      <c r="AS157" s="73"/>
      <c r="AT157" s="73"/>
      <c r="AU157" s="73"/>
      <c r="AV157" s="73"/>
      <c r="AW157" s="73"/>
      <c r="AX157" s="73"/>
      <c r="AY157" s="73"/>
      <c r="AZ157" s="73"/>
    </row>
    <row r="158">
      <c r="A158" s="72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8"/>
      <c r="N158" s="66"/>
      <c r="O158" s="67"/>
      <c r="P158" s="67"/>
      <c r="Q158" s="73"/>
      <c r="R158" s="67"/>
      <c r="S158" s="67"/>
      <c r="T158" s="67"/>
      <c r="U158" s="73"/>
      <c r="V158" s="67"/>
      <c r="W158" s="67"/>
      <c r="X158" s="67"/>
      <c r="Y158" s="73"/>
      <c r="Z158" s="67"/>
      <c r="AA158" s="67"/>
      <c r="AB158" s="67"/>
      <c r="AC158" s="73"/>
      <c r="AD158" s="67"/>
      <c r="AE158" s="67"/>
      <c r="AF158" s="67"/>
      <c r="AG158" s="73"/>
      <c r="AH158" s="67"/>
      <c r="AI158" s="67"/>
      <c r="AJ158" s="73"/>
      <c r="AK158" s="73"/>
      <c r="AL158" s="73"/>
      <c r="AM158" s="73"/>
      <c r="AN158" s="73"/>
      <c r="AO158" s="73"/>
      <c r="AP158" s="73"/>
      <c r="AQ158" s="73"/>
      <c r="AR158" s="73"/>
      <c r="AS158" s="73"/>
      <c r="AT158" s="73"/>
      <c r="AU158" s="73"/>
      <c r="AV158" s="73"/>
      <c r="AW158" s="73"/>
      <c r="AX158" s="73"/>
      <c r="AY158" s="73"/>
      <c r="AZ158" s="73"/>
    </row>
    <row r="159" ht="12.75" customHeight="1">
      <c r="A159" s="106" t="s">
        <v>436</v>
      </c>
      <c r="B159" s="107" t="s">
        <v>437</v>
      </c>
      <c r="C159" s="89"/>
      <c r="D159" s="90"/>
      <c r="E159" s="108"/>
      <c r="F159" s="92"/>
      <c r="G159" s="93"/>
      <c r="H159" s="93"/>
      <c r="I159" s="93"/>
      <c r="J159" s="56">
        <f t="shared" ref="J159:M159" si="95">SUM(J160:J195)</f>
        <v>5235.6235</v>
      </c>
      <c r="K159" s="56">
        <f t="shared" si="95"/>
        <v>2116.5935</v>
      </c>
      <c r="L159" s="56">
        <f t="shared" si="95"/>
        <v>7352.217</v>
      </c>
      <c r="M159" s="56">
        <f t="shared" si="95"/>
        <v>9265.263863</v>
      </c>
      <c r="N159" s="96"/>
      <c r="O159" s="94">
        <f>M159</f>
        <v>9265.263863</v>
      </c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F159" s="96"/>
      <c r="AG159" s="96"/>
      <c r="AH159" s="96"/>
      <c r="AI159" s="96"/>
      <c r="AJ159" s="96"/>
      <c r="AK159" s="96"/>
      <c r="AL159" s="96"/>
      <c r="AM159" s="96"/>
      <c r="AN159" s="96"/>
      <c r="AO159" s="96"/>
      <c r="AP159" s="96"/>
      <c r="AQ159" s="96"/>
      <c r="AR159" s="96"/>
      <c r="AS159" s="96"/>
      <c r="AT159" s="96"/>
      <c r="AU159" s="96"/>
      <c r="AV159" s="96"/>
      <c r="AW159" s="96"/>
      <c r="AX159" s="96"/>
      <c r="AY159" s="96"/>
      <c r="AZ159" s="96"/>
    </row>
    <row r="160">
      <c r="A160" s="57" t="s">
        <v>438</v>
      </c>
      <c r="B160" s="82" t="s">
        <v>439</v>
      </c>
      <c r="C160" s="68" t="s">
        <v>440</v>
      </c>
      <c r="D160" s="69" t="s">
        <v>441</v>
      </c>
      <c r="E160" s="61" t="s">
        <v>29</v>
      </c>
      <c r="F160" s="62">
        <v>2.0</v>
      </c>
      <c r="G160" s="81">
        <v>497.9</v>
      </c>
      <c r="H160" s="81">
        <v>23.1</v>
      </c>
      <c r="I160" s="64">
        <f t="shared" ref="I160:I195" si="96">G160+H160</f>
        <v>521</v>
      </c>
      <c r="J160" s="64">
        <f t="shared" ref="J160:J195" si="97">G160*F160</f>
        <v>995.8</v>
      </c>
      <c r="K160" s="64">
        <f t="shared" ref="K160:K195" si="98">H160*F160</f>
        <v>46.2</v>
      </c>
      <c r="L160" s="78">
        <f t="shared" ref="L160:L195" si="99">J160+K160</f>
        <v>1042</v>
      </c>
      <c r="M160" s="65">
        <f t="shared" ref="M160:M195" si="100">L160*(1+$M$4)</f>
        <v>1313.1284</v>
      </c>
      <c r="N160" s="66"/>
      <c r="O160" s="67"/>
      <c r="P160" s="67"/>
      <c r="Q160" s="73"/>
      <c r="R160" s="67"/>
      <c r="S160" s="67"/>
      <c r="T160" s="67"/>
      <c r="U160" s="73"/>
      <c r="V160" s="67"/>
      <c r="W160" s="67"/>
      <c r="X160" s="67"/>
      <c r="Y160" s="73"/>
      <c r="Z160" s="67"/>
      <c r="AA160" s="67"/>
      <c r="AB160" s="67"/>
      <c r="AC160" s="73"/>
      <c r="AD160" s="67"/>
      <c r="AE160" s="67"/>
      <c r="AF160" s="67"/>
      <c r="AG160" s="73"/>
      <c r="AH160" s="67"/>
      <c r="AI160" s="67"/>
      <c r="AJ160" s="73"/>
      <c r="AK160" s="73"/>
      <c r="AL160" s="73"/>
      <c r="AM160" s="73"/>
      <c r="AN160" s="73"/>
      <c r="AO160" s="73"/>
      <c r="AP160" s="73"/>
      <c r="AQ160" s="73"/>
      <c r="AR160" s="73"/>
      <c r="AS160" s="73"/>
      <c r="AT160" s="73"/>
      <c r="AU160" s="73"/>
      <c r="AV160" s="73"/>
      <c r="AW160" s="73"/>
      <c r="AX160" s="73"/>
      <c r="AY160" s="73"/>
      <c r="AZ160" s="73"/>
    </row>
    <row r="161">
      <c r="A161" s="57" t="s">
        <v>442</v>
      </c>
      <c r="B161" s="82" t="s">
        <v>443</v>
      </c>
      <c r="C161" s="68" t="s">
        <v>444</v>
      </c>
      <c r="D161" s="69" t="s">
        <v>445</v>
      </c>
      <c r="E161" s="61" t="s">
        <v>29</v>
      </c>
      <c r="F161" s="62">
        <v>2.0</v>
      </c>
      <c r="G161" s="81">
        <v>241.48</v>
      </c>
      <c r="H161" s="81">
        <v>24.13</v>
      </c>
      <c r="I161" s="64">
        <f t="shared" si="96"/>
        <v>265.61</v>
      </c>
      <c r="J161" s="64">
        <f t="shared" si="97"/>
        <v>482.96</v>
      </c>
      <c r="K161" s="64">
        <f t="shared" si="98"/>
        <v>48.26</v>
      </c>
      <c r="L161" s="78">
        <f t="shared" si="99"/>
        <v>531.22</v>
      </c>
      <c r="M161" s="65">
        <f t="shared" si="100"/>
        <v>669.443444</v>
      </c>
      <c r="N161" s="66"/>
      <c r="O161" s="67"/>
      <c r="P161" s="67"/>
      <c r="Q161" s="73"/>
      <c r="R161" s="67"/>
      <c r="S161" s="67"/>
      <c r="T161" s="67"/>
      <c r="U161" s="73"/>
      <c r="V161" s="67"/>
      <c r="W161" s="67"/>
      <c r="X161" s="67"/>
      <c r="Y161" s="73"/>
      <c r="Z161" s="67"/>
      <c r="AA161" s="67"/>
      <c r="AB161" s="67"/>
      <c r="AC161" s="73"/>
      <c r="AD161" s="67"/>
      <c r="AE161" s="67"/>
      <c r="AF161" s="67"/>
      <c r="AG161" s="73"/>
      <c r="AH161" s="67"/>
      <c r="AI161" s="67"/>
      <c r="AJ161" s="73"/>
      <c r="AK161" s="73"/>
      <c r="AL161" s="73"/>
      <c r="AM161" s="73"/>
      <c r="AN161" s="73"/>
      <c r="AO161" s="73"/>
      <c r="AP161" s="73"/>
      <c r="AQ161" s="73"/>
      <c r="AR161" s="73"/>
      <c r="AS161" s="73"/>
      <c r="AT161" s="73"/>
      <c r="AU161" s="73"/>
      <c r="AV161" s="73"/>
      <c r="AW161" s="73"/>
      <c r="AX161" s="73"/>
      <c r="AY161" s="73"/>
      <c r="AZ161" s="73"/>
    </row>
    <row r="162">
      <c r="A162" s="57" t="s">
        <v>446</v>
      </c>
      <c r="B162" s="82" t="s">
        <v>447</v>
      </c>
      <c r="C162" s="68" t="s">
        <v>448</v>
      </c>
      <c r="D162" s="69" t="s">
        <v>449</v>
      </c>
      <c r="E162" s="61" t="s">
        <v>45</v>
      </c>
      <c r="F162" s="62">
        <v>18.9</v>
      </c>
      <c r="G162" s="81">
        <v>3.7</v>
      </c>
      <c r="H162" s="81">
        <v>10.68</v>
      </c>
      <c r="I162" s="64">
        <f t="shared" si="96"/>
        <v>14.38</v>
      </c>
      <c r="J162" s="64">
        <f t="shared" si="97"/>
        <v>69.93</v>
      </c>
      <c r="K162" s="64">
        <f t="shared" si="98"/>
        <v>201.852</v>
      </c>
      <c r="L162" s="78">
        <f t="shared" si="99"/>
        <v>271.782</v>
      </c>
      <c r="M162" s="65">
        <f t="shared" si="100"/>
        <v>342.4996764</v>
      </c>
      <c r="N162" s="66"/>
      <c r="O162" s="67"/>
      <c r="P162" s="67"/>
      <c r="Q162" s="73"/>
      <c r="R162" s="67"/>
      <c r="S162" s="67"/>
      <c r="T162" s="67"/>
      <c r="U162" s="73"/>
      <c r="V162" s="67"/>
      <c r="W162" s="67"/>
      <c r="X162" s="67"/>
      <c r="Y162" s="73"/>
      <c r="Z162" s="67"/>
      <c r="AA162" s="67"/>
      <c r="AB162" s="67"/>
      <c r="AC162" s="73"/>
      <c r="AD162" s="67"/>
      <c r="AE162" s="67"/>
      <c r="AF162" s="67"/>
      <c r="AG162" s="73"/>
      <c r="AH162" s="67"/>
      <c r="AI162" s="67"/>
      <c r="AJ162" s="73"/>
      <c r="AK162" s="73"/>
      <c r="AL162" s="73"/>
      <c r="AM162" s="73"/>
      <c r="AN162" s="73"/>
      <c r="AO162" s="73"/>
      <c r="AP162" s="73"/>
      <c r="AQ162" s="73"/>
      <c r="AR162" s="73"/>
      <c r="AS162" s="73"/>
      <c r="AT162" s="73"/>
      <c r="AU162" s="73"/>
      <c r="AV162" s="73"/>
      <c r="AW162" s="73"/>
      <c r="AX162" s="73"/>
      <c r="AY162" s="73"/>
      <c r="AZ162" s="73"/>
    </row>
    <row r="163">
      <c r="A163" s="57" t="s">
        <v>450</v>
      </c>
      <c r="B163" s="82" t="s">
        <v>447</v>
      </c>
      <c r="C163" s="68" t="s">
        <v>451</v>
      </c>
      <c r="D163" s="69" t="s">
        <v>452</v>
      </c>
      <c r="E163" s="61" t="s">
        <v>45</v>
      </c>
      <c r="F163" s="62">
        <v>18.9</v>
      </c>
      <c r="G163" s="81">
        <v>4.7</v>
      </c>
      <c r="H163" s="81">
        <v>9.63</v>
      </c>
      <c r="I163" s="64">
        <f t="shared" si="96"/>
        <v>14.33</v>
      </c>
      <c r="J163" s="64">
        <f t="shared" si="97"/>
        <v>88.83</v>
      </c>
      <c r="K163" s="64">
        <f t="shared" si="98"/>
        <v>182.007</v>
      </c>
      <c r="L163" s="78">
        <f t="shared" si="99"/>
        <v>270.837</v>
      </c>
      <c r="M163" s="65">
        <f t="shared" si="100"/>
        <v>341.3087874</v>
      </c>
      <c r="N163" s="66"/>
      <c r="O163" s="67"/>
      <c r="P163" s="67"/>
      <c r="Q163" s="73"/>
      <c r="R163" s="67"/>
      <c r="S163" s="67"/>
      <c r="T163" s="67"/>
      <c r="U163" s="73"/>
      <c r="V163" s="67"/>
      <c r="W163" s="67"/>
      <c r="X163" s="67"/>
      <c r="Y163" s="73"/>
      <c r="Z163" s="67"/>
      <c r="AA163" s="67"/>
      <c r="AB163" s="67"/>
      <c r="AC163" s="73"/>
      <c r="AD163" s="67"/>
      <c r="AE163" s="67"/>
      <c r="AF163" s="67"/>
      <c r="AG163" s="73"/>
      <c r="AH163" s="67"/>
      <c r="AI163" s="67"/>
      <c r="AJ163" s="73"/>
      <c r="AK163" s="73"/>
      <c r="AL163" s="73"/>
      <c r="AM163" s="73"/>
      <c r="AN163" s="73"/>
      <c r="AO163" s="73"/>
      <c r="AP163" s="73"/>
      <c r="AQ163" s="73"/>
      <c r="AR163" s="73"/>
      <c r="AS163" s="73"/>
      <c r="AT163" s="73"/>
      <c r="AU163" s="73"/>
      <c r="AV163" s="73"/>
      <c r="AW163" s="73"/>
      <c r="AX163" s="73"/>
      <c r="AY163" s="73"/>
      <c r="AZ163" s="73"/>
    </row>
    <row r="164">
      <c r="A164" s="57" t="s">
        <v>453</v>
      </c>
      <c r="B164" s="82" t="s">
        <v>454</v>
      </c>
      <c r="C164" s="68" t="s">
        <v>455</v>
      </c>
      <c r="D164" s="69" t="s">
        <v>456</v>
      </c>
      <c r="E164" s="61" t="s">
        <v>29</v>
      </c>
      <c r="F164" s="62">
        <v>1.0</v>
      </c>
      <c r="G164" s="81">
        <v>9.57</v>
      </c>
      <c r="H164" s="81">
        <v>2.45</v>
      </c>
      <c r="I164" s="64">
        <f t="shared" si="96"/>
        <v>12.02</v>
      </c>
      <c r="J164" s="64">
        <f t="shared" si="97"/>
        <v>9.57</v>
      </c>
      <c r="K164" s="64">
        <f t="shared" si="98"/>
        <v>2.45</v>
      </c>
      <c r="L164" s="78">
        <f t="shared" si="99"/>
        <v>12.02</v>
      </c>
      <c r="M164" s="65">
        <f t="shared" si="100"/>
        <v>15.147604</v>
      </c>
      <c r="N164" s="66"/>
      <c r="O164" s="67"/>
      <c r="P164" s="67"/>
      <c r="Q164" s="73"/>
      <c r="R164" s="67"/>
      <c r="S164" s="67"/>
      <c r="T164" s="67"/>
      <c r="U164" s="73"/>
      <c r="V164" s="67"/>
      <c r="W164" s="67"/>
      <c r="X164" s="67"/>
      <c r="Y164" s="73"/>
      <c r="Z164" s="67"/>
      <c r="AA164" s="67"/>
      <c r="AB164" s="67"/>
      <c r="AC164" s="73"/>
      <c r="AD164" s="67"/>
      <c r="AE164" s="67"/>
      <c r="AF164" s="67"/>
      <c r="AG164" s="73"/>
      <c r="AH164" s="67"/>
      <c r="AI164" s="67"/>
      <c r="AJ164" s="73"/>
      <c r="AK164" s="73"/>
      <c r="AL164" s="73"/>
      <c r="AM164" s="73"/>
      <c r="AN164" s="73"/>
      <c r="AO164" s="73"/>
      <c r="AP164" s="73"/>
      <c r="AQ164" s="73"/>
      <c r="AR164" s="73"/>
      <c r="AS164" s="73"/>
      <c r="AT164" s="73"/>
      <c r="AU164" s="73"/>
      <c r="AV164" s="73"/>
      <c r="AW164" s="73"/>
      <c r="AX164" s="73"/>
      <c r="AY164" s="73"/>
      <c r="AZ164" s="73"/>
    </row>
    <row r="165">
      <c r="A165" s="57" t="s">
        <v>457</v>
      </c>
      <c r="B165" s="82" t="s">
        <v>454</v>
      </c>
      <c r="C165" s="68" t="s">
        <v>458</v>
      </c>
      <c r="D165" s="69" t="s">
        <v>459</v>
      </c>
      <c r="E165" s="61" t="s">
        <v>29</v>
      </c>
      <c r="F165" s="62">
        <v>1.0</v>
      </c>
      <c r="G165" s="81">
        <v>111.91</v>
      </c>
      <c r="H165" s="81">
        <v>9.7</v>
      </c>
      <c r="I165" s="64">
        <f t="shared" si="96"/>
        <v>121.61</v>
      </c>
      <c r="J165" s="64">
        <f t="shared" si="97"/>
        <v>111.91</v>
      </c>
      <c r="K165" s="64">
        <f t="shared" si="98"/>
        <v>9.7</v>
      </c>
      <c r="L165" s="78">
        <f t="shared" si="99"/>
        <v>121.61</v>
      </c>
      <c r="M165" s="65">
        <f t="shared" si="100"/>
        <v>153.252922</v>
      </c>
      <c r="N165" s="66"/>
      <c r="O165" s="67"/>
      <c r="P165" s="67"/>
      <c r="Q165" s="73"/>
      <c r="R165" s="67"/>
      <c r="S165" s="67"/>
      <c r="T165" s="67"/>
      <c r="U165" s="73"/>
      <c r="V165" s="67"/>
      <c r="W165" s="67"/>
      <c r="X165" s="67"/>
      <c r="Y165" s="73"/>
      <c r="Z165" s="67"/>
      <c r="AA165" s="67"/>
      <c r="AB165" s="67"/>
      <c r="AC165" s="73"/>
      <c r="AD165" s="67"/>
      <c r="AE165" s="67"/>
      <c r="AF165" s="67"/>
      <c r="AG165" s="73"/>
      <c r="AH165" s="67"/>
      <c r="AI165" s="67"/>
      <c r="AJ165" s="73"/>
      <c r="AK165" s="73"/>
      <c r="AL165" s="73"/>
      <c r="AM165" s="73"/>
      <c r="AN165" s="73"/>
      <c r="AO165" s="73"/>
      <c r="AP165" s="73"/>
      <c r="AQ165" s="73"/>
      <c r="AR165" s="73"/>
      <c r="AS165" s="73"/>
      <c r="AT165" s="73"/>
      <c r="AU165" s="73"/>
      <c r="AV165" s="73"/>
      <c r="AW165" s="73"/>
      <c r="AX165" s="73"/>
      <c r="AY165" s="73"/>
      <c r="AZ165" s="73"/>
    </row>
    <row r="166">
      <c r="A166" s="57" t="s">
        <v>460</v>
      </c>
      <c r="B166" s="82" t="s">
        <v>461</v>
      </c>
      <c r="C166" s="68" t="s">
        <v>462</v>
      </c>
      <c r="D166" s="69" t="s">
        <v>463</v>
      </c>
      <c r="E166" s="61" t="s">
        <v>45</v>
      </c>
      <c r="F166" s="71">
        <v>15.6</v>
      </c>
      <c r="G166" s="81">
        <v>16.36</v>
      </c>
      <c r="H166" s="81">
        <v>1.03</v>
      </c>
      <c r="I166" s="64">
        <f t="shared" si="96"/>
        <v>17.39</v>
      </c>
      <c r="J166" s="64">
        <f t="shared" si="97"/>
        <v>255.216</v>
      </c>
      <c r="K166" s="64">
        <f t="shared" si="98"/>
        <v>16.068</v>
      </c>
      <c r="L166" s="78">
        <f t="shared" si="99"/>
        <v>271.284</v>
      </c>
      <c r="M166" s="65">
        <f t="shared" si="100"/>
        <v>341.8720968</v>
      </c>
      <c r="N166" s="66"/>
      <c r="O166" s="67"/>
      <c r="P166" s="67"/>
      <c r="Q166" s="73"/>
      <c r="R166" s="67"/>
      <c r="S166" s="67"/>
      <c r="T166" s="67"/>
      <c r="U166" s="73"/>
      <c r="V166" s="67"/>
      <c r="W166" s="67"/>
      <c r="X166" s="67"/>
      <c r="Y166" s="73"/>
      <c r="Z166" s="67"/>
      <c r="AA166" s="67"/>
      <c r="AB166" s="67"/>
      <c r="AC166" s="73"/>
      <c r="AD166" s="67"/>
      <c r="AE166" s="67"/>
      <c r="AF166" s="67"/>
      <c r="AG166" s="73"/>
      <c r="AH166" s="67"/>
      <c r="AI166" s="67"/>
      <c r="AJ166" s="73"/>
      <c r="AK166" s="73"/>
      <c r="AL166" s="73"/>
      <c r="AM166" s="73"/>
      <c r="AN166" s="73"/>
      <c r="AO166" s="73"/>
      <c r="AP166" s="73"/>
      <c r="AQ166" s="73"/>
      <c r="AR166" s="73"/>
      <c r="AS166" s="73"/>
      <c r="AT166" s="73"/>
      <c r="AU166" s="73"/>
      <c r="AV166" s="73"/>
      <c r="AW166" s="73"/>
      <c r="AX166" s="73"/>
      <c r="AY166" s="73"/>
      <c r="AZ166" s="73"/>
    </row>
    <row r="167">
      <c r="A167" s="57" t="s">
        <v>464</v>
      </c>
      <c r="B167" s="82" t="s">
        <v>465</v>
      </c>
      <c r="C167" s="68" t="s">
        <v>466</v>
      </c>
      <c r="D167" s="69" t="s">
        <v>467</v>
      </c>
      <c r="E167" s="61" t="s">
        <v>45</v>
      </c>
      <c r="F167" s="71">
        <v>7.55</v>
      </c>
      <c r="G167" s="81">
        <v>10.32</v>
      </c>
      <c r="H167" s="81">
        <v>14.24</v>
      </c>
      <c r="I167" s="64">
        <f t="shared" si="96"/>
        <v>24.56</v>
      </c>
      <c r="J167" s="64">
        <f t="shared" si="97"/>
        <v>77.916</v>
      </c>
      <c r="K167" s="64">
        <f t="shared" si="98"/>
        <v>107.512</v>
      </c>
      <c r="L167" s="78">
        <f t="shared" si="99"/>
        <v>185.428</v>
      </c>
      <c r="M167" s="65">
        <f t="shared" si="100"/>
        <v>233.6763656</v>
      </c>
      <c r="N167" s="66"/>
      <c r="O167" s="67"/>
      <c r="P167" s="67"/>
      <c r="Q167" s="73"/>
      <c r="R167" s="67"/>
      <c r="S167" s="67"/>
      <c r="T167" s="67"/>
      <c r="U167" s="73"/>
      <c r="V167" s="67"/>
      <c r="W167" s="67"/>
      <c r="X167" s="67"/>
      <c r="Y167" s="73"/>
      <c r="Z167" s="67"/>
      <c r="AA167" s="67"/>
      <c r="AB167" s="67"/>
      <c r="AC167" s="73"/>
      <c r="AD167" s="67"/>
      <c r="AE167" s="67"/>
      <c r="AF167" s="67"/>
      <c r="AG167" s="73"/>
      <c r="AH167" s="67"/>
      <c r="AI167" s="67"/>
      <c r="AJ167" s="73"/>
      <c r="AK167" s="73"/>
      <c r="AL167" s="73"/>
      <c r="AM167" s="73"/>
      <c r="AN167" s="73"/>
      <c r="AO167" s="73"/>
      <c r="AP167" s="73"/>
      <c r="AQ167" s="73"/>
      <c r="AR167" s="73"/>
      <c r="AS167" s="73"/>
      <c r="AT167" s="73"/>
      <c r="AU167" s="73"/>
      <c r="AV167" s="73"/>
      <c r="AW167" s="73"/>
      <c r="AX167" s="73"/>
      <c r="AY167" s="73"/>
      <c r="AZ167" s="73"/>
    </row>
    <row r="168">
      <c r="A168" s="57" t="s">
        <v>468</v>
      </c>
      <c r="B168" s="82" t="s">
        <v>469</v>
      </c>
      <c r="C168" s="68" t="s">
        <v>470</v>
      </c>
      <c r="D168" s="69" t="s">
        <v>471</v>
      </c>
      <c r="E168" s="61" t="s">
        <v>29</v>
      </c>
      <c r="F168" s="62">
        <v>2.0</v>
      </c>
      <c r="G168" s="81">
        <v>10.05</v>
      </c>
      <c r="H168" s="81">
        <v>3.92</v>
      </c>
      <c r="I168" s="64">
        <f t="shared" si="96"/>
        <v>13.97</v>
      </c>
      <c r="J168" s="64">
        <f t="shared" si="97"/>
        <v>20.1</v>
      </c>
      <c r="K168" s="64">
        <f t="shared" si="98"/>
        <v>7.84</v>
      </c>
      <c r="L168" s="78">
        <f t="shared" si="99"/>
        <v>27.94</v>
      </c>
      <c r="M168" s="65">
        <f t="shared" si="100"/>
        <v>35.209988</v>
      </c>
      <c r="N168" s="66"/>
      <c r="O168" s="67"/>
      <c r="P168" s="67"/>
      <c r="Q168" s="73"/>
      <c r="R168" s="67"/>
      <c r="S168" s="67"/>
      <c r="T168" s="67"/>
      <c r="U168" s="73"/>
      <c r="V168" s="67"/>
      <c r="W168" s="67"/>
      <c r="X168" s="67"/>
      <c r="Y168" s="73"/>
      <c r="Z168" s="67"/>
      <c r="AA168" s="67"/>
      <c r="AB168" s="67"/>
      <c r="AC168" s="73"/>
      <c r="AD168" s="67"/>
      <c r="AE168" s="67"/>
      <c r="AF168" s="67"/>
      <c r="AG168" s="73"/>
      <c r="AH168" s="67"/>
      <c r="AI168" s="67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/>
      <c r="AV168" s="73"/>
      <c r="AW168" s="73"/>
      <c r="AX168" s="73"/>
      <c r="AY168" s="73"/>
      <c r="AZ168" s="73"/>
    </row>
    <row r="169">
      <c r="A169" s="57" t="s">
        <v>472</v>
      </c>
      <c r="B169" s="82" t="s">
        <v>469</v>
      </c>
      <c r="C169" s="68" t="s">
        <v>473</v>
      </c>
      <c r="D169" s="69" t="s">
        <v>474</v>
      </c>
      <c r="E169" s="61" t="s">
        <v>29</v>
      </c>
      <c r="F169" s="62">
        <v>1.0</v>
      </c>
      <c r="G169" s="81">
        <v>6.44</v>
      </c>
      <c r="H169" s="81">
        <v>2.17</v>
      </c>
      <c r="I169" s="64">
        <f t="shared" si="96"/>
        <v>8.61</v>
      </c>
      <c r="J169" s="64">
        <f t="shared" si="97"/>
        <v>6.44</v>
      </c>
      <c r="K169" s="64">
        <f t="shared" si="98"/>
        <v>2.17</v>
      </c>
      <c r="L169" s="78">
        <f t="shared" si="99"/>
        <v>8.61</v>
      </c>
      <c r="M169" s="65">
        <f t="shared" si="100"/>
        <v>10.850322</v>
      </c>
      <c r="N169" s="66"/>
      <c r="O169" s="67"/>
      <c r="P169" s="67"/>
      <c r="Q169" s="73"/>
      <c r="R169" s="67"/>
      <c r="S169" s="67"/>
      <c r="T169" s="67"/>
      <c r="U169" s="73"/>
      <c r="V169" s="67"/>
      <c r="W169" s="67"/>
      <c r="X169" s="67"/>
      <c r="Y169" s="73"/>
      <c r="Z169" s="67"/>
      <c r="AA169" s="67"/>
      <c r="AB169" s="67"/>
      <c r="AC169" s="73"/>
      <c r="AD169" s="67"/>
      <c r="AE169" s="67"/>
      <c r="AF169" s="67"/>
      <c r="AG169" s="73"/>
      <c r="AH169" s="67"/>
      <c r="AI169" s="67"/>
      <c r="AJ169" s="73"/>
      <c r="AK169" s="73"/>
      <c r="AL169" s="73"/>
      <c r="AM169" s="73"/>
      <c r="AN169" s="73"/>
      <c r="AO169" s="73"/>
      <c r="AP169" s="73"/>
      <c r="AQ169" s="73"/>
      <c r="AR169" s="73"/>
      <c r="AS169" s="73"/>
      <c r="AT169" s="73"/>
      <c r="AU169" s="73"/>
      <c r="AV169" s="73"/>
      <c r="AW169" s="73"/>
      <c r="AX169" s="73"/>
      <c r="AY169" s="73"/>
      <c r="AZ169" s="73"/>
    </row>
    <row r="170">
      <c r="A170" s="57" t="s">
        <v>475</v>
      </c>
      <c r="B170" s="82" t="s">
        <v>469</v>
      </c>
      <c r="C170" s="68" t="s">
        <v>476</v>
      </c>
      <c r="D170" s="69" t="s">
        <v>477</v>
      </c>
      <c r="E170" s="61" t="s">
        <v>29</v>
      </c>
      <c r="F170" s="71">
        <v>5.0</v>
      </c>
      <c r="G170" s="81">
        <v>4.24</v>
      </c>
      <c r="H170" s="81">
        <v>5.7</v>
      </c>
      <c r="I170" s="64">
        <f t="shared" si="96"/>
        <v>9.94</v>
      </c>
      <c r="J170" s="64">
        <f t="shared" si="97"/>
        <v>21.2</v>
      </c>
      <c r="K170" s="64">
        <f t="shared" si="98"/>
        <v>28.5</v>
      </c>
      <c r="L170" s="78">
        <f t="shared" si="99"/>
        <v>49.7</v>
      </c>
      <c r="M170" s="65">
        <f t="shared" si="100"/>
        <v>62.63194</v>
      </c>
      <c r="N170" s="66"/>
      <c r="O170" s="67"/>
      <c r="P170" s="67"/>
      <c r="Q170" s="73"/>
      <c r="R170" s="67"/>
      <c r="S170" s="67"/>
      <c r="T170" s="67"/>
      <c r="U170" s="73"/>
      <c r="V170" s="67"/>
      <c r="W170" s="67"/>
      <c r="X170" s="67"/>
      <c r="Y170" s="73"/>
      <c r="Z170" s="67"/>
      <c r="AA170" s="67"/>
      <c r="AB170" s="67"/>
      <c r="AC170" s="73"/>
      <c r="AD170" s="67"/>
      <c r="AE170" s="67"/>
      <c r="AF170" s="67"/>
      <c r="AG170" s="73"/>
      <c r="AH170" s="67"/>
      <c r="AI170" s="67"/>
      <c r="AJ170" s="73"/>
      <c r="AK170" s="73"/>
      <c r="AL170" s="73"/>
      <c r="AM170" s="73"/>
      <c r="AN170" s="73"/>
      <c r="AO170" s="73"/>
      <c r="AP170" s="73"/>
      <c r="AQ170" s="73"/>
      <c r="AR170" s="73"/>
      <c r="AS170" s="73"/>
      <c r="AT170" s="73"/>
      <c r="AU170" s="73"/>
      <c r="AV170" s="73"/>
      <c r="AW170" s="73"/>
      <c r="AX170" s="73"/>
      <c r="AY170" s="73"/>
      <c r="AZ170" s="73"/>
    </row>
    <row r="171">
      <c r="A171" s="57" t="s">
        <v>478</v>
      </c>
      <c r="B171" s="82" t="s">
        <v>469</v>
      </c>
      <c r="C171" s="68" t="s">
        <v>479</v>
      </c>
      <c r="D171" s="69" t="s">
        <v>480</v>
      </c>
      <c r="E171" s="61" t="s">
        <v>29</v>
      </c>
      <c r="F171" s="71">
        <v>2.0</v>
      </c>
      <c r="G171" s="81">
        <v>8.75</v>
      </c>
      <c r="H171" s="81">
        <v>4.92</v>
      </c>
      <c r="I171" s="64">
        <f t="shared" si="96"/>
        <v>13.67</v>
      </c>
      <c r="J171" s="64">
        <f t="shared" si="97"/>
        <v>17.5</v>
      </c>
      <c r="K171" s="64">
        <f t="shared" si="98"/>
        <v>9.84</v>
      </c>
      <c r="L171" s="78">
        <f t="shared" si="99"/>
        <v>27.34</v>
      </c>
      <c r="M171" s="65">
        <f t="shared" si="100"/>
        <v>34.453868</v>
      </c>
      <c r="N171" s="66"/>
      <c r="O171" s="67"/>
      <c r="P171" s="67"/>
      <c r="Q171" s="73"/>
      <c r="R171" s="67"/>
      <c r="S171" s="67"/>
      <c r="T171" s="67"/>
      <c r="U171" s="73"/>
      <c r="V171" s="67"/>
      <c r="W171" s="67"/>
      <c r="X171" s="67"/>
      <c r="Y171" s="73"/>
      <c r="Z171" s="67"/>
      <c r="AA171" s="67"/>
      <c r="AB171" s="67"/>
      <c r="AC171" s="73"/>
      <c r="AD171" s="67"/>
      <c r="AE171" s="67"/>
      <c r="AF171" s="67"/>
      <c r="AG171" s="73"/>
      <c r="AH171" s="67"/>
      <c r="AI171" s="67"/>
      <c r="AJ171" s="73"/>
      <c r="AK171" s="73"/>
      <c r="AL171" s="73"/>
      <c r="AM171" s="73"/>
      <c r="AN171" s="73"/>
      <c r="AO171" s="73"/>
      <c r="AP171" s="73"/>
      <c r="AQ171" s="73"/>
      <c r="AR171" s="73"/>
      <c r="AS171" s="73"/>
      <c r="AT171" s="73"/>
      <c r="AU171" s="73"/>
      <c r="AV171" s="73"/>
      <c r="AW171" s="73"/>
      <c r="AX171" s="73"/>
      <c r="AY171" s="73"/>
      <c r="AZ171" s="73"/>
    </row>
    <row r="172">
      <c r="A172" s="57" t="s">
        <v>481</v>
      </c>
      <c r="B172" s="82" t="s">
        <v>469</v>
      </c>
      <c r="C172" s="68" t="s">
        <v>482</v>
      </c>
      <c r="D172" s="69" t="s">
        <v>483</v>
      </c>
      <c r="E172" s="61" t="s">
        <v>29</v>
      </c>
      <c r="F172" s="71">
        <v>1.0</v>
      </c>
      <c r="G172" s="81">
        <v>6.12</v>
      </c>
      <c r="H172" s="81">
        <v>7.6</v>
      </c>
      <c r="I172" s="64">
        <f t="shared" si="96"/>
        <v>13.72</v>
      </c>
      <c r="J172" s="64">
        <f t="shared" si="97"/>
        <v>6.12</v>
      </c>
      <c r="K172" s="64">
        <f t="shared" si="98"/>
        <v>7.6</v>
      </c>
      <c r="L172" s="78">
        <f t="shared" si="99"/>
        <v>13.72</v>
      </c>
      <c r="M172" s="65">
        <f t="shared" si="100"/>
        <v>17.289944</v>
      </c>
      <c r="N172" s="66"/>
      <c r="O172" s="67"/>
      <c r="P172" s="67"/>
      <c r="Q172" s="73"/>
      <c r="R172" s="67"/>
      <c r="S172" s="67"/>
      <c r="T172" s="67"/>
      <c r="U172" s="73"/>
      <c r="V172" s="67"/>
      <c r="W172" s="67"/>
      <c r="X172" s="67"/>
      <c r="Y172" s="73"/>
      <c r="Z172" s="67"/>
      <c r="AA172" s="67"/>
      <c r="AB172" s="67"/>
      <c r="AC172" s="73"/>
      <c r="AD172" s="67"/>
      <c r="AE172" s="67"/>
      <c r="AF172" s="67"/>
      <c r="AG172" s="73"/>
      <c r="AH172" s="67"/>
      <c r="AI172" s="67"/>
      <c r="AJ172" s="73"/>
      <c r="AK172" s="73"/>
      <c r="AL172" s="73"/>
      <c r="AM172" s="73"/>
      <c r="AN172" s="73"/>
      <c r="AO172" s="73"/>
      <c r="AP172" s="73"/>
      <c r="AQ172" s="73"/>
      <c r="AR172" s="73"/>
      <c r="AS172" s="73"/>
      <c r="AT172" s="73"/>
      <c r="AU172" s="73"/>
      <c r="AV172" s="73"/>
      <c r="AW172" s="73"/>
      <c r="AX172" s="73"/>
      <c r="AY172" s="73"/>
      <c r="AZ172" s="73"/>
    </row>
    <row r="173">
      <c r="A173" s="57" t="s">
        <v>484</v>
      </c>
      <c r="B173" s="82" t="s">
        <v>485</v>
      </c>
      <c r="C173" s="68" t="s">
        <v>67</v>
      </c>
      <c r="D173" s="69" t="s">
        <v>68</v>
      </c>
      <c r="E173" s="61" t="s">
        <v>50</v>
      </c>
      <c r="F173" s="71">
        <v>4.7</v>
      </c>
      <c r="G173" s="81">
        <v>30.44</v>
      </c>
      <c r="H173" s="81">
        <v>59.44</v>
      </c>
      <c r="I173" s="64">
        <f t="shared" si="96"/>
        <v>89.88</v>
      </c>
      <c r="J173" s="64">
        <f t="shared" si="97"/>
        <v>143.068</v>
      </c>
      <c r="K173" s="64">
        <f t="shared" si="98"/>
        <v>279.368</v>
      </c>
      <c r="L173" s="78">
        <f t="shared" si="99"/>
        <v>422.436</v>
      </c>
      <c r="M173" s="65">
        <f t="shared" si="100"/>
        <v>532.3538472</v>
      </c>
      <c r="N173" s="66"/>
      <c r="O173" s="67"/>
      <c r="P173" s="67"/>
      <c r="Q173" s="73"/>
      <c r="R173" s="67"/>
      <c r="S173" s="67"/>
      <c r="T173" s="67"/>
      <c r="U173" s="73"/>
      <c r="V173" s="67"/>
      <c r="W173" s="67"/>
      <c r="X173" s="67"/>
      <c r="Y173" s="73"/>
      <c r="Z173" s="67"/>
      <c r="AA173" s="67"/>
      <c r="AB173" s="67"/>
      <c r="AC173" s="73"/>
      <c r="AD173" s="67"/>
      <c r="AE173" s="67"/>
      <c r="AF173" s="67"/>
      <c r="AG173" s="73"/>
      <c r="AH173" s="67"/>
      <c r="AI173" s="67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</row>
    <row r="174">
      <c r="A174" s="57" t="s">
        <v>486</v>
      </c>
      <c r="B174" s="82" t="s">
        <v>487</v>
      </c>
      <c r="C174" s="68" t="s">
        <v>488</v>
      </c>
      <c r="D174" s="69" t="s">
        <v>489</v>
      </c>
      <c r="E174" s="61" t="s">
        <v>50</v>
      </c>
      <c r="F174" s="71">
        <v>4.7</v>
      </c>
      <c r="G174" s="81">
        <v>18.45</v>
      </c>
      <c r="H174" s="81">
        <v>36.04</v>
      </c>
      <c r="I174" s="64">
        <f t="shared" si="96"/>
        <v>54.49</v>
      </c>
      <c r="J174" s="64">
        <f t="shared" si="97"/>
        <v>86.715</v>
      </c>
      <c r="K174" s="64">
        <f t="shared" si="98"/>
        <v>169.388</v>
      </c>
      <c r="L174" s="78">
        <f t="shared" si="99"/>
        <v>256.103</v>
      </c>
      <c r="M174" s="65">
        <f t="shared" si="100"/>
        <v>322.7410006</v>
      </c>
      <c r="N174" s="66"/>
      <c r="O174" s="67"/>
      <c r="P174" s="67"/>
      <c r="Q174" s="73"/>
      <c r="R174" s="67"/>
      <c r="S174" s="67"/>
      <c r="T174" s="67"/>
      <c r="U174" s="73"/>
      <c r="V174" s="67"/>
      <c r="W174" s="67"/>
      <c r="X174" s="67"/>
      <c r="Y174" s="73"/>
      <c r="Z174" s="67"/>
      <c r="AA174" s="67"/>
      <c r="AB174" s="67"/>
      <c r="AC174" s="73"/>
      <c r="AD174" s="67"/>
      <c r="AE174" s="67"/>
      <c r="AF174" s="67"/>
      <c r="AG174" s="73"/>
      <c r="AH174" s="67"/>
      <c r="AI174" s="67"/>
      <c r="AJ174" s="73"/>
      <c r="AK174" s="73"/>
      <c r="AL174" s="73"/>
      <c r="AM174" s="73"/>
      <c r="AN174" s="73"/>
      <c r="AO174" s="73"/>
      <c r="AP174" s="73"/>
      <c r="AQ174" s="73"/>
      <c r="AR174" s="73"/>
      <c r="AS174" s="73"/>
      <c r="AT174" s="73"/>
      <c r="AU174" s="73"/>
      <c r="AV174" s="73"/>
      <c r="AW174" s="73"/>
      <c r="AX174" s="73"/>
      <c r="AY174" s="73"/>
      <c r="AZ174" s="73"/>
    </row>
    <row r="175">
      <c r="A175" s="57" t="s">
        <v>490</v>
      </c>
      <c r="B175" s="82" t="s">
        <v>491</v>
      </c>
      <c r="C175" s="68" t="s">
        <v>492</v>
      </c>
      <c r="D175" s="69" t="s">
        <v>493</v>
      </c>
      <c r="E175" s="61" t="s">
        <v>45</v>
      </c>
      <c r="F175" s="71">
        <v>2.85</v>
      </c>
      <c r="G175" s="81">
        <v>17.01</v>
      </c>
      <c r="H175" s="81">
        <v>11.91</v>
      </c>
      <c r="I175" s="64">
        <f t="shared" si="96"/>
        <v>28.92</v>
      </c>
      <c r="J175" s="64">
        <f t="shared" si="97"/>
        <v>48.4785</v>
      </c>
      <c r="K175" s="64">
        <f t="shared" si="98"/>
        <v>33.9435</v>
      </c>
      <c r="L175" s="78">
        <f t="shared" si="99"/>
        <v>82.422</v>
      </c>
      <c r="M175" s="65">
        <f t="shared" si="100"/>
        <v>103.8682044</v>
      </c>
      <c r="N175" s="66"/>
      <c r="O175" s="67"/>
      <c r="P175" s="67"/>
      <c r="Q175" s="73"/>
      <c r="R175" s="67"/>
      <c r="S175" s="67"/>
      <c r="T175" s="67"/>
      <c r="U175" s="73"/>
      <c r="V175" s="67"/>
      <c r="W175" s="67"/>
      <c r="X175" s="67"/>
      <c r="Y175" s="73"/>
      <c r="Z175" s="67"/>
      <c r="AA175" s="67"/>
      <c r="AB175" s="67"/>
      <c r="AC175" s="73"/>
      <c r="AD175" s="67"/>
      <c r="AE175" s="67"/>
      <c r="AF175" s="67"/>
      <c r="AG175" s="73"/>
      <c r="AH175" s="67"/>
      <c r="AI175" s="67"/>
      <c r="AJ175" s="73"/>
      <c r="AK175" s="73"/>
      <c r="AL175" s="73"/>
      <c r="AM175" s="73"/>
      <c r="AN175" s="73"/>
      <c r="AO175" s="73"/>
      <c r="AP175" s="73"/>
      <c r="AQ175" s="73"/>
      <c r="AR175" s="73"/>
      <c r="AS175" s="73"/>
      <c r="AT175" s="73"/>
      <c r="AU175" s="73"/>
      <c r="AV175" s="73"/>
      <c r="AW175" s="73"/>
      <c r="AX175" s="73"/>
      <c r="AY175" s="73"/>
      <c r="AZ175" s="73"/>
    </row>
    <row r="176">
      <c r="A176" s="57" t="s">
        <v>494</v>
      </c>
      <c r="B176" s="82" t="s">
        <v>491</v>
      </c>
      <c r="C176" s="68" t="s">
        <v>495</v>
      </c>
      <c r="D176" s="69" t="s">
        <v>496</v>
      </c>
      <c r="E176" s="61" t="s">
        <v>45</v>
      </c>
      <c r="F176" s="71">
        <v>15.95</v>
      </c>
      <c r="G176" s="81">
        <v>23.63</v>
      </c>
      <c r="H176" s="81">
        <v>16.64</v>
      </c>
      <c r="I176" s="64">
        <f t="shared" si="96"/>
        <v>40.27</v>
      </c>
      <c r="J176" s="64">
        <f t="shared" si="97"/>
        <v>376.8985</v>
      </c>
      <c r="K176" s="64">
        <f t="shared" si="98"/>
        <v>265.408</v>
      </c>
      <c r="L176" s="78">
        <f t="shared" si="99"/>
        <v>642.3065</v>
      </c>
      <c r="M176" s="65">
        <f t="shared" si="100"/>
        <v>809.4346513</v>
      </c>
      <c r="N176" s="66"/>
      <c r="O176" s="67"/>
      <c r="P176" s="67"/>
      <c r="Q176" s="73"/>
      <c r="R176" s="67"/>
      <c r="S176" s="67"/>
      <c r="T176" s="67"/>
      <c r="U176" s="73"/>
      <c r="V176" s="67"/>
      <c r="W176" s="67"/>
      <c r="X176" s="67"/>
      <c r="Y176" s="73"/>
      <c r="Z176" s="67"/>
      <c r="AA176" s="67"/>
      <c r="AB176" s="67"/>
      <c r="AC176" s="73"/>
      <c r="AD176" s="67"/>
      <c r="AE176" s="67"/>
      <c r="AF176" s="67"/>
      <c r="AG176" s="73"/>
      <c r="AH176" s="67"/>
      <c r="AI176" s="67"/>
      <c r="AJ176" s="73"/>
      <c r="AK176" s="73"/>
      <c r="AL176" s="73"/>
      <c r="AM176" s="73"/>
      <c r="AN176" s="73"/>
      <c r="AO176" s="73"/>
      <c r="AP176" s="73"/>
      <c r="AQ176" s="73"/>
      <c r="AR176" s="73"/>
      <c r="AS176" s="73"/>
      <c r="AT176" s="73"/>
      <c r="AU176" s="73"/>
      <c r="AV176" s="73"/>
      <c r="AW176" s="73"/>
      <c r="AX176" s="73"/>
      <c r="AY176" s="73"/>
      <c r="AZ176" s="73"/>
    </row>
    <row r="177">
      <c r="A177" s="57" t="s">
        <v>497</v>
      </c>
      <c r="B177" s="82" t="s">
        <v>498</v>
      </c>
      <c r="C177" s="68" t="s">
        <v>499</v>
      </c>
      <c r="D177" s="69" t="s">
        <v>500</v>
      </c>
      <c r="E177" s="61" t="s">
        <v>29</v>
      </c>
      <c r="F177" s="62">
        <v>4.0</v>
      </c>
      <c r="G177" s="81">
        <v>9.96</v>
      </c>
      <c r="H177" s="81">
        <v>5.17</v>
      </c>
      <c r="I177" s="64">
        <f t="shared" si="96"/>
        <v>15.13</v>
      </c>
      <c r="J177" s="64">
        <f t="shared" si="97"/>
        <v>39.84</v>
      </c>
      <c r="K177" s="64">
        <f t="shared" si="98"/>
        <v>20.68</v>
      </c>
      <c r="L177" s="78">
        <f t="shared" si="99"/>
        <v>60.52</v>
      </c>
      <c r="M177" s="65">
        <f t="shared" si="100"/>
        <v>76.267304</v>
      </c>
      <c r="N177" s="66"/>
      <c r="O177" s="67"/>
      <c r="P177" s="67"/>
      <c r="Q177" s="73"/>
      <c r="R177" s="67"/>
      <c r="S177" s="67"/>
      <c r="T177" s="67"/>
      <c r="U177" s="73"/>
      <c r="V177" s="67"/>
      <c r="W177" s="67"/>
      <c r="X177" s="67"/>
      <c r="Y177" s="73"/>
      <c r="Z177" s="67"/>
      <c r="AA177" s="67"/>
      <c r="AB177" s="67"/>
      <c r="AC177" s="73"/>
      <c r="AD177" s="67"/>
      <c r="AE177" s="67"/>
      <c r="AF177" s="67"/>
      <c r="AG177" s="73"/>
      <c r="AH177" s="67"/>
      <c r="AI177" s="67"/>
      <c r="AJ177" s="73"/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/>
      <c r="AV177" s="73"/>
      <c r="AW177" s="73"/>
      <c r="AX177" s="73"/>
      <c r="AY177" s="73"/>
      <c r="AZ177" s="73"/>
    </row>
    <row r="178">
      <c r="A178" s="57" t="s">
        <v>501</v>
      </c>
      <c r="B178" s="82" t="s">
        <v>498</v>
      </c>
      <c r="C178" s="68" t="s">
        <v>502</v>
      </c>
      <c r="D178" s="69" t="s">
        <v>503</v>
      </c>
      <c r="E178" s="61" t="s">
        <v>29</v>
      </c>
      <c r="F178" s="62">
        <v>4.0</v>
      </c>
      <c r="G178" s="81">
        <v>10.76</v>
      </c>
      <c r="H178" s="81">
        <v>5.17</v>
      </c>
      <c r="I178" s="64">
        <f t="shared" si="96"/>
        <v>15.93</v>
      </c>
      <c r="J178" s="64">
        <f t="shared" si="97"/>
        <v>43.04</v>
      </c>
      <c r="K178" s="64">
        <f t="shared" si="98"/>
        <v>20.68</v>
      </c>
      <c r="L178" s="78">
        <f t="shared" si="99"/>
        <v>63.72</v>
      </c>
      <c r="M178" s="65">
        <f t="shared" si="100"/>
        <v>80.299944</v>
      </c>
      <c r="N178" s="66"/>
      <c r="O178" s="67"/>
      <c r="P178" s="67"/>
      <c r="Q178" s="73"/>
      <c r="R178" s="67"/>
      <c r="S178" s="67"/>
      <c r="T178" s="67"/>
      <c r="U178" s="73"/>
      <c r="V178" s="67"/>
      <c r="W178" s="67"/>
      <c r="X178" s="67"/>
      <c r="Y178" s="73"/>
      <c r="Z178" s="67"/>
      <c r="AA178" s="67"/>
      <c r="AB178" s="67"/>
      <c r="AC178" s="73"/>
      <c r="AD178" s="67"/>
      <c r="AE178" s="67"/>
      <c r="AF178" s="67"/>
      <c r="AG178" s="73"/>
      <c r="AH178" s="67"/>
      <c r="AI178" s="67"/>
      <c r="AJ178" s="73"/>
      <c r="AK178" s="73"/>
      <c r="AL178" s="73"/>
      <c r="AM178" s="73"/>
      <c r="AN178" s="73"/>
      <c r="AO178" s="73"/>
      <c r="AP178" s="73"/>
      <c r="AQ178" s="73"/>
      <c r="AR178" s="73"/>
      <c r="AS178" s="73"/>
      <c r="AT178" s="73"/>
      <c r="AU178" s="73"/>
      <c r="AV178" s="73"/>
      <c r="AW178" s="73"/>
      <c r="AX178" s="73"/>
      <c r="AY178" s="73"/>
      <c r="AZ178" s="73"/>
    </row>
    <row r="179">
      <c r="A179" s="57" t="s">
        <v>504</v>
      </c>
      <c r="B179" s="82" t="s">
        <v>498</v>
      </c>
      <c r="C179" s="68" t="s">
        <v>505</v>
      </c>
      <c r="D179" s="69" t="s">
        <v>506</v>
      </c>
      <c r="E179" s="61" t="s">
        <v>29</v>
      </c>
      <c r="F179" s="62">
        <v>2.0</v>
      </c>
      <c r="G179" s="81">
        <v>20.93</v>
      </c>
      <c r="H179" s="81">
        <v>7.2</v>
      </c>
      <c r="I179" s="64">
        <f t="shared" si="96"/>
        <v>28.13</v>
      </c>
      <c r="J179" s="64">
        <f t="shared" si="97"/>
        <v>41.86</v>
      </c>
      <c r="K179" s="64">
        <f t="shared" si="98"/>
        <v>14.4</v>
      </c>
      <c r="L179" s="78">
        <f t="shared" si="99"/>
        <v>56.26</v>
      </c>
      <c r="M179" s="65">
        <f t="shared" si="100"/>
        <v>70.898852</v>
      </c>
      <c r="N179" s="66"/>
      <c r="O179" s="67"/>
      <c r="P179" s="67"/>
      <c r="Q179" s="73"/>
      <c r="R179" s="67"/>
      <c r="S179" s="67"/>
      <c r="T179" s="67"/>
      <c r="U179" s="73"/>
      <c r="V179" s="67"/>
      <c r="W179" s="67"/>
      <c r="X179" s="67"/>
      <c r="Y179" s="73"/>
      <c r="Z179" s="67"/>
      <c r="AA179" s="67"/>
      <c r="AB179" s="67"/>
      <c r="AC179" s="73"/>
      <c r="AD179" s="67"/>
      <c r="AE179" s="67"/>
      <c r="AF179" s="67"/>
      <c r="AG179" s="73"/>
      <c r="AH179" s="67"/>
      <c r="AI179" s="67"/>
      <c r="AJ179" s="73"/>
      <c r="AK179" s="73"/>
      <c r="AL179" s="73"/>
      <c r="AM179" s="73"/>
      <c r="AN179" s="73"/>
      <c r="AO179" s="73"/>
      <c r="AP179" s="73"/>
      <c r="AQ179" s="73"/>
      <c r="AR179" s="73"/>
      <c r="AS179" s="73"/>
      <c r="AT179" s="73"/>
      <c r="AU179" s="73"/>
      <c r="AV179" s="73"/>
      <c r="AW179" s="73"/>
      <c r="AX179" s="73"/>
      <c r="AY179" s="73"/>
      <c r="AZ179" s="73"/>
    </row>
    <row r="180">
      <c r="A180" s="57" t="s">
        <v>507</v>
      </c>
      <c r="B180" s="82" t="s">
        <v>498</v>
      </c>
      <c r="C180" s="68" t="s">
        <v>508</v>
      </c>
      <c r="D180" s="69" t="s">
        <v>509</v>
      </c>
      <c r="E180" s="61" t="s">
        <v>29</v>
      </c>
      <c r="F180" s="62">
        <v>1.0</v>
      </c>
      <c r="G180" s="81">
        <v>21.85</v>
      </c>
      <c r="H180" s="81">
        <v>7.2</v>
      </c>
      <c r="I180" s="64">
        <f t="shared" si="96"/>
        <v>29.05</v>
      </c>
      <c r="J180" s="64">
        <f t="shared" si="97"/>
        <v>21.85</v>
      </c>
      <c r="K180" s="64">
        <f t="shared" si="98"/>
        <v>7.2</v>
      </c>
      <c r="L180" s="78">
        <f t="shared" si="99"/>
        <v>29.05</v>
      </c>
      <c r="M180" s="65">
        <f t="shared" si="100"/>
        <v>36.60881</v>
      </c>
      <c r="N180" s="66"/>
      <c r="O180" s="67"/>
      <c r="P180" s="67"/>
      <c r="Q180" s="73"/>
      <c r="R180" s="67"/>
      <c r="S180" s="67"/>
      <c r="T180" s="67"/>
      <c r="U180" s="73"/>
      <c r="V180" s="67"/>
      <c r="W180" s="67"/>
      <c r="X180" s="67"/>
      <c r="Y180" s="73"/>
      <c r="Z180" s="67"/>
      <c r="AA180" s="67"/>
      <c r="AB180" s="67"/>
      <c r="AC180" s="73"/>
      <c r="AD180" s="67"/>
      <c r="AE180" s="67"/>
      <c r="AF180" s="67"/>
      <c r="AG180" s="73"/>
      <c r="AH180" s="67"/>
      <c r="AI180" s="67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  <c r="AV180" s="73"/>
      <c r="AW180" s="73"/>
      <c r="AX180" s="73"/>
      <c r="AY180" s="73"/>
      <c r="AZ180" s="73"/>
    </row>
    <row r="181">
      <c r="A181" s="57" t="s">
        <v>510</v>
      </c>
      <c r="B181" s="82" t="s">
        <v>498</v>
      </c>
      <c r="C181" s="68" t="s">
        <v>511</v>
      </c>
      <c r="D181" s="69" t="s">
        <v>512</v>
      </c>
      <c r="E181" s="61" t="s">
        <v>29</v>
      </c>
      <c r="F181" s="62">
        <v>2.0</v>
      </c>
      <c r="G181" s="81">
        <v>35.27</v>
      </c>
      <c r="H181" s="81">
        <v>7.79</v>
      </c>
      <c r="I181" s="64">
        <f t="shared" si="96"/>
        <v>43.06</v>
      </c>
      <c r="J181" s="64">
        <f t="shared" si="97"/>
        <v>70.54</v>
      </c>
      <c r="K181" s="64">
        <f t="shared" si="98"/>
        <v>15.58</v>
      </c>
      <c r="L181" s="78">
        <f t="shared" si="99"/>
        <v>86.12</v>
      </c>
      <c r="M181" s="65">
        <f t="shared" si="100"/>
        <v>108.528424</v>
      </c>
      <c r="N181" s="66"/>
      <c r="O181" s="67"/>
      <c r="P181" s="67"/>
      <c r="Q181" s="73"/>
      <c r="R181" s="67"/>
      <c r="S181" s="67"/>
      <c r="T181" s="67"/>
      <c r="U181" s="73"/>
      <c r="V181" s="67"/>
      <c r="W181" s="67"/>
      <c r="X181" s="67"/>
      <c r="Y181" s="73"/>
      <c r="Z181" s="67"/>
      <c r="AA181" s="67"/>
      <c r="AB181" s="67"/>
      <c r="AC181" s="73"/>
      <c r="AD181" s="67"/>
      <c r="AE181" s="67"/>
      <c r="AF181" s="67"/>
      <c r="AG181" s="73"/>
      <c r="AH181" s="67"/>
      <c r="AI181" s="67"/>
      <c r="AJ181" s="73"/>
      <c r="AK181" s="73"/>
      <c r="AL181" s="73"/>
      <c r="AM181" s="73"/>
      <c r="AN181" s="73"/>
      <c r="AO181" s="73"/>
      <c r="AP181" s="73"/>
      <c r="AQ181" s="73"/>
      <c r="AR181" s="73"/>
      <c r="AS181" s="73"/>
      <c r="AT181" s="73"/>
      <c r="AU181" s="73"/>
      <c r="AV181" s="73"/>
      <c r="AW181" s="73"/>
      <c r="AX181" s="73"/>
      <c r="AY181" s="73"/>
      <c r="AZ181" s="73"/>
    </row>
    <row r="182">
      <c r="A182" s="57" t="s">
        <v>513</v>
      </c>
      <c r="B182" s="82" t="s">
        <v>498</v>
      </c>
      <c r="C182" s="68" t="s">
        <v>514</v>
      </c>
      <c r="D182" s="69" t="s">
        <v>515</v>
      </c>
      <c r="E182" s="61" t="s">
        <v>29</v>
      </c>
      <c r="F182" s="62">
        <v>1.0</v>
      </c>
      <c r="G182" s="81">
        <v>43.59</v>
      </c>
      <c r="H182" s="81">
        <v>9.61</v>
      </c>
      <c r="I182" s="64">
        <f t="shared" si="96"/>
        <v>53.2</v>
      </c>
      <c r="J182" s="64">
        <f t="shared" si="97"/>
        <v>43.59</v>
      </c>
      <c r="K182" s="64">
        <f t="shared" si="98"/>
        <v>9.61</v>
      </c>
      <c r="L182" s="78">
        <f t="shared" si="99"/>
        <v>53.2</v>
      </c>
      <c r="M182" s="65">
        <f t="shared" si="100"/>
        <v>67.04264</v>
      </c>
      <c r="N182" s="66"/>
      <c r="O182" s="67"/>
      <c r="P182" s="67"/>
      <c r="Q182" s="73"/>
      <c r="R182" s="67"/>
      <c r="S182" s="67"/>
      <c r="T182" s="67"/>
      <c r="U182" s="73"/>
      <c r="V182" s="67"/>
      <c r="W182" s="67"/>
      <c r="X182" s="67"/>
      <c r="Y182" s="73"/>
      <c r="Z182" s="67"/>
      <c r="AA182" s="67"/>
      <c r="AB182" s="67"/>
      <c r="AC182" s="73"/>
      <c r="AD182" s="67"/>
      <c r="AE182" s="67"/>
      <c r="AF182" s="67"/>
      <c r="AG182" s="73"/>
      <c r="AH182" s="67"/>
      <c r="AI182" s="67"/>
      <c r="AJ182" s="73"/>
      <c r="AK182" s="73"/>
      <c r="AL182" s="73"/>
      <c r="AM182" s="73"/>
      <c r="AN182" s="73"/>
      <c r="AO182" s="73"/>
      <c r="AP182" s="73"/>
      <c r="AQ182" s="73"/>
      <c r="AR182" s="73"/>
      <c r="AS182" s="73"/>
      <c r="AT182" s="73"/>
      <c r="AU182" s="73"/>
      <c r="AV182" s="73"/>
      <c r="AW182" s="73"/>
      <c r="AX182" s="73"/>
      <c r="AY182" s="73"/>
      <c r="AZ182" s="73"/>
    </row>
    <row r="183">
      <c r="A183" s="57" t="s">
        <v>516</v>
      </c>
      <c r="B183" s="82" t="s">
        <v>498</v>
      </c>
      <c r="C183" s="68" t="s">
        <v>517</v>
      </c>
      <c r="D183" s="69" t="s">
        <v>518</v>
      </c>
      <c r="E183" s="61" t="s">
        <v>29</v>
      </c>
      <c r="F183" s="62">
        <v>2.0</v>
      </c>
      <c r="G183" s="81">
        <v>35.23</v>
      </c>
      <c r="H183" s="81">
        <v>14.92</v>
      </c>
      <c r="I183" s="64">
        <f t="shared" si="96"/>
        <v>50.15</v>
      </c>
      <c r="J183" s="64">
        <f t="shared" si="97"/>
        <v>70.46</v>
      </c>
      <c r="K183" s="64">
        <f t="shared" si="98"/>
        <v>29.84</v>
      </c>
      <c r="L183" s="78">
        <f t="shared" si="99"/>
        <v>100.3</v>
      </c>
      <c r="M183" s="65">
        <f t="shared" si="100"/>
        <v>126.39806</v>
      </c>
      <c r="N183" s="66"/>
      <c r="O183" s="67"/>
      <c r="P183" s="67"/>
      <c r="Q183" s="73"/>
      <c r="R183" s="67"/>
      <c r="S183" s="67"/>
      <c r="T183" s="67"/>
      <c r="U183" s="73"/>
      <c r="V183" s="67"/>
      <c r="W183" s="67"/>
      <c r="X183" s="67"/>
      <c r="Y183" s="73"/>
      <c r="Z183" s="67"/>
      <c r="AA183" s="67"/>
      <c r="AB183" s="67"/>
      <c r="AC183" s="73"/>
      <c r="AD183" s="67"/>
      <c r="AE183" s="67"/>
      <c r="AF183" s="67"/>
      <c r="AG183" s="73"/>
      <c r="AH183" s="67"/>
      <c r="AI183" s="67"/>
      <c r="AJ183" s="73"/>
      <c r="AK183" s="73"/>
      <c r="AL183" s="73"/>
      <c r="AM183" s="73"/>
      <c r="AN183" s="73"/>
      <c r="AO183" s="73"/>
      <c r="AP183" s="73"/>
      <c r="AQ183" s="73"/>
      <c r="AR183" s="73"/>
      <c r="AS183" s="73"/>
      <c r="AT183" s="73"/>
      <c r="AU183" s="73"/>
      <c r="AV183" s="73"/>
      <c r="AW183" s="73"/>
      <c r="AX183" s="73"/>
      <c r="AY183" s="73"/>
      <c r="AZ183" s="73"/>
    </row>
    <row r="184">
      <c r="A184" s="57" t="s">
        <v>519</v>
      </c>
      <c r="B184" s="82" t="s">
        <v>520</v>
      </c>
      <c r="C184" s="68" t="s">
        <v>521</v>
      </c>
      <c r="D184" s="69" t="s">
        <v>522</v>
      </c>
      <c r="E184" s="61" t="s">
        <v>29</v>
      </c>
      <c r="F184" s="62">
        <v>2.0</v>
      </c>
      <c r="G184" s="81">
        <v>15.22</v>
      </c>
      <c r="H184" s="81">
        <v>6.18</v>
      </c>
      <c r="I184" s="64">
        <f t="shared" si="96"/>
        <v>21.4</v>
      </c>
      <c r="J184" s="64">
        <f t="shared" si="97"/>
        <v>30.44</v>
      </c>
      <c r="K184" s="64">
        <f t="shared" si="98"/>
        <v>12.36</v>
      </c>
      <c r="L184" s="78">
        <f t="shared" si="99"/>
        <v>42.8</v>
      </c>
      <c r="M184" s="65">
        <f t="shared" si="100"/>
        <v>53.93656</v>
      </c>
      <c r="N184" s="66"/>
      <c r="O184" s="67"/>
      <c r="P184" s="67"/>
      <c r="Q184" s="73"/>
      <c r="R184" s="67"/>
      <c r="S184" s="67"/>
      <c r="T184" s="67"/>
      <c r="U184" s="73"/>
      <c r="V184" s="67"/>
      <c r="W184" s="67"/>
      <c r="X184" s="67"/>
      <c r="Y184" s="73"/>
      <c r="Z184" s="67"/>
      <c r="AA184" s="67"/>
      <c r="AB184" s="67"/>
      <c r="AC184" s="73"/>
      <c r="AD184" s="67"/>
      <c r="AE184" s="67"/>
      <c r="AF184" s="67"/>
      <c r="AG184" s="73"/>
      <c r="AH184" s="67"/>
      <c r="AI184" s="67"/>
      <c r="AJ184" s="73"/>
      <c r="AK184" s="73"/>
      <c r="AL184" s="73"/>
      <c r="AM184" s="73"/>
      <c r="AN184" s="73"/>
      <c r="AO184" s="73"/>
      <c r="AP184" s="73"/>
      <c r="AQ184" s="73"/>
      <c r="AR184" s="73"/>
      <c r="AS184" s="73"/>
      <c r="AT184" s="73"/>
      <c r="AU184" s="73"/>
      <c r="AV184" s="73"/>
      <c r="AW184" s="73"/>
      <c r="AX184" s="73"/>
      <c r="AY184" s="73"/>
      <c r="AZ184" s="73"/>
    </row>
    <row r="185">
      <c r="A185" s="57" t="s">
        <v>523</v>
      </c>
      <c r="B185" s="82" t="s">
        <v>524</v>
      </c>
      <c r="C185" s="68" t="s">
        <v>525</v>
      </c>
      <c r="D185" s="69" t="s">
        <v>526</v>
      </c>
      <c r="E185" s="61" t="s">
        <v>29</v>
      </c>
      <c r="F185" s="62">
        <v>2.0</v>
      </c>
      <c r="G185" s="63">
        <v>26.27</v>
      </c>
      <c r="H185" s="63">
        <v>0.0</v>
      </c>
      <c r="I185" s="64">
        <f t="shared" si="96"/>
        <v>26.27</v>
      </c>
      <c r="J185" s="64">
        <f t="shared" si="97"/>
        <v>52.54</v>
      </c>
      <c r="K185" s="64">
        <f t="shared" si="98"/>
        <v>0</v>
      </c>
      <c r="L185" s="78">
        <f t="shared" si="99"/>
        <v>52.54</v>
      </c>
      <c r="M185" s="65">
        <f t="shared" si="100"/>
        <v>66.210908</v>
      </c>
      <c r="N185" s="66"/>
      <c r="O185" s="67"/>
      <c r="P185" s="67"/>
      <c r="Q185" s="73"/>
      <c r="R185" s="67"/>
      <c r="S185" s="67"/>
      <c r="T185" s="67"/>
      <c r="U185" s="73"/>
      <c r="V185" s="67"/>
      <c r="W185" s="67"/>
      <c r="X185" s="67"/>
      <c r="Y185" s="73"/>
      <c r="Z185" s="67"/>
      <c r="AA185" s="67"/>
      <c r="AB185" s="67"/>
      <c r="AC185" s="73"/>
      <c r="AD185" s="67"/>
      <c r="AE185" s="67"/>
      <c r="AF185" s="67"/>
      <c r="AG185" s="73"/>
      <c r="AH185" s="67"/>
      <c r="AI185" s="67"/>
      <c r="AJ185" s="73"/>
      <c r="AK185" s="73"/>
      <c r="AL185" s="73"/>
      <c r="AM185" s="73"/>
      <c r="AN185" s="73"/>
      <c r="AO185" s="73"/>
      <c r="AP185" s="73"/>
      <c r="AQ185" s="73"/>
      <c r="AR185" s="73"/>
      <c r="AS185" s="73"/>
      <c r="AT185" s="73"/>
      <c r="AU185" s="73"/>
      <c r="AV185" s="73"/>
      <c r="AW185" s="73"/>
      <c r="AX185" s="73"/>
      <c r="AY185" s="73"/>
      <c r="AZ185" s="73"/>
    </row>
    <row r="186">
      <c r="A186" s="57" t="s">
        <v>527</v>
      </c>
      <c r="B186" s="82" t="s">
        <v>528</v>
      </c>
      <c r="C186" s="68" t="s">
        <v>529</v>
      </c>
      <c r="D186" s="69" t="s">
        <v>530</v>
      </c>
      <c r="E186" s="61" t="s">
        <v>29</v>
      </c>
      <c r="F186" s="62">
        <v>1.0</v>
      </c>
      <c r="G186" s="81">
        <v>253.97</v>
      </c>
      <c r="H186" s="81">
        <v>182.61</v>
      </c>
      <c r="I186" s="64">
        <f t="shared" si="96"/>
        <v>436.58</v>
      </c>
      <c r="J186" s="64">
        <f t="shared" si="97"/>
        <v>253.97</v>
      </c>
      <c r="K186" s="64">
        <f t="shared" si="98"/>
        <v>182.61</v>
      </c>
      <c r="L186" s="78">
        <f t="shared" si="99"/>
        <v>436.58</v>
      </c>
      <c r="M186" s="65">
        <f t="shared" si="100"/>
        <v>550.178116</v>
      </c>
      <c r="N186" s="66"/>
      <c r="O186" s="67"/>
      <c r="P186" s="67"/>
      <c r="Q186" s="73"/>
      <c r="R186" s="67"/>
      <c r="S186" s="67"/>
      <c r="T186" s="67"/>
      <c r="U186" s="73"/>
      <c r="V186" s="67"/>
      <c r="W186" s="67"/>
      <c r="X186" s="67"/>
      <c r="Y186" s="73"/>
      <c r="Z186" s="67"/>
      <c r="AA186" s="67"/>
      <c r="AB186" s="67"/>
      <c r="AC186" s="73"/>
      <c r="AD186" s="67"/>
      <c r="AE186" s="67"/>
      <c r="AF186" s="67"/>
      <c r="AG186" s="73"/>
      <c r="AH186" s="67"/>
      <c r="AI186" s="67"/>
      <c r="AJ186" s="73"/>
      <c r="AK186" s="73"/>
      <c r="AL186" s="73"/>
      <c r="AM186" s="73"/>
      <c r="AN186" s="73"/>
      <c r="AO186" s="73"/>
      <c r="AP186" s="73"/>
      <c r="AQ186" s="73"/>
      <c r="AR186" s="73"/>
      <c r="AS186" s="73"/>
      <c r="AT186" s="73"/>
      <c r="AU186" s="73"/>
      <c r="AV186" s="73"/>
      <c r="AW186" s="73"/>
      <c r="AX186" s="73"/>
      <c r="AY186" s="73"/>
      <c r="AZ186" s="73"/>
    </row>
    <row r="187">
      <c r="A187" s="57" t="s">
        <v>531</v>
      </c>
      <c r="B187" s="82" t="s">
        <v>532</v>
      </c>
      <c r="C187" s="68" t="s">
        <v>67</v>
      </c>
      <c r="D187" s="69" t="s">
        <v>68</v>
      </c>
      <c r="E187" s="61" t="s">
        <v>50</v>
      </c>
      <c r="F187" s="71">
        <v>1.25</v>
      </c>
      <c r="G187" s="81">
        <v>30.44</v>
      </c>
      <c r="H187" s="81">
        <v>59.44</v>
      </c>
      <c r="I187" s="64">
        <f t="shared" si="96"/>
        <v>89.88</v>
      </c>
      <c r="J187" s="64">
        <f t="shared" si="97"/>
        <v>38.05</v>
      </c>
      <c r="K187" s="64">
        <f t="shared" si="98"/>
        <v>74.3</v>
      </c>
      <c r="L187" s="78">
        <f t="shared" si="99"/>
        <v>112.35</v>
      </c>
      <c r="M187" s="65">
        <f t="shared" si="100"/>
        <v>141.58347</v>
      </c>
      <c r="N187" s="66"/>
      <c r="O187" s="67"/>
      <c r="P187" s="67"/>
      <c r="Q187" s="73"/>
      <c r="R187" s="67"/>
      <c r="S187" s="67"/>
      <c r="T187" s="67"/>
      <c r="U187" s="73"/>
      <c r="V187" s="67"/>
      <c r="W187" s="67"/>
      <c r="X187" s="67"/>
      <c r="Y187" s="73"/>
      <c r="Z187" s="67"/>
      <c r="AA187" s="67"/>
      <c r="AB187" s="67"/>
      <c r="AC187" s="73"/>
      <c r="AD187" s="67"/>
      <c r="AE187" s="67"/>
      <c r="AF187" s="67"/>
      <c r="AG187" s="73"/>
      <c r="AH187" s="67"/>
      <c r="AI187" s="67"/>
      <c r="AJ187" s="73"/>
      <c r="AK187" s="73"/>
      <c r="AL187" s="73"/>
      <c r="AM187" s="73"/>
      <c r="AN187" s="73"/>
      <c r="AO187" s="73"/>
      <c r="AP187" s="73"/>
      <c r="AQ187" s="73"/>
      <c r="AR187" s="73"/>
      <c r="AS187" s="73"/>
      <c r="AT187" s="73"/>
      <c r="AU187" s="73"/>
      <c r="AV187" s="73"/>
      <c r="AW187" s="73"/>
      <c r="AX187" s="73"/>
      <c r="AY187" s="73"/>
      <c r="AZ187" s="73"/>
    </row>
    <row r="188">
      <c r="A188" s="57" t="s">
        <v>533</v>
      </c>
      <c r="B188" s="82" t="s">
        <v>534</v>
      </c>
      <c r="C188" s="68" t="s">
        <v>488</v>
      </c>
      <c r="D188" s="69" t="s">
        <v>489</v>
      </c>
      <c r="E188" s="61" t="s">
        <v>50</v>
      </c>
      <c r="F188" s="71">
        <v>1.25</v>
      </c>
      <c r="G188" s="81">
        <v>18.45</v>
      </c>
      <c r="H188" s="81">
        <v>36.04</v>
      </c>
      <c r="I188" s="64">
        <f t="shared" si="96"/>
        <v>54.49</v>
      </c>
      <c r="J188" s="64">
        <f t="shared" si="97"/>
        <v>23.0625</v>
      </c>
      <c r="K188" s="64">
        <f t="shared" si="98"/>
        <v>45.05</v>
      </c>
      <c r="L188" s="78">
        <f t="shared" si="99"/>
        <v>68.1125</v>
      </c>
      <c r="M188" s="65">
        <f t="shared" si="100"/>
        <v>85.8353725</v>
      </c>
      <c r="N188" s="66"/>
      <c r="O188" s="67"/>
      <c r="P188" s="67"/>
      <c r="Q188" s="73"/>
      <c r="R188" s="67"/>
      <c r="S188" s="67"/>
      <c r="T188" s="67"/>
      <c r="U188" s="73"/>
      <c r="V188" s="67"/>
      <c r="W188" s="67"/>
      <c r="X188" s="67"/>
      <c r="Y188" s="73"/>
      <c r="Z188" s="67"/>
      <c r="AA188" s="67"/>
      <c r="AB188" s="67"/>
      <c r="AC188" s="73"/>
      <c r="AD188" s="67"/>
      <c r="AE188" s="67"/>
      <c r="AF188" s="67"/>
      <c r="AG188" s="73"/>
      <c r="AH188" s="67"/>
      <c r="AI188" s="67"/>
      <c r="AJ188" s="73"/>
      <c r="AK188" s="73"/>
      <c r="AL188" s="73"/>
      <c r="AM188" s="73"/>
      <c r="AN188" s="73"/>
      <c r="AO188" s="73"/>
      <c r="AP188" s="73"/>
      <c r="AQ188" s="73"/>
      <c r="AR188" s="73"/>
      <c r="AS188" s="73"/>
      <c r="AT188" s="73"/>
      <c r="AU188" s="73"/>
      <c r="AV188" s="73"/>
      <c r="AW188" s="73"/>
      <c r="AX188" s="73"/>
      <c r="AY188" s="73"/>
      <c r="AZ188" s="73"/>
    </row>
    <row r="189">
      <c r="A189" s="57" t="s">
        <v>535</v>
      </c>
      <c r="B189" s="82" t="s">
        <v>536</v>
      </c>
      <c r="C189" s="68" t="s">
        <v>537</v>
      </c>
      <c r="D189" s="69" t="s">
        <v>538</v>
      </c>
      <c r="E189" s="61" t="s">
        <v>45</v>
      </c>
      <c r="F189" s="71">
        <v>6.5</v>
      </c>
      <c r="G189" s="81">
        <v>37.6</v>
      </c>
      <c r="H189" s="81">
        <v>15.07</v>
      </c>
      <c r="I189" s="64">
        <f t="shared" si="96"/>
        <v>52.67</v>
      </c>
      <c r="J189" s="64">
        <f t="shared" si="97"/>
        <v>244.4</v>
      </c>
      <c r="K189" s="64">
        <f t="shared" si="98"/>
        <v>97.955</v>
      </c>
      <c r="L189" s="78">
        <f t="shared" si="99"/>
        <v>342.355</v>
      </c>
      <c r="M189" s="65">
        <f t="shared" si="100"/>
        <v>431.435771</v>
      </c>
      <c r="N189" s="66"/>
      <c r="O189" s="67"/>
      <c r="P189" s="67"/>
      <c r="Q189" s="73"/>
      <c r="R189" s="67"/>
      <c r="S189" s="67"/>
      <c r="T189" s="67"/>
      <c r="U189" s="73"/>
      <c r="V189" s="67"/>
      <c r="W189" s="67"/>
      <c r="X189" s="67"/>
      <c r="Y189" s="73"/>
      <c r="Z189" s="67"/>
      <c r="AA189" s="67"/>
      <c r="AB189" s="67"/>
      <c r="AC189" s="73"/>
      <c r="AD189" s="67"/>
      <c r="AE189" s="67"/>
      <c r="AF189" s="67"/>
      <c r="AG189" s="73"/>
      <c r="AH189" s="67"/>
      <c r="AI189" s="67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/>
      <c r="AV189" s="73"/>
      <c r="AW189" s="73"/>
      <c r="AX189" s="73"/>
      <c r="AY189" s="73"/>
      <c r="AZ189" s="73"/>
    </row>
    <row r="190">
      <c r="A190" s="57" t="s">
        <v>539</v>
      </c>
      <c r="B190" s="82" t="s">
        <v>540</v>
      </c>
      <c r="C190" s="68" t="s">
        <v>541</v>
      </c>
      <c r="D190" s="69" t="s">
        <v>542</v>
      </c>
      <c r="E190" s="61" t="s">
        <v>45</v>
      </c>
      <c r="F190" s="71">
        <v>2.0</v>
      </c>
      <c r="G190" s="81">
        <v>16.68</v>
      </c>
      <c r="H190" s="81">
        <v>8.86</v>
      </c>
      <c r="I190" s="64">
        <f t="shared" si="96"/>
        <v>25.54</v>
      </c>
      <c r="J190" s="64">
        <f t="shared" si="97"/>
        <v>33.36</v>
      </c>
      <c r="K190" s="64">
        <f t="shared" si="98"/>
        <v>17.72</v>
      </c>
      <c r="L190" s="78">
        <f t="shared" si="99"/>
        <v>51.08</v>
      </c>
      <c r="M190" s="65">
        <f t="shared" si="100"/>
        <v>64.371016</v>
      </c>
      <c r="N190" s="66"/>
      <c r="O190" s="67"/>
      <c r="P190" s="67"/>
      <c r="Q190" s="73"/>
      <c r="R190" s="67"/>
      <c r="S190" s="67"/>
      <c r="T190" s="67"/>
      <c r="U190" s="73"/>
      <c r="V190" s="67"/>
      <c r="W190" s="67"/>
      <c r="X190" s="67"/>
      <c r="Y190" s="73"/>
      <c r="Z190" s="67"/>
      <c r="AA190" s="67"/>
      <c r="AB190" s="67"/>
      <c r="AC190" s="73"/>
      <c r="AD190" s="67"/>
      <c r="AE190" s="67"/>
      <c r="AF190" s="67"/>
      <c r="AG190" s="73"/>
      <c r="AH190" s="67"/>
      <c r="AI190" s="67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  <c r="AX190" s="73"/>
      <c r="AY190" s="73"/>
      <c r="AZ190" s="73"/>
    </row>
    <row r="191">
      <c r="A191" s="57" t="s">
        <v>543</v>
      </c>
      <c r="B191" s="82" t="s">
        <v>544</v>
      </c>
      <c r="C191" s="68" t="s">
        <v>545</v>
      </c>
      <c r="D191" s="69" t="s">
        <v>546</v>
      </c>
      <c r="E191" s="61" t="s">
        <v>29</v>
      </c>
      <c r="F191" s="71">
        <v>2.0</v>
      </c>
      <c r="G191" s="81">
        <v>300.46</v>
      </c>
      <c r="H191" s="81">
        <v>17.84</v>
      </c>
      <c r="I191" s="64">
        <f t="shared" si="96"/>
        <v>318.3</v>
      </c>
      <c r="J191" s="64">
        <f t="shared" si="97"/>
        <v>600.92</v>
      </c>
      <c r="K191" s="64">
        <f t="shared" si="98"/>
        <v>35.68</v>
      </c>
      <c r="L191" s="78">
        <f t="shared" si="99"/>
        <v>636.6</v>
      </c>
      <c r="M191" s="65">
        <f t="shared" si="100"/>
        <v>802.24332</v>
      </c>
      <c r="N191" s="66"/>
      <c r="O191" s="67"/>
      <c r="P191" s="67"/>
      <c r="Q191" s="73"/>
      <c r="R191" s="67"/>
      <c r="S191" s="67"/>
      <c r="T191" s="67"/>
      <c r="U191" s="73"/>
      <c r="V191" s="67"/>
      <c r="W191" s="67"/>
      <c r="X191" s="67"/>
      <c r="Y191" s="73"/>
      <c r="Z191" s="67"/>
      <c r="AA191" s="67"/>
      <c r="AB191" s="67"/>
      <c r="AC191" s="73"/>
      <c r="AD191" s="67"/>
      <c r="AE191" s="67"/>
      <c r="AF191" s="67"/>
      <c r="AG191" s="73"/>
      <c r="AH191" s="67"/>
      <c r="AI191" s="67"/>
      <c r="AJ191" s="73"/>
      <c r="AK191" s="73"/>
      <c r="AL191" s="73"/>
      <c r="AM191" s="73"/>
      <c r="AN191" s="73"/>
      <c r="AO191" s="73"/>
      <c r="AP191" s="73"/>
      <c r="AQ191" s="73"/>
      <c r="AR191" s="73"/>
      <c r="AS191" s="73"/>
      <c r="AT191" s="73"/>
      <c r="AU191" s="73"/>
      <c r="AV191" s="73"/>
      <c r="AW191" s="73"/>
      <c r="AX191" s="73"/>
      <c r="AY191" s="73"/>
      <c r="AZ191" s="73"/>
    </row>
    <row r="192">
      <c r="A192" s="57" t="s">
        <v>547</v>
      </c>
      <c r="B192" s="82" t="s">
        <v>548</v>
      </c>
      <c r="C192" s="68" t="s">
        <v>345</v>
      </c>
      <c r="D192" s="69" t="s">
        <v>346</v>
      </c>
      <c r="E192" s="61" t="s">
        <v>45</v>
      </c>
      <c r="F192" s="62">
        <v>4.7</v>
      </c>
      <c r="G192" s="81">
        <v>137.97</v>
      </c>
      <c r="H192" s="81">
        <v>21.36</v>
      </c>
      <c r="I192" s="64">
        <f t="shared" si="96"/>
        <v>159.33</v>
      </c>
      <c r="J192" s="64">
        <f t="shared" si="97"/>
        <v>648.459</v>
      </c>
      <c r="K192" s="64">
        <f t="shared" si="98"/>
        <v>100.392</v>
      </c>
      <c r="L192" s="78">
        <f t="shared" si="99"/>
        <v>748.851</v>
      </c>
      <c r="M192" s="65">
        <f t="shared" si="100"/>
        <v>943.7020302</v>
      </c>
      <c r="N192" s="66"/>
      <c r="O192" s="67"/>
      <c r="P192" s="67"/>
      <c r="Q192" s="73"/>
      <c r="R192" s="67"/>
      <c r="S192" s="67"/>
      <c r="T192" s="67"/>
      <c r="U192" s="73"/>
      <c r="V192" s="67"/>
      <c r="W192" s="67"/>
      <c r="X192" s="67"/>
      <c r="Y192" s="73"/>
      <c r="Z192" s="67"/>
      <c r="AA192" s="67"/>
      <c r="AB192" s="67"/>
      <c r="AC192" s="73"/>
      <c r="AD192" s="67"/>
      <c r="AE192" s="67"/>
      <c r="AF192" s="67"/>
      <c r="AG192" s="73"/>
      <c r="AH192" s="67"/>
      <c r="AI192" s="67"/>
      <c r="AJ192" s="73"/>
      <c r="AK192" s="73"/>
      <c r="AL192" s="73"/>
      <c r="AM192" s="73"/>
      <c r="AN192" s="73"/>
      <c r="AO192" s="73"/>
      <c r="AP192" s="73"/>
      <c r="AQ192" s="73"/>
      <c r="AR192" s="73"/>
      <c r="AS192" s="73"/>
      <c r="AT192" s="73"/>
      <c r="AU192" s="73"/>
      <c r="AV192" s="73"/>
      <c r="AW192" s="73"/>
      <c r="AX192" s="73"/>
      <c r="AY192" s="73"/>
      <c r="AZ192" s="73"/>
    </row>
    <row r="193">
      <c r="A193" s="57" t="s">
        <v>549</v>
      </c>
      <c r="B193" s="82" t="s">
        <v>548</v>
      </c>
      <c r="C193" s="68" t="s">
        <v>550</v>
      </c>
      <c r="D193" s="69" t="s">
        <v>551</v>
      </c>
      <c r="E193" s="61" t="s">
        <v>29</v>
      </c>
      <c r="F193" s="62">
        <v>1.0</v>
      </c>
      <c r="G193" s="81">
        <v>59.05</v>
      </c>
      <c r="H193" s="63">
        <v>0.0</v>
      </c>
      <c r="I193" s="64">
        <f t="shared" si="96"/>
        <v>59.05</v>
      </c>
      <c r="J193" s="64">
        <f t="shared" si="97"/>
        <v>59.05</v>
      </c>
      <c r="K193" s="64">
        <f t="shared" si="98"/>
        <v>0</v>
      </c>
      <c r="L193" s="78">
        <f t="shared" si="99"/>
        <v>59.05</v>
      </c>
      <c r="M193" s="65">
        <f t="shared" si="100"/>
        <v>74.41481</v>
      </c>
      <c r="N193" s="66"/>
      <c r="O193" s="67"/>
      <c r="P193" s="67"/>
      <c r="Q193" s="73"/>
      <c r="R193" s="67"/>
      <c r="S193" s="67"/>
      <c r="T193" s="67"/>
      <c r="U193" s="73"/>
      <c r="V193" s="67"/>
      <c r="W193" s="67"/>
      <c r="X193" s="67"/>
      <c r="Y193" s="73"/>
      <c r="Z193" s="67"/>
      <c r="AA193" s="67"/>
      <c r="AB193" s="67"/>
      <c r="AC193" s="73"/>
      <c r="AD193" s="67"/>
      <c r="AE193" s="67"/>
      <c r="AF193" s="67"/>
      <c r="AG193" s="73"/>
      <c r="AH193" s="67"/>
      <c r="AI193" s="67"/>
      <c r="AJ193" s="73"/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/>
      <c r="AV193" s="73"/>
      <c r="AW193" s="73"/>
      <c r="AX193" s="73"/>
      <c r="AY193" s="73"/>
      <c r="AZ193" s="73"/>
    </row>
    <row r="194">
      <c r="A194" s="57" t="s">
        <v>552</v>
      </c>
      <c r="B194" s="82" t="s">
        <v>553</v>
      </c>
      <c r="C194" s="68" t="s">
        <v>554</v>
      </c>
      <c r="D194" s="69" t="s">
        <v>555</v>
      </c>
      <c r="E194" s="61" t="s">
        <v>29</v>
      </c>
      <c r="F194" s="62">
        <v>1.0</v>
      </c>
      <c r="G194" s="81">
        <v>33.1</v>
      </c>
      <c r="H194" s="81">
        <v>4.81</v>
      </c>
      <c r="I194" s="64">
        <f t="shared" si="96"/>
        <v>37.91</v>
      </c>
      <c r="J194" s="64">
        <f t="shared" si="97"/>
        <v>33.1</v>
      </c>
      <c r="K194" s="64">
        <f t="shared" si="98"/>
        <v>4.81</v>
      </c>
      <c r="L194" s="78">
        <f t="shared" si="99"/>
        <v>37.91</v>
      </c>
      <c r="M194" s="65">
        <f t="shared" si="100"/>
        <v>47.774182</v>
      </c>
      <c r="N194" s="66"/>
      <c r="O194" s="67"/>
      <c r="P194" s="67"/>
      <c r="Q194" s="73"/>
      <c r="R194" s="67"/>
      <c r="S194" s="67"/>
      <c r="T194" s="67"/>
      <c r="U194" s="73"/>
      <c r="V194" s="67"/>
      <c r="W194" s="67"/>
      <c r="X194" s="67"/>
      <c r="Y194" s="73"/>
      <c r="Z194" s="67"/>
      <c r="AA194" s="67"/>
      <c r="AB194" s="67"/>
      <c r="AC194" s="73"/>
      <c r="AD194" s="67"/>
      <c r="AE194" s="67"/>
      <c r="AF194" s="67"/>
      <c r="AG194" s="73"/>
      <c r="AH194" s="67"/>
      <c r="AI194" s="67"/>
      <c r="AJ194" s="73"/>
      <c r="AK194" s="73"/>
      <c r="AL194" s="73"/>
      <c r="AM194" s="73"/>
      <c r="AN194" s="73"/>
      <c r="AO194" s="73"/>
      <c r="AP194" s="73"/>
      <c r="AQ194" s="73"/>
      <c r="AR194" s="73"/>
      <c r="AS194" s="73"/>
      <c r="AT194" s="73"/>
      <c r="AU194" s="73"/>
      <c r="AV194" s="73"/>
      <c r="AW194" s="73"/>
      <c r="AX194" s="73"/>
      <c r="AY194" s="73"/>
      <c r="AZ194" s="73"/>
    </row>
    <row r="195">
      <c r="A195" s="57" t="s">
        <v>556</v>
      </c>
      <c r="B195" s="82" t="s">
        <v>553</v>
      </c>
      <c r="C195" s="68" t="s">
        <v>557</v>
      </c>
      <c r="D195" s="69" t="s">
        <v>558</v>
      </c>
      <c r="E195" s="61" t="s">
        <v>29</v>
      </c>
      <c r="F195" s="71">
        <v>2.0</v>
      </c>
      <c r="G195" s="81">
        <v>34.22</v>
      </c>
      <c r="H195" s="81">
        <v>4.81</v>
      </c>
      <c r="I195" s="64">
        <f t="shared" si="96"/>
        <v>39.03</v>
      </c>
      <c r="J195" s="64">
        <f t="shared" si="97"/>
        <v>68.44</v>
      </c>
      <c r="K195" s="64">
        <f t="shared" si="98"/>
        <v>9.62</v>
      </c>
      <c r="L195" s="78">
        <f t="shared" si="99"/>
        <v>78.06</v>
      </c>
      <c r="M195" s="65">
        <f t="shared" si="100"/>
        <v>98.371212</v>
      </c>
      <c r="N195" s="66"/>
      <c r="O195" s="67"/>
      <c r="P195" s="67"/>
      <c r="Q195" s="73"/>
      <c r="R195" s="67"/>
      <c r="S195" s="67"/>
      <c r="T195" s="67"/>
      <c r="U195" s="73"/>
      <c r="V195" s="67"/>
      <c r="W195" s="67"/>
      <c r="X195" s="67"/>
      <c r="Y195" s="73"/>
      <c r="Z195" s="67"/>
      <c r="AA195" s="67"/>
      <c r="AB195" s="67"/>
      <c r="AC195" s="73"/>
      <c r="AD195" s="67"/>
      <c r="AE195" s="67"/>
      <c r="AF195" s="67"/>
      <c r="AG195" s="73"/>
      <c r="AH195" s="67"/>
      <c r="AI195" s="67"/>
      <c r="AJ195" s="73"/>
      <c r="AK195" s="73"/>
      <c r="AL195" s="73"/>
      <c r="AM195" s="73"/>
      <c r="AN195" s="73"/>
      <c r="AO195" s="73"/>
      <c r="AP195" s="73"/>
      <c r="AQ195" s="73"/>
      <c r="AR195" s="73"/>
      <c r="AS195" s="73"/>
      <c r="AT195" s="73"/>
      <c r="AU195" s="73"/>
      <c r="AV195" s="73"/>
      <c r="AW195" s="73"/>
      <c r="AX195" s="73"/>
      <c r="AY195" s="73"/>
      <c r="AZ195" s="73"/>
    </row>
    <row r="196">
      <c r="A196" s="72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8"/>
      <c r="N196" s="66"/>
      <c r="O196" s="67"/>
      <c r="P196" s="67"/>
      <c r="Q196" s="73"/>
      <c r="R196" s="67"/>
      <c r="S196" s="67"/>
      <c r="T196" s="67"/>
      <c r="U196" s="73"/>
      <c r="V196" s="67"/>
      <c r="W196" s="67"/>
      <c r="X196" s="67"/>
      <c r="Y196" s="73"/>
      <c r="Z196" s="67"/>
      <c r="AA196" s="67"/>
      <c r="AB196" s="67"/>
      <c r="AC196" s="73"/>
      <c r="AD196" s="67"/>
      <c r="AE196" s="67"/>
      <c r="AF196" s="67"/>
      <c r="AG196" s="73"/>
      <c r="AH196" s="67"/>
      <c r="AI196" s="67"/>
      <c r="AJ196" s="73"/>
      <c r="AK196" s="73"/>
      <c r="AL196" s="73"/>
      <c r="AM196" s="73"/>
      <c r="AN196" s="73"/>
      <c r="AO196" s="73"/>
      <c r="AP196" s="73"/>
      <c r="AQ196" s="73"/>
      <c r="AR196" s="73"/>
      <c r="AS196" s="73"/>
      <c r="AT196" s="73"/>
      <c r="AU196" s="73"/>
      <c r="AV196" s="73"/>
      <c r="AW196" s="73"/>
      <c r="AX196" s="73"/>
      <c r="AY196" s="73"/>
      <c r="AZ196" s="73"/>
    </row>
    <row r="197" ht="12.75" customHeight="1">
      <c r="A197" s="106" t="s">
        <v>559</v>
      </c>
      <c r="B197" s="107" t="s">
        <v>560</v>
      </c>
      <c r="C197" s="89"/>
      <c r="D197" s="90"/>
      <c r="E197" s="108"/>
      <c r="F197" s="92"/>
      <c r="G197" s="93"/>
      <c r="H197" s="93"/>
      <c r="I197" s="93"/>
      <c r="J197" s="56">
        <f t="shared" ref="J197:M197" si="101">SUM(J198:J201)</f>
        <v>3213.642</v>
      </c>
      <c r="K197" s="56">
        <f t="shared" si="101"/>
        <v>2926.069</v>
      </c>
      <c r="L197" s="56">
        <f t="shared" si="101"/>
        <v>6139.711</v>
      </c>
      <c r="M197" s="56">
        <f t="shared" si="101"/>
        <v>7737.263802</v>
      </c>
      <c r="N197" s="96"/>
      <c r="O197" s="94">
        <f>M197</f>
        <v>7737.263802</v>
      </c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  <c r="AA197" s="96"/>
      <c r="AB197" s="96"/>
      <c r="AC197" s="96"/>
      <c r="AD197" s="96"/>
      <c r="AE197" s="96"/>
      <c r="AF197" s="96"/>
      <c r="AG197" s="96"/>
      <c r="AH197" s="96"/>
      <c r="AI197" s="96"/>
      <c r="AJ197" s="96"/>
      <c r="AK197" s="96"/>
      <c r="AL197" s="96"/>
      <c r="AM197" s="96"/>
      <c r="AN197" s="96"/>
      <c r="AO197" s="96"/>
      <c r="AP197" s="96"/>
      <c r="AQ197" s="96"/>
      <c r="AR197" s="96"/>
      <c r="AS197" s="96"/>
      <c r="AT197" s="96"/>
      <c r="AU197" s="96"/>
      <c r="AV197" s="96"/>
      <c r="AW197" s="96"/>
      <c r="AX197" s="96"/>
      <c r="AY197" s="96"/>
      <c r="AZ197" s="96"/>
    </row>
    <row r="198">
      <c r="A198" s="57" t="s">
        <v>561</v>
      </c>
      <c r="B198" s="82" t="s">
        <v>562</v>
      </c>
      <c r="C198" s="68" t="s">
        <v>563</v>
      </c>
      <c r="D198" s="69" t="s">
        <v>564</v>
      </c>
      <c r="E198" s="61" t="s">
        <v>36</v>
      </c>
      <c r="F198" s="62">
        <v>182.1</v>
      </c>
      <c r="G198" s="81">
        <v>6.66</v>
      </c>
      <c r="H198" s="81">
        <v>6.42</v>
      </c>
      <c r="I198" s="64">
        <f t="shared" ref="I198:I201" si="102">G198+H198</f>
        <v>13.08</v>
      </c>
      <c r="J198" s="64">
        <f t="shared" ref="J198:J201" si="103">G198*F198</f>
        <v>1212.786</v>
      </c>
      <c r="K198" s="64">
        <f t="shared" ref="K198:K201" si="104">H198*F198</f>
        <v>1169.082</v>
      </c>
      <c r="L198" s="78">
        <f t="shared" ref="L198:L201" si="105">J198+K198</f>
        <v>2381.868</v>
      </c>
      <c r="M198" s="65">
        <f t="shared" ref="M198:M201" si="106">L198*(1+$M$4)</f>
        <v>3001.630054</v>
      </c>
      <c r="N198" s="66"/>
      <c r="O198" s="67"/>
      <c r="P198" s="67"/>
      <c r="Q198" s="73"/>
      <c r="R198" s="67"/>
      <c r="S198" s="67"/>
      <c r="T198" s="67"/>
      <c r="U198" s="73"/>
      <c r="V198" s="67"/>
      <c r="W198" s="67"/>
      <c r="X198" s="67"/>
      <c r="Y198" s="73"/>
      <c r="Z198" s="67"/>
      <c r="AA198" s="67"/>
      <c r="AB198" s="67"/>
      <c r="AC198" s="73"/>
      <c r="AD198" s="67"/>
      <c r="AE198" s="67"/>
      <c r="AF198" s="67"/>
      <c r="AG198" s="73"/>
      <c r="AH198" s="67"/>
      <c r="AI198" s="67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  <c r="AX198" s="73"/>
      <c r="AY198" s="73"/>
      <c r="AZ198" s="73"/>
    </row>
    <row r="199">
      <c r="A199" s="57" t="s">
        <v>565</v>
      </c>
      <c r="B199" s="82" t="s">
        <v>566</v>
      </c>
      <c r="C199" s="68" t="s">
        <v>138</v>
      </c>
      <c r="D199" s="69" t="s">
        <v>139</v>
      </c>
      <c r="E199" s="61" t="s">
        <v>36</v>
      </c>
      <c r="F199" s="62">
        <v>182.1</v>
      </c>
      <c r="G199" s="81">
        <v>2.46</v>
      </c>
      <c r="H199" s="81">
        <v>1.74</v>
      </c>
      <c r="I199" s="64">
        <f t="shared" si="102"/>
        <v>4.2</v>
      </c>
      <c r="J199" s="64">
        <f t="shared" si="103"/>
        <v>447.966</v>
      </c>
      <c r="K199" s="64">
        <f t="shared" si="104"/>
        <v>316.854</v>
      </c>
      <c r="L199" s="78">
        <f t="shared" si="105"/>
        <v>764.82</v>
      </c>
      <c r="M199" s="65">
        <f t="shared" si="106"/>
        <v>963.826164</v>
      </c>
      <c r="N199" s="66"/>
      <c r="O199" s="67"/>
      <c r="P199" s="67"/>
      <c r="Q199" s="73"/>
      <c r="R199" s="67"/>
      <c r="S199" s="67"/>
      <c r="T199" s="67"/>
      <c r="U199" s="73"/>
      <c r="V199" s="67"/>
      <c r="W199" s="67"/>
      <c r="X199" s="67"/>
      <c r="Y199" s="73"/>
      <c r="Z199" s="67"/>
      <c r="AA199" s="67"/>
      <c r="AB199" s="67"/>
      <c r="AC199" s="73"/>
      <c r="AD199" s="67"/>
      <c r="AE199" s="67"/>
      <c r="AF199" s="67"/>
      <c r="AG199" s="73"/>
      <c r="AH199" s="67"/>
      <c r="AI199" s="67"/>
      <c r="AJ199" s="73"/>
      <c r="AK199" s="73"/>
      <c r="AL199" s="73"/>
      <c r="AM199" s="73"/>
      <c r="AN199" s="73"/>
      <c r="AO199" s="73"/>
      <c r="AP199" s="73"/>
      <c r="AQ199" s="73"/>
      <c r="AR199" s="73"/>
      <c r="AS199" s="73"/>
      <c r="AT199" s="73"/>
      <c r="AU199" s="73"/>
      <c r="AV199" s="73"/>
      <c r="AW199" s="73"/>
      <c r="AX199" s="73"/>
      <c r="AY199" s="73"/>
      <c r="AZ199" s="73"/>
    </row>
    <row r="200">
      <c r="A200" s="57" t="s">
        <v>567</v>
      </c>
      <c r="B200" s="82" t="s">
        <v>568</v>
      </c>
      <c r="C200" s="68" t="s">
        <v>142</v>
      </c>
      <c r="D200" s="69" t="s">
        <v>143</v>
      </c>
      <c r="E200" s="61" t="s">
        <v>36</v>
      </c>
      <c r="F200" s="62">
        <v>6.8</v>
      </c>
      <c r="G200" s="81">
        <v>8.21</v>
      </c>
      <c r="H200" s="81">
        <v>4.26</v>
      </c>
      <c r="I200" s="64">
        <f t="shared" si="102"/>
        <v>12.47</v>
      </c>
      <c r="J200" s="64">
        <f t="shared" si="103"/>
        <v>55.828</v>
      </c>
      <c r="K200" s="64">
        <f t="shared" si="104"/>
        <v>28.968</v>
      </c>
      <c r="L200" s="78">
        <f t="shared" si="105"/>
        <v>84.796</v>
      </c>
      <c r="M200" s="65">
        <f t="shared" si="106"/>
        <v>106.8599192</v>
      </c>
      <c r="N200" s="66"/>
      <c r="O200" s="67"/>
      <c r="P200" s="67"/>
      <c r="Q200" s="73"/>
      <c r="R200" s="67"/>
      <c r="S200" s="67"/>
      <c r="T200" s="67"/>
      <c r="U200" s="73"/>
      <c r="V200" s="67"/>
      <c r="W200" s="67"/>
      <c r="X200" s="67"/>
      <c r="Y200" s="73"/>
      <c r="Z200" s="67"/>
      <c r="AA200" s="67"/>
      <c r="AB200" s="67"/>
      <c r="AC200" s="73"/>
      <c r="AD200" s="67"/>
      <c r="AE200" s="67"/>
      <c r="AF200" s="67"/>
      <c r="AG200" s="73"/>
      <c r="AH200" s="67"/>
      <c r="AI200" s="67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  <c r="AX200" s="73"/>
      <c r="AY200" s="73"/>
      <c r="AZ200" s="73"/>
    </row>
    <row r="201">
      <c r="A201" s="57" t="s">
        <v>569</v>
      </c>
      <c r="B201" s="82" t="s">
        <v>570</v>
      </c>
      <c r="C201" s="86" t="s">
        <v>571</v>
      </c>
      <c r="D201" s="69" t="s">
        <v>572</v>
      </c>
      <c r="E201" s="61" t="s">
        <v>36</v>
      </c>
      <c r="F201" s="71">
        <v>175.3</v>
      </c>
      <c r="G201" s="81">
        <v>8.54</v>
      </c>
      <c r="H201" s="81">
        <v>8.05</v>
      </c>
      <c r="I201" s="64">
        <f t="shared" si="102"/>
        <v>16.59</v>
      </c>
      <c r="J201" s="64">
        <f t="shared" si="103"/>
        <v>1497.062</v>
      </c>
      <c r="K201" s="64">
        <f t="shared" si="104"/>
        <v>1411.165</v>
      </c>
      <c r="L201" s="78">
        <f t="shared" si="105"/>
        <v>2908.227</v>
      </c>
      <c r="M201" s="65">
        <f t="shared" si="106"/>
        <v>3664.947665</v>
      </c>
      <c r="N201" s="66"/>
      <c r="O201" s="67"/>
      <c r="P201" s="67"/>
      <c r="Q201" s="73"/>
      <c r="R201" s="67"/>
      <c r="S201" s="67"/>
      <c r="T201" s="67"/>
      <c r="U201" s="73"/>
      <c r="V201" s="67"/>
      <c r="W201" s="67"/>
      <c r="X201" s="67"/>
      <c r="Y201" s="73"/>
      <c r="Z201" s="67"/>
      <c r="AA201" s="67"/>
      <c r="AB201" s="67"/>
      <c r="AC201" s="73"/>
      <c r="AD201" s="67"/>
      <c r="AE201" s="67"/>
      <c r="AF201" s="67"/>
      <c r="AG201" s="73"/>
      <c r="AH201" s="67"/>
      <c r="AI201" s="67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  <c r="AX201" s="73"/>
      <c r="AY201" s="73"/>
      <c r="AZ201" s="73"/>
    </row>
    <row r="202" ht="12.75" customHeight="1">
      <c r="A202" s="72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8"/>
      <c r="N202" s="66"/>
      <c r="O202" s="67"/>
      <c r="P202" s="67"/>
      <c r="Q202" s="73"/>
      <c r="R202" s="67"/>
      <c r="S202" s="67"/>
      <c r="T202" s="67"/>
      <c r="U202" s="73"/>
      <c r="V202" s="67"/>
      <c r="W202" s="67"/>
      <c r="X202" s="67"/>
      <c r="Y202" s="73"/>
      <c r="Z202" s="67"/>
      <c r="AA202" s="67"/>
      <c r="AB202" s="67"/>
      <c r="AC202" s="73"/>
      <c r="AD202" s="67"/>
      <c r="AE202" s="67"/>
      <c r="AF202" s="67"/>
      <c r="AG202" s="73"/>
      <c r="AH202" s="67"/>
      <c r="AI202" s="67"/>
      <c r="AJ202" s="73"/>
      <c r="AK202" s="73"/>
      <c r="AL202" s="73"/>
      <c r="AM202" s="73"/>
      <c r="AN202" s="73"/>
      <c r="AO202" s="73"/>
      <c r="AP202" s="73"/>
      <c r="AQ202" s="73"/>
      <c r="AR202" s="73"/>
      <c r="AS202" s="73"/>
      <c r="AT202" s="73"/>
      <c r="AU202" s="73"/>
      <c r="AV202" s="73"/>
      <c r="AW202" s="73"/>
      <c r="AX202" s="73"/>
      <c r="AY202" s="73"/>
      <c r="AZ202" s="73"/>
    </row>
    <row r="203" ht="12.75" customHeight="1">
      <c r="A203" s="106" t="s">
        <v>573</v>
      </c>
      <c r="B203" s="107" t="s">
        <v>574</v>
      </c>
      <c r="C203" s="89"/>
      <c r="D203" s="90"/>
      <c r="E203" s="108"/>
      <c r="F203" s="92"/>
      <c r="G203" s="93"/>
      <c r="H203" s="93"/>
      <c r="I203" s="93"/>
      <c r="J203" s="56">
        <f t="shared" ref="J203:M203" si="107">SUM(J204:J213)</f>
        <v>4809.805</v>
      </c>
      <c r="K203" s="56">
        <f t="shared" si="107"/>
        <v>367.695</v>
      </c>
      <c r="L203" s="56">
        <f t="shared" si="107"/>
        <v>5177.5</v>
      </c>
      <c r="M203" s="56">
        <f t="shared" si="107"/>
        <v>6524.69</v>
      </c>
      <c r="N203" s="111"/>
      <c r="O203" s="112">
        <f>M203</f>
        <v>6524.69</v>
      </c>
      <c r="P203" s="111"/>
      <c r="Q203" s="111"/>
      <c r="R203" s="111"/>
      <c r="S203" s="111"/>
      <c r="T203" s="111"/>
      <c r="U203" s="111"/>
      <c r="V203" s="111"/>
      <c r="W203" s="111"/>
      <c r="X203" s="111"/>
      <c r="Y203" s="111"/>
      <c r="Z203" s="111"/>
      <c r="AA203" s="111"/>
      <c r="AB203" s="111"/>
      <c r="AC203" s="111"/>
      <c r="AD203" s="111"/>
      <c r="AE203" s="111"/>
      <c r="AF203" s="111"/>
      <c r="AG203" s="111"/>
      <c r="AH203" s="111"/>
      <c r="AI203" s="111"/>
      <c r="AJ203" s="111"/>
      <c r="AK203" s="111"/>
      <c r="AL203" s="111"/>
      <c r="AM203" s="111"/>
      <c r="AN203" s="111"/>
      <c r="AO203" s="111"/>
      <c r="AP203" s="111"/>
      <c r="AQ203" s="111"/>
      <c r="AR203" s="111"/>
      <c r="AS203" s="111"/>
      <c r="AT203" s="111"/>
      <c r="AU203" s="111"/>
      <c r="AV203" s="111"/>
      <c r="AW203" s="111"/>
      <c r="AX203" s="111"/>
      <c r="AY203" s="111"/>
      <c r="AZ203" s="111"/>
    </row>
    <row r="204">
      <c r="A204" s="57" t="s">
        <v>575</v>
      </c>
      <c r="B204" s="82" t="s">
        <v>576</v>
      </c>
      <c r="C204" s="86" t="s">
        <v>577</v>
      </c>
      <c r="D204" s="69" t="s">
        <v>578</v>
      </c>
      <c r="E204" s="61" t="s">
        <v>29</v>
      </c>
      <c r="F204" s="62">
        <v>2.0</v>
      </c>
      <c r="G204" s="81">
        <v>298.54</v>
      </c>
      <c r="H204" s="81">
        <v>24.58</v>
      </c>
      <c r="I204" s="64">
        <f t="shared" ref="I204:I213" si="108">G204+H204</f>
        <v>323.12</v>
      </c>
      <c r="J204" s="64">
        <f t="shared" ref="J204:J213" si="109">G204*F204</f>
        <v>597.08</v>
      </c>
      <c r="K204" s="64">
        <f t="shared" ref="K204:K213" si="110">H204*F204</f>
        <v>49.16</v>
      </c>
      <c r="L204" s="78">
        <f t="shared" ref="L204:L213" si="111">J204+K204</f>
        <v>646.24</v>
      </c>
      <c r="M204" s="65">
        <f t="shared" ref="M204:M213" si="112">ROUND(L204*(1+$M$4),2)</f>
        <v>814.39</v>
      </c>
      <c r="N204" s="66"/>
      <c r="O204" s="67"/>
      <c r="P204" s="67"/>
      <c r="Q204" s="73"/>
      <c r="R204" s="67"/>
      <c r="S204" s="67"/>
      <c r="T204" s="67"/>
      <c r="U204" s="73"/>
      <c r="V204" s="67"/>
      <c r="W204" s="67"/>
      <c r="X204" s="67"/>
      <c r="Y204" s="73"/>
      <c r="Z204" s="67"/>
      <c r="AA204" s="67"/>
      <c r="AB204" s="67"/>
      <c r="AC204" s="73"/>
      <c r="AD204" s="67"/>
      <c r="AE204" s="67"/>
      <c r="AF204" s="67"/>
      <c r="AG204" s="73"/>
      <c r="AH204" s="67"/>
      <c r="AI204" s="67"/>
      <c r="AJ204" s="73"/>
      <c r="AK204" s="73"/>
      <c r="AL204" s="73"/>
      <c r="AM204" s="73"/>
      <c r="AN204" s="73"/>
      <c r="AO204" s="73"/>
      <c r="AP204" s="73"/>
      <c r="AQ204" s="73"/>
      <c r="AR204" s="73"/>
      <c r="AS204" s="73"/>
      <c r="AT204" s="73"/>
      <c r="AU204" s="73"/>
      <c r="AV204" s="73"/>
      <c r="AW204" s="73"/>
      <c r="AX204" s="73"/>
      <c r="AY204" s="73"/>
      <c r="AZ204" s="73"/>
    </row>
    <row r="205">
      <c r="A205" s="57" t="s">
        <v>579</v>
      </c>
      <c r="B205" s="82" t="s">
        <v>580</v>
      </c>
      <c r="C205" s="68" t="s">
        <v>581</v>
      </c>
      <c r="D205" s="69" t="s">
        <v>582</v>
      </c>
      <c r="E205" s="61" t="s">
        <v>29</v>
      </c>
      <c r="F205" s="62">
        <v>2.0</v>
      </c>
      <c r="G205" s="81">
        <v>338.17</v>
      </c>
      <c r="H205" s="81">
        <v>24.58</v>
      </c>
      <c r="I205" s="64">
        <f t="shared" si="108"/>
        <v>362.75</v>
      </c>
      <c r="J205" s="64">
        <f t="shared" si="109"/>
        <v>676.34</v>
      </c>
      <c r="K205" s="64">
        <f t="shared" si="110"/>
        <v>49.16</v>
      </c>
      <c r="L205" s="78">
        <f t="shared" si="111"/>
        <v>725.5</v>
      </c>
      <c r="M205" s="65">
        <f t="shared" si="112"/>
        <v>914.28</v>
      </c>
      <c r="N205" s="66"/>
      <c r="O205" s="67"/>
      <c r="P205" s="67"/>
      <c r="Q205" s="73"/>
      <c r="R205" s="67"/>
      <c r="S205" s="67"/>
      <c r="T205" s="67"/>
      <c r="U205" s="73"/>
      <c r="V205" s="67"/>
      <c r="W205" s="67"/>
      <c r="X205" s="67"/>
      <c r="Y205" s="73"/>
      <c r="Z205" s="67"/>
      <c r="AA205" s="67"/>
      <c r="AB205" s="67"/>
      <c r="AC205" s="73"/>
      <c r="AD205" s="67"/>
      <c r="AE205" s="67"/>
      <c r="AF205" s="67"/>
      <c r="AG205" s="73"/>
      <c r="AH205" s="67"/>
      <c r="AI205" s="67"/>
      <c r="AJ205" s="73"/>
      <c r="AK205" s="73"/>
      <c r="AL205" s="73"/>
      <c r="AM205" s="73"/>
      <c r="AN205" s="73"/>
      <c r="AO205" s="73"/>
      <c r="AP205" s="73"/>
      <c r="AQ205" s="73"/>
      <c r="AR205" s="73"/>
      <c r="AS205" s="73"/>
      <c r="AT205" s="73"/>
      <c r="AU205" s="73"/>
      <c r="AV205" s="73"/>
      <c r="AW205" s="73"/>
      <c r="AX205" s="73"/>
      <c r="AY205" s="73"/>
      <c r="AZ205" s="73"/>
    </row>
    <row r="206">
      <c r="A206" s="57" t="s">
        <v>583</v>
      </c>
      <c r="B206" s="82" t="s">
        <v>584</v>
      </c>
      <c r="C206" s="68" t="s">
        <v>585</v>
      </c>
      <c r="D206" s="69" t="s">
        <v>586</v>
      </c>
      <c r="E206" s="61" t="s">
        <v>29</v>
      </c>
      <c r="F206" s="62">
        <v>4.0</v>
      </c>
      <c r="G206" s="81">
        <v>339.21</v>
      </c>
      <c r="H206" s="81">
        <v>24.58</v>
      </c>
      <c r="I206" s="64">
        <f t="shared" si="108"/>
        <v>363.79</v>
      </c>
      <c r="J206" s="64">
        <f t="shared" si="109"/>
        <v>1356.84</v>
      </c>
      <c r="K206" s="64">
        <f t="shared" si="110"/>
        <v>98.32</v>
      </c>
      <c r="L206" s="78">
        <f t="shared" si="111"/>
        <v>1455.16</v>
      </c>
      <c r="M206" s="65">
        <f t="shared" si="112"/>
        <v>1833.79</v>
      </c>
      <c r="N206" s="66"/>
      <c r="O206" s="67"/>
      <c r="P206" s="67"/>
      <c r="Q206" s="73"/>
      <c r="R206" s="67"/>
      <c r="S206" s="67"/>
      <c r="T206" s="67"/>
      <c r="U206" s="73"/>
      <c r="V206" s="67"/>
      <c r="W206" s="67"/>
      <c r="X206" s="67"/>
      <c r="Y206" s="73"/>
      <c r="Z206" s="67"/>
      <c r="AA206" s="67"/>
      <c r="AB206" s="67"/>
      <c r="AC206" s="73"/>
      <c r="AD206" s="67"/>
      <c r="AE206" s="67"/>
      <c r="AF206" s="67"/>
      <c r="AG206" s="73"/>
      <c r="AH206" s="67"/>
      <c r="AI206" s="67"/>
      <c r="AJ206" s="73"/>
      <c r="AK206" s="73"/>
      <c r="AL206" s="73"/>
      <c r="AM206" s="73"/>
      <c r="AN206" s="73"/>
      <c r="AO206" s="73"/>
      <c r="AP206" s="73"/>
      <c r="AQ206" s="73"/>
      <c r="AR206" s="73"/>
      <c r="AS206" s="73"/>
      <c r="AT206" s="73"/>
      <c r="AU206" s="73"/>
      <c r="AV206" s="73"/>
      <c r="AW206" s="73"/>
      <c r="AX206" s="73"/>
      <c r="AY206" s="73"/>
      <c r="AZ206" s="73"/>
    </row>
    <row r="207">
      <c r="A207" s="57" t="s">
        <v>587</v>
      </c>
      <c r="B207" s="82" t="s">
        <v>588</v>
      </c>
      <c r="C207" s="68" t="s">
        <v>589</v>
      </c>
      <c r="D207" s="69" t="s">
        <v>590</v>
      </c>
      <c r="E207" s="61" t="s">
        <v>29</v>
      </c>
      <c r="F207" s="62">
        <v>4.0</v>
      </c>
      <c r="G207" s="81">
        <v>298.54</v>
      </c>
      <c r="H207" s="81">
        <v>24.58</v>
      </c>
      <c r="I207" s="64">
        <f t="shared" si="108"/>
        <v>323.12</v>
      </c>
      <c r="J207" s="64">
        <f t="shared" si="109"/>
        <v>1194.16</v>
      </c>
      <c r="K207" s="64">
        <f t="shared" si="110"/>
        <v>98.32</v>
      </c>
      <c r="L207" s="78">
        <f t="shared" si="111"/>
        <v>1292.48</v>
      </c>
      <c r="M207" s="65">
        <f t="shared" si="112"/>
        <v>1628.78</v>
      </c>
      <c r="N207" s="66"/>
      <c r="O207" s="67"/>
      <c r="P207" s="67"/>
      <c r="Q207" s="73"/>
      <c r="R207" s="67"/>
      <c r="S207" s="67"/>
      <c r="T207" s="67"/>
      <c r="U207" s="73"/>
      <c r="V207" s="67"/>
      <c r="W207" s="67"/>
      <c r="X207" s="67"/>
      <c r="Y207" s="73"/>
      <c r="Z207" s="67"/>
      <c r="AA207" s="67"/>
      <c r="AB207" s="67"/>
      <c r="AC207" s="73"/>
      <c r="AD207" s="67"/>
      <c r="AE207" s="67"/>
      <c r="AF207" s="67"/>
      <c r="AG207" s="73"/>
      <c r="AH207" s="67"/>
      <c r="AI207" s="67"/>
      <c r="AJ207" s="73"/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/>
      <c r="AV207" s="73"/>
      <c r="AW207" s="73"/>
      <c r="AX207" s="73"/>
      <c r="AY207" s="73"/>
      <c r="AZ207" s="73"/>
    </row>
    <row r="208">
      <c r="A208" s="57" t="s">
        <v>591</v>
      </c>
      <c r="B208" s="82" t="s">
        <v>592</v>
      </c>
      <c r="C208" s="68" t="s">
        <v>593</v>
      </c>
      <c r="D208" s="69" t="s">
        <v>594</v>
      </c>
      <c r="E208" s="61" t="s">
        <v>29</v>
      </c>
      <c r="F208" s="62">
        <v>2.0</v>
      </c>
      <c r="G208" s="81">
        <v>40.39</v>
      </c>
      <c r="H208" s="81">
        <v>3.96</v>
      </c>
      <c r="I208" s="64">
        <f t="shared" si="108"/>
        <v>44.35</v>
      </c>
      <c r="J208" s="64">
        <f t="shared" si="109"/>
        <v>80.78</v>
      </c>
      <c r="K208" s="64">
        <f t="shared" si="110"/>
        <v>7.92</v>
      </c>
      <c r="L208" s="78">
        <f t="shared" si="111"/>
        <v>88.7</v>
      </c>
      <c r="M208" s="65">
        <f t="shared" si="112"/>
        <v>111.78</v>
      </c>
      <c r="N208" s="66"/>
      <c r="O208" s="67"/>
      <c r="P208" s="67"/>
      <c r="Q208" s="73"/>
      <c r="R208" s="67"/>
      <c r="S208" s="67"/>
      <c r="T208" s="67"/>
      <c r="U208" s="73"/>
      <c r="V208" s="67"/>
      <c r="W208" s="67"/>
      <c r="X208" s="67"/>
      <c r="Y208" s="73"/>
      <c r="Z208" s="67"/>
      <c r="AA208" s="67"/>
      <c r="AB208" s="67"/>
      <c r="AC208" s="73"/>
      <c r="AD208" s="67"/>
      <c r="AE208" s="67"/>
      <c r="AF208" s="67"/>
      <c r="AG208" s="73"/>
      <c r="AH208" s="67"/>
      <c r="AI208" s="67"/>
      <c r="AJ208" s="73"/>
      <c r="AK208" s="73"/>
      <c r="AL208" s="73"/>
      <c r="AM208" s="73"/>
      <c r="AN208" s="73"/>
      <c r="AO208" s="73"/>
      <c r="AP208" s="73"/>
      <c r="AQ208" s="73"/>
      <c r="AR208" s="73"/>
      <c r="AS208" s="73"/>
      <c r="AT208" s="73"/>
      <c r="AU208" s="73"/>
      <c r="AV208" s="73"/>
      <c r="AW208" s="73"/>
      <c r="AX208" s="73"/>
      <c r="AY208" s="73"/>
      <c r="AZ208" s="73"/>
    </row>
    <row r="209">
      <c r="A209" s="57" t="s">
        <v>595</v>
      </c>
      <c r="B209" s="82" t="s">
        <v>596</v>
      </c>
      <c r="C209" s="68" t="s">
        <v>597</v>
      </c>
      <c r="D209" s="69" t="s">
        <v>598</v>
      </c>
      <c r="E209" s="61" t="s">
        <v>36</v>
      </c>
      <c r="F209" s="62">
        <v>0.5</v>
      </c>
      <c r="G209" s="63">
        <v>529.45</v>
      </c>
      <c r="H209" s="63">
        <v>9.67</v>
      </c>
      <c r="I209" s="64">
        <f t="shared" si="108"/>
        <v>539.12</v>
      </c>
      <c r="J209" s="64">
        <f t="shared" si="109"/>
        <v>264.725</v>
      </c>
      <c r="K209" s="64">
        <f t="shared" si="110"/>
        <v>4.835</v>
      </c>
      <c r="L209" s="78">
        <f t="shared" si="111"/>
        <v>269.56</v>
      </c>
      <c r="M209" s="65">
        <f t="shared" si="112"/>
        <v>339.7</v>
      </c>
      <c r="N209" s="66"/>
      <c r="O209" s="67"/>
      <c r="P209" s="67"/>
      <c r="Q209" s="73"/>
      <c r="R209" s="67"/>
      <c r="S209" s="67"/>
      <c r="T209" s="67"/>
      <c r="U209" s="73"/>
      <c r="V209" s="67"/>
      <c r="W209" s="67"/>
      <c r="X209" s="67"/>
      <c r="Y209" s="73"/>
      <c r="Z209" s="67"/>
      <c r="AA209" s="67"/>
      <c r="AB209" s="67"/>
      <c r="AC209" s="73"/>
      <c r="AD209" s="67"/>
      <c r="AE209" s="67"/>
      <c r="AF209" s="67"/>
      <c r="AG209" s="73"/>
      <c r="AH209" s="67"/>
      <c r="AI209" s="67"/>
      <c r="AJ209" s="73"/>
      <c r="AK209" s="73"/>
      <c r="AL209" s="73"/>
      <c r="AM209" s="73"/>
      <c r="AN209" s="73"/>
      <c r="AO209" s="73"/>
      <c r="AP209" s="73"/>
      <c r="AQ209" s="73"/>
      <c r="AR209" s="73"/>
      <c r="AS209" s="73"/>
      <c r="AT209" s="73"/>
      <c r="AU209" s="73"/>
      <c r="AV209" s="73"/>
      <c r="AW209" s="73"/>
      <c r="AX209" s="73"/>
      <c r="AY209" s="73"/>
      <c r="AZ209" s="73"/>
    </row>
    <row r="210">
      <c r="A210" s="57" t="s">
        <v>599</v>
      </c>
      <c r="B210" s="82" t="s">
        <v>600</v>
      </c>
      <c r="C210" s="68" t="s">
        <v>601</v>
      </c>
      <c r="D210" s="69" t="s">
        <v>602</v>
      </c>
      <c r="E210" s="61" t="s">
        <v>29</v>
      </c>
      <c r="F210" s="62">
        <v>2.0</v>
      </c>
      <c r="G210" s="63">
        <v>142.22</v>
      </c>
      <c r="H210" s="63">
        <v>16.13</v>
      </c>
      <c r="I210" s="64">
        <f t="shared" si="108"/>
        <v>158.35</v>
      </c>
      <c r="J210" s="64">
        <f t="shared" si="109"/>
        <v>284.44</v>
      </c>
      <c r="K210" s="64">
        <f t="shared" si="110"/>
        <v>32.26</v>
      </c>
      <c r="L210" s="78">
        <f t="shared" si="111"/>
        <v>316.7</v>
      </c>
      <c r="M210" s="65">
        <f t="shared" si="112"/>
        <v>399.11</v>
      </c>
      <c r="N210" s="66"/>
      <c r="O210" s="67"/>
      <c r="P210" s="67"/>
      <c r="Q210" s="73"/>
      <c r="R210" s="67"/>
      <c r="S210" s="67"/>
      <c r="T210" s="67"/>
      <c r="U210" s="73"/>
      <c r="V210" s="67"/>
      <c r="W210" s="67"/>
      <c r="X210" s="67"/>
      <c r="Y210" s="73"/>
      <c r="Z210" s="67"/>
      <c r="AA210" s="67"/>
      <c r="AB210" s="67"/>
      <c r="AC210" s="73"/>
      <c r="AD210" s="67"/>
      <c r="AE210" s="67"/>
      <c r="AF210" s="67"/>
      <c r="AG210" s="73"/>
      <c r="AH210" s="67"/>
      <c r="AI210" s="67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  <c r="AX210" s="73"/>
      <c r="AY210" s="73"/>
      <c r="AZ210" s="73"/>
    </row>
    <row r="211">
      <c r="A211" s="57" t="s">
        <v>603</v>
      </c>
      <c r="B211" s="82" t="s">
        <v>604</v>
      </c>
      <c r="C211" s="68" t="s">
        <v>605</v>
      </c>
      <c r="D211" s="105" t="s">
        <v>606</v>
      </c>
      <c r="E211" s="61" t="s">
        <v>29</v>
      </c>
      <c r="F211" s="62">
        <v>2.0</v>
      </c>
      <c r="G211" s="63">
        <v>81.63</v>
      </c>
      <c r="H211" s="63">
        <v>2.83</v>
      </c>
      <c r="I211" s="64">
        <f t="shared" si="108"/>
        <v>84.46</v>
      </c>
      <c r="J211" s="64">
        <f t="shared" si="109"/>
        <v>163.26</v>
      </c>
      <c r="K211" s="64">
        <f t="shared" si="110"/>
        <v>5.66</v>
      </c>
      <c r="L211" s="78">
        <f t="shared" si="111"/>
        <v>168.92</v>
      </c>
      <c r="M211" s="65">
        <f t="shared" si="112"/>
        <v>212.87</v>
      </c>
      <c r="N211" s="66"/>
      <c r="O211" s="67"/>
      <c r="P211" s="67"/>
      <c r="Q211" s="73"/>
      <c r="R211" s="67"/>
      <c r="S211" s="67"/>
      <c r="T211" s="67"/>
      <c r="U211" s="73"/>
      <c r="V211" s="67"/>
      <c r="W211" s="67"/>
      <c r="X211" s="67"/>
      <c r="Y211" s="73"/>
      <c r="Z211" s="67"/>
      <c r="AA211" s="67"/>
      <c r="AB211" s="67"/>
      <c r="AC211" s="73"/>
      <c r="AD211" s="67"/>
      <c r="AE211" s="67"/>
      <c r="AF211" s="67"/>
      <c r="AG211" s="73"/>
      <c r="AH211" s="67"/>
      <c r="AI211" s="67"/>
      <c r="AJ211" s="73"/>
      <c r="AK211" s="73"/>
      <c r="AL211" s="73"/>
      <c r="AM211" s="73"/>
      <c r="AN211" s="73"/>
      <c r="AO211" s="73"/>
      <c r="AP211" s="73"/>
      <c r="AQ211" s="73"/>
      <c r="AR211" s="73"/>
      <c r="AS211" s="73"/>
      <c r="AT211" s="73"/>
      <c r="AU211" s="73"/>
      <c r="AV211" s="73"/>
      <c r="AW211" s="73"/>
      <c r="AX211" s="73"/>
      <c r="AY211" s="73"/>
      <c r="AZ211" s="73"/>
    </row>
    <row r="212">
      <c r="A212" s="57" t="s">
        <v>607</v>
      </c>
      <c r="B212" s="82" t="s">
        <v>608</v>
      </c>
      <c r="C212" s="68" t="s">
        <v>609</v>
      </c>
      <c r="D212" s="69" t="s">
        <v>610</v>
      </c>
      <c r="E212" s="61" t="s">
        <v>29</v>
      </c>
      <c r="F212" s="62">
        <v>2.0</v>
      </c>
      <c r="G212" s="81">
        <v>47.94</v>
      </c>
      <c r="H212" s="81">
        <v>8.2</v>
      </c>
      <c r="I212" s="64">
        <f t="shared" si="108"/>
        <v>56.14</v>
      </c>
      <c r="J212" s="64">
        <f t="shared" si="109"/>
        <v>95.88</v>
      </c>
      <c r="K212" s="64">
        <f t="shared" si="110"/>
        <v>16.4</v>
      </c>
      <c r="L212" s="78">
        <f t="shared" si="111"/>
        <v>112.28</v>
      </c>
      <c r="M212" s="65">
        <f t="shared" si="112"/>
        <v>141.5</v>
      </c>
      <c r="N212" s="66"/>
      <c r="O212" s="67"/>
      <c r="P212" s="67"/>
      <c r="Q212" s="73"/>
      <c r="R212" s="67"/>
      <c r="S212" s="67"/>
      <c r="T212" s="67"/>
      <c r="U212" s="73"/>
      <c r="V212" s="67"/>
      <c r="W212" s="67"/>
      <c r="X212" s="67"/>
      <c r="Y212" s="73"/>
      <c r="Z212" s="67"/>
      <c r="AA212" s="67"/>
      <c r="AB212" s="67"/>
      <c r="AC212" s="73"/>
      <c r="AD212" s="67"/>
      <c r="AE212" s="67"/>
      <c r="AF212" s="67"/>
      <c r="AG212" s="73"/>
      <c r="AH212" s="67"/>
      <c r="AI212" s="67"/>
      <c r="AJ212" s="73"/>
      <c r="AK212" s="73"/>
      <c r="AL212" s="73"/>
      <c r="AM212" s="73"/>
      <c r="AN212" s="73"/>
      <c r="AO212" s="73"/>
      <c r="AP212" s="73"/>
      <c r="AQ212" s="73"/>
      <c r="AR212" s="73"/>
      <c r="AS212" s="73"/>
      <c r="AT212" s="73"/>
      <c r="AU212" s="73"/>
      <c r="AV212" s="73"/>
      <c r="AW212" s="73"/>
      <c r="AX212" s="73"/>
      <c r="AY212" s="73"/>
      <c r="AZ212" s="73"/>
    </row>
    <row r="213">
      <c r="A213" s="57" t="s">
        <v>611</v>
      </c>
      <c r="B213" s="82" t="s">
        <v>612</v>
      </c>
      <c r="C213" s="68" t="s">
        <v>613</v>
      </c>
      <c r="D213" s="69" t="s">
        <v>614</v>
      </c>
      <c r="E213" s="61" t="s">
        <v>29</v>
      </c>
      <c r="F213" s="62">
        <v>2.0</v>
      </c>
      <c r="G213" s="63">
        <v>48.15</v>
      </c>
      <c r="H213" s="63">
        <v>2.83</v>
      </c>
      <c r="I213" s="64">
        <f t="shared" si="108"/>
        <v>50.98</v>
      </c>
      <c r="J213" s="64">
        <f t="shared" si="109"/>
        <v>96.3</v>
      </c>
      <c r="K213" s="64">
        <f t="shared" si="110"/>
        <v>5.66</v>
      </c>
      <c r="L213" s="78">
        <f t="shared" si="111"/>
        <v>101.96</v>
      </c>
      <c r="M213" s="65">
        <f t="shared" si="112"/>
        <v>128.49</v>
      </c>
      <c r="N213" s="66"/>
      <c r="O213" s="67"/>
      <c r="P213" s="67"/>
      <c r="Q213" s="73"/>
      <c r="R213" s="67"/>
      <c r="S213" s="67"/>
      <c r="T213" s="67"/>
      <c r="U213" s="73"/>
      <c r="V213" s="67"/>
      <c r="W213" s="67"/>
      <c r="X213" s="67"/>
      <c r="Y213" s="73"/>
      <c r="Z213" s="67"/>
      <c r="AA213" s="67"/>
      <c r="AB213" s="67"/>
      <c r="AC213" s="73"/>
      <c r="AD213" s="67"/>
      <c r="AE213" s="67"/>
      <c r="AF213" s="67"/>
      <c r="AG213" s="73"/>
      <c r="AH213" s="67"/>
      <c r="AI213" s="67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  <c r="AV213" s="73"/>
      <c r="AW213" s="73"/>
      <c r="AX213" s="73"/>
      <c r="AY213" s="73"/>
      <c r="AZ213" s="73"/>
    </row>
    <row r="214" ht="12.75" customHeight="1">
      <c r="A214" s="113"/>
      <c r="B214" s="89"/>
      <c r="C214" s="89"/>
      <c r="D214" s="89"/>
      <c r="E214" s="89"/>
      <c r="F214" s="89"/>
      <c r="G214" s="89"/>
      <c r="H214" s="89"/>
      <c r="I214" s="89"/>
      <c r="J214" s="89"/>
      <c r="K214" s="89"/>
      <c r="L214" s="89"/>
      <c r="M214" s="90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  <c r="AA214" s="96"/>
      <c r="AB214" s="96"/>
      <c r="AC214" s="96"/>
      <c r="AD214" s="96"/>
      <c r="AE214" s="96"/>
      <c r="AF214" s="96"/>
      <c r="AG214" s="96"/>
      <c r="AH214" s="96"/>
      <c r="AI214" s="96"/>
      <c r="AJ214" s="96"/>
      <c r="AK214" s="96"/>
      <c r="AL214" s="96"/>
      <c r="AM214" s="96"/>
      <c r="AN214" s="96"/>
      <c r="AO214" s="96"/>
      <c r="AP214" s="96"/>
      <c r="AQ214" s="96"/>
      <c r="AR214" s="96"/>
      <c r="AS214" s="96"/>
      <c r="AT214" s="96"/>
      <c r="AU214" s="96"/>
      <c r="AV214" s="96"/>
      <c r="AW214" s="96"/>
      <c r="AX214" s="96"/>
      <c r="AY214" s="96"/>
      <c r="AZ214" s="96"/>
    </row>
    <row r="215">
      <c r="A215" s="43" t="s">
        <v>615</v>
      </c>
      <c r="B215" s="44" t="s">
        <v>616</v>
      </c>
      <c r="C215" s="45"/>
      <c r="D215" s="44"/>
      <c r="E215" s="46"/>
      <c r="F215" s="47"/>
      <c r="G215" s="47"/>
      <c r="H215" s="47"/>
      <c r="I215" s="47"/>
      <c r="J215" s="48">
        <f t="shared" ref="J215:M215" si="113">J216</f>
        <v>7410.06</v>
      </c>
      <c r="K215" s="48">
        <f t="shared" si="113"/>
        <v>2059.74</v>
      </c>
      <c r="L215" s="48">
        <f t="shared" si="113"/>
        <v>9469.8</v>
      </c>
      <c r="M215" s="48">
        <f t="shared" si="113"/>
        <v>11933.84196</v>
      </c>
      <c r="N215" s="49">
        <f>M215</f>
        <v>11933.84196</v>
      </c>
      <c r="O215" s="49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</row>
    <row r="216">
      <c r="A216" s="51" t="s">
        <v>617</v>
      </c>
      <c r="B216" s="114" t="s">
        <v>618</v>
      </c>
      <c r="C216" s="115"/>
      <c r="D216" s="53"/>
      <c r="E216" s="54"/>
      <c r="F216" s="55"/>
      <c r="G216" s="56"/>
      <c r="H216" s="56"/>
      <c r="I216" s="56"/>
      <c r="J216" s="56">
        <f t="shared" ref="J216:M216" si="114">SUM(J217:J219)</f>
        <v>7410.06</v>
      </c>
      <c r="K216" s="56">
        <f t="shared" si="114"/>
        <v>2059.74</v>
      </c>
      <c r="L216" s="56">
        <f t="shared" si="114"/>
        <v>9469.8</v>
      </c>
      <c r="M216" s="56">
        <f t="shared" si="114"/>
        <v>11933.84196</v>
      </c>
      <c r="N216" s="75"/>
      <c r="O216" s="76">
        <f>M216</f>
        <v>11933.84196</v>
      </c>
      <c r="P216" s="67"/>
      <c r="Q216" s="73"/>
      <c r="R216" s="67"/>
      <c r="S216" s="67"/>
      <c r="T216" s="67"/>
      <c r="U216" s="73"/>
      <c r="V216" s="67"/>
      <c r="W216" s="67"/>
      <c r="X216" s="67"/>
      <c r="Y216" s="73"/>
      <c r="Z216" s="67"/>
      <c r="AA216" s="67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</row>
    <row r="217">
      <c r="A217" s="57" t="s">
        <v>619</v>
      </c>
      <c r="B217" s="104" t="s">
        <v>620</v>
      </c>
      <c r="C217" s="59" t="s">
        <v>621</v>
      </c>
      <c r="D217" s="60" t="s">
        <v>622</v>
      </c>
      <c r="E217" s="61" t="s">
        <v>36</v>
      </c>
      <c r="F217" s="71">
        <v>90.0</v>
      </c>
      <c r="G217" s="81">
        <v>1.17</v>
      </c>
      <c r="H217" s="81">
        <v>2.34</v>
      </c>
      <c r="I217" s="64">
        <f t="shared" ref="I217:I219" si="115">SUM(G217:H217)</f>
        <v>3.51</v>
      </c>
      <c r="J217" s="64">
        <f t="shared" ref="J217:J219" si="116">G217*F217</f>
        <v>105.3</v>
      </c>
      <c r="K217" s="64">
        <f t="shared" ref="K217:K219" si="117">H217*F217</f>
        <v>210.6</v>
      </c>
      <c r="L217" s="78">
        <f t="shared" ref="L217:L219" si="118">I217*F217</f>
        <v>315.9</v>
      </c>
      <c r="M217" s="65">
        <f t="shared" ref="M217:M219" si="119">L217*(1+$M$4)</f>
        <v>398.09718</v>
      </c>
      <c r="N217" s="66"/>
      <c r="O217" s="67"/>
      <c r="P217" s="67"/>
      <c r="Q217" s="73"/>
      <c r="R217" s="67"/>
      <c r="S217" s="67"/>
      <c r="T217" s="67"/>
      <c r="U217" s="73"/>
      <c r="V217" s="67"/>
      <c r="W217" s="67"/>
      <c r="X217" s="67"/>
      <c r="Y217" s="73"/>
      <c r="Z217" s="67"/>
      <c r="AA217" s="67"/>
      <c r="AB217" s="67"/>
      <c r="AC217" s="73"/>
      <c r="AD217" s="67"/>
      <c r="AE217" s="67"/>
      <c r="AF217" s="67"/>
      <c r="AG217" s="73"/>
      <c r="AH217" s="67"/>
      <c r="AI217" s="67"/>
      <c r="AJ217" s="73"/>
      <c r="AK217" s="73"/>
      <c r="AL217" s="73"/>
      <c r="AM217" s="73"/>
      <c r="AN217" s="73"/>
      <c r="AO217" s="73"/>
      <c r="AP217" s="73"/>
      <c r="AQ217" s="73"/>
      <c r="AR217" s="73"/>
      <c r="AS217" s="73"/>
      <c r="AT217" s="73"/>
      <c r="AU217" s="73"/>
      <c r="AV217" s="73"/>
      <c r="AW217" s="73"/>
      <c r="AX217" s="73"/>
      <c r="AY217" s="73"/>
      <c r="AZ217" s="73"/>
    </row>
    <row r="218">
      <c r="A218" s="57" t="s">
        <v>623</v>
      </c>
      <c r="B218" s="104" t="s">
        <v>624</v>
      </c>
      <c r="C218" s="59" t="s">
        <v>625</v>
      </c>
      <c r="D218" s="60" t="s">
        <v>626</v>
      </c>
      <c r="E218" s="61" t="s">
        <v>50</v>
      </c>
      <c r="F218" s="71">
        <v>9.0</v>
      </c>
      <c r="G218" s="81">
        <v>85.44</v>
      </c>
      <c r="H218" s="81">
        <v>27.06</v>
      </c>
      <c r="I218" s="64">
        <f t="shared" si="115"/>
        <v>112.5</v>
      </c>
      <c r="J218" s="64">
        <f t="shared" si="116"/>
        <v>768.96</v>
      </c>
      <c r="K218" s="64">
        <f t="shared" si="117"/>
        <v>243.54</v>
      </c>
      <c r="L218" s="78">
        <f t="shared" si="118"/>
        <v>1012.5</v>
      </c>
      <c r="M218" s="65">
        <f t="shared" si="119"/>
        <v>1275.9525</v>
      </c>
      <c r="N218" s="66"/>
      <c r="O218" s="67"/>
      <c r="P218" s="67"/>
      <c r="Q218" s="73"/>
      <c r="R218" s="67"/>
      <c r="S218" s="67"/>
      <c r="T218" s="67"/>
      <c r="U218" s="73"/>
      <c r="V218" s="67"/>
      <c r="W218" s="67"/>
      <c r="X218" s="67"/>
      <c r="Y218" s="73"/>
      <c r="Z218" s="67"/>
      <c r="AA218" s="67"/>
      <c r="AB218" s="67"/>
      <c r="AC218" s="73"/>
      <c r="AD218" s="67"/>
      <c r="AE218" s="67"/>
      <c r="AF218" s="67"/>
      <c r="AG218" s="73"/>
      <c r="AH218" s="67"/>
      <c r="AI218" s="67"/>
      <c r="AJ218" s="73"/>
      <c r="AK218" s="73"/>
      <c r="AL218" s="73"/>
      <c r="AM218" s="73"/>
      <c r="AN218" s="73"/>
      <c r="AO218" s="73"/>
      <c r="AP218" s="73"/>
      <c r="AQ218" s="73"/>
      <c r="AR218" s="73"/>
      <c r="AS218" s="73"/>
      <c r="AT218" s="73"/>
      <c r="AU218" s="73"/>
      <c r="AV218" s="73"/>
      <c r="AW218" s="73"/>
      <c r="AX218" s="73"/>
      <c r="AY218" s="73"/>
      <c r="AZ218" s="73"/>
    </row>
    <row r="219">
      <c r="A219" s="57" t="s">
        <v>627</v>
      </c>
      <c r="B219" s="82" t="s">
        <v>618</v>
      </c>
      <c r="C219" s="59" t="s">
        <v>628</v>
      </c>
      <c r="D219" s="60" t="s">
        <v>629</v>
      </c>
      <c r="E219" s="61" t="s">
        <v>36</v>
      </c>
      <c r="F219" s="71">
        <v>90.0</v>
      </c>
      <c r="G219" s="81">
        <v>72.62</v>
      </c>
      <c r="H219" s="81">
        <v>17.84</v>
      </c>
      <c r="I219" s="64">
        <f t="shared" si="115"/>
        <v>90.46</v>
      </c>
      <c r="J219" s="64">
        <f t="shared" si="116"/>
        <v>6535.8</v>
      </c>
      <c r="K219" s="64">
        <f t="shared" si="117"/>
        <v>1605.6</v>
      </c>
      <c r="L219" s="78">
        <f t="shared" si="118"/>
        <v>8141.4</v>
      </c>
      <c r="M219" s="65">
        <f t="shared" si="119"/>
        <v>10259.79228</v>
      </c>
      <c r="N219" s="66"/>
      <c r="O219" s="67"/>
      <c r="P219" s="67"/>
      <c r="Q219" s="73"/>
      <c r="R219" s="67"/>
      <c r="S219" s="67"/>
      <c r="T219" s="67"/>
      <c r="U219" s="73"/>
      <c r="V219" s="67"/>
      <c r="W219" s="67"/>
      <c r="X219" s="67"/>
      <c r="Y219" s="73"/>
      <c r="Z219" s="67"/>
      <c r="AA219" s="67"/>
      <c r="AB219" s="67"/>
      <c r="AC219" s="73"/>
      <c r="AD219" s="67"/>
      <c r="AE219" s="67"/>
      <c r="AF219" s="67"/>
      <c r="AG219" s="73"/>
      <c r="AH219" s="67"/>
      <c r="AI219" s="67"/>
      <c r="AJ219" s="73"/>
      <c r="AK219" s="73"/>
      <c r="AL219" s="73"/>
      <c r="AM219" s="73"/>
      <c r="AN219" s="73"/>
      <c r="AO219" s="73"/>
      <c r="AP219" s="73"/>
      <c r="AQ219" s="73"/>
      <c r="AR219" s="73"/>
      <c r="AS219" s="73"/>
      <c r="AT219" s="73"/>
      <c r="AU219" s="73"/>
      <c r="AV219" s="73"/>
      <c r="AW219" s="73"/>
      <c r="AX219" s="73"/>
      <c r="AY219" s="73"/>
      <c r="AZ219" s="73"/>
    </row>
    <row r="220" ht="12.75" customHeight="1">
      <c r="A220" s="113"/>
      <c r="B220" s="89"/>
      <c r="C220" s="89"/>
      <c r="D220" s="89"/>
      <c r="E220" s="89"/>
      <c r="F220" s="89"/>
      <c r="G220" s="89"/>
      <c r="H220" s="89"/>
      <c r="I220" s="89"/>
      <c r="J220" s="89"/>
      <c r="K220" s="89"/>
      <c r="L220" s="89"/>
      <c r="M220" s="90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  <c r="AA220" s="96"/>
      <c r="AB220" s="96"/>
      <c r="AC220" s="96"/>
      <c r="AD220" s="96"/>
      <c r="AE220" s="96"/>
      <c r="AF220" s="96"/>
      <c r="AG220" s="96"/>
      <c r="AH220" s="96"/>
      <c r="AI220" s="96"/>
      <c r="AJ220" s="96"/>
      <c r="AK220" s="96"/>
      <c r="AL220" s="96"/>
      <c r="AM220" s="96"/>
      <c r="AN220" s="96"/>
      <c r="AO220" s="96"/>
      <c r="AP220" s="96"/>
      <c r="AQ220" s="96"/>
      <c r="AR220" s="96"/>
      <c r="AS220" s="96"/>
      <c r="AT220" s="96"/>
      <c r="AU220" s="96"/>
      <c r="AV220" s="96"/>
      <c r="AW220" s="96"/>
      <c r="AX220" s="96"/>
      <c r="AY220" s="96"/>
      <c r="AZ220" s="96"/>
    </row>
    <row r="221">
      <c r="A221" s="43" t="s">
        <v>630</v>
      </c>
      <c r="B221" s="44" t="s">
        <v>631</v>
      </c>
      <c r="C221" s="45"/>
      <c r="D221" s="44"/>
      <c r="E221" s="46"/>
      <c r="F221" s="47"/>
      <c r="G221" s="47"/>
      <c r="H221" s="47"/>
      <c r="I221" s="47"/>
      <c r="J221" s="48">
        <f t="shared" ref="J221:M221" si="120">J222</f>
        <v>414.848</v>
      </c>
      <c r="K221" s="48">
        <f t="shared" si="120"/>
        <v>726.028</v>
      </c>
      <c r="L221" s="48">
        <f t="shared" si="120"/>
        <v>1140.876</v>
      </c>
      <c r="M221" s="48">
        <f t="shared" si="120"/>
        <v>1437.731935</v>
      </c>
      <c r="N221" s="49">
        <f>M221</f>
        <v>1437.731935</v>
      </c>
      <c r="O221" s="49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</row>
    <row r="222">
      <c r="A222" s="51" t="s">
        <v>632</v>
      </c>
      <c r="B222" s="52" t="s">
        <v>633</v>
      </c>
      <c r="C222" s="38"/>
      <c r="D222" s="53"/>
      <c r="E222" s="54"/>
      <c r="F222" s="55"/>
      <c r="G222" s="56"/>
      <c r="H222" s="56"/>
      <c r="I222" s="56"/>
      <c r="J222" s="56">
        <f t="shared" ref="J222:M222" si="121">SUM(J223:J224)</f>
        <v>414.848</v>
      </c>
      <c r="K222" s="56">
        <f t="shared" si="121"/>
        <v>726.028</v>
      </c>
      <c r="L222" s="56">
        <f t="shared" si="121"/>
        <v>1140.876</v>
      </c>
      <c r="M222" s="56">
        <f t="shared" si="121"/>
        <v>1437.731935</v>
      </c>
      <c r="N222" s="75"/>
      <c r="O222" s="76">
        <f>M222</f>
        <v>1437.731935</v>
      </c>
      <c r="P222" s="67"/>
      <c r="Q222" s="73"/>
      <c r="R222" s="67"/>
      <c r="S222" s="67"/>
      <c r="T222" s="67"/>
      <c r="U222" s="73"/>
      <c r="V222" s="67"/>
      <c r="W222" s="67"/>
      <c r="X222" s="67"/>
      <c r="Y222" s="73"/>
      <c r="Z222" s="67"/>
      <c r="AA222" s="67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</row>
    <row r="223">
      <c r="A223" s="57" t="s">
        <v>634</v>
      </c>
      <c r="B223" s="58" t="s">
        <v>633</v>
      </c>
      <c r="C223" s="59" t="s">
        <v>635</v>
      </c>
      <c r="D223" s="60" t="s">
        <v>636</v>
      </c>
      <c r="E223" s="61" t="s">
        <v>36</v>
      </c>
      <c r="F223" s="71">
        <v>391.7</v>
      </c>
      <c r="G223" s="63">
        <v>0.94</v>
      </c>
      <c r="H223" s="63">
        <v>1.34</v>
      </c>
      <c r="I223" s="64">
        <f t="shared" ref="I223:I224" si="122">SUM(G223:H223)</f>
        <v>2.28</v>
      </c>
      <c r="J223" s="64">
        <f t="shared" ref="J223:J224" si="123">G223*F223</f>
        <v>368.198</v>
      </c>
      <c r="K223" s="64">
        <f t="shared" ref="K223:K224" si="124">H223*F223</f>
        <v>524.878</v>
      </c>
      <c r="L223" s="78">
        <f t="shared" ref="L223:L224" si="125">I223*F223</f>
        <v>893.076</v>
      </c>
      <c r="M223" s="65">
        <f t="shared" ref="M223:M224" si="126">L223*(1+$M$4)</f>
        <v>1125.454375</v>
      </c>
      <c r="N223" s="66"/>
      <c r="O223" s="67"/>
      <c r="P223" s="67"/>
      <c r="Q223" s="73"/>
      <c r="R223" s="67"/>
      <c r="S223" s="67"/>
      <c r="T223" s="67"/>
      <c r="U223" s="73"/>
      <c r="V223" s="67"/>
      <c r="W223" s="67"/>
      <c r="X223" s="67"/>
      <c r="Y223" s="73"/>
      <c r="Z223" s="67"/>
      <c r="AA223" s="67"/>
      <c r="AB223" s="67"/>
      <c r="AC223" s="73"/>
      <c r="AD223" s="67"/>
      <c r="AE223" s="67"/>
      <c r="AF223" s="67"/>
      <c r="AG223" s="73"/>
      <c r="AH223" s="67"/>
      <c r="AI223" s="67"/>
      <c r="AJ223" s="73"/>
      <c r="AK223" s="73"/>
      <c r="AL223" s="73"/>
      <c r="AM223" s="73"/>
      <c r="AN223" s="73"/>
      <c r="AO223" s="73"/>
      <c r="AP223" s="73"/>
      <c r="AQ223" s="73"/>
      <c r="AR223" s="73"/>
      <c r="AS223" s="73"/>
      <c r="AT223" s="73"/>
      <c r="AU223" s="73"/>
      <c r="AV223" s="73"/>
      <c r="AW223" s="73"/>
      <c r="AX223" s="73"/>
      <c r="AY223" s="73"/>
      <c r="AZ223" s="73"/>
    </row>
    <row r="224">
      <c r="A224" s="57" t="s">
        <v>637</v>
      </c>
      <c r="B224" s="58" t="s">
        <v>638</v>
      </c>
      <c r="C224" s="61" t="s">
        <v>639</v>
      </c>
      <c r="D224" s="60" t="s">
        <v>640</v>
      </c>
      <c r="E224" s="61" t="s">
        <v>50</v>
      </c>
      <c r="F224" s="71">
        <v>15.0</v>
      </c>
      <c r="G224" s="62">
        <v>3.11</v>
      </c>
      <c r="H224" s="63">
        <v>13.41</v>
      </c>
      <c r="I224" s="64">
        <f t="shared" si="122"/>
        <v>16.52</v>
      </c>
      <c r="J224" s="64">
        <f t="shared" si="123"/>
        <v>46.65</v>
      </c>
      <c r="K224" s="64">
        <f t="shared" si="124"/>
        <v>201.15</v>
      </c>
      <c r="L224" s="78">
        <f t="shared" si="125"/>
        <v>247.8</v>
      </c>
      <c r="M224" s="65">
        <f t="shared" si="126"/>
        <v>312.27756</v>
      </c>
      <c r="N224" s="66"/>
      <c r="O224" s="67"/>
      <c r="P224" s="67"/>
      <c r="Q224" s="73"/>
      <c r="R224" s="67"/>
      <c r="S224" s="67"/>
      <c r="T224" s="67"/>
      <c r="U224" s="73"/>
      <c r="V224" s="67"/>
      <c r="W224" s="67"/>
      <c r="X224" s="67"/>
      <c r="Y224" s="73"/>
      <c r="Z224" s="67"/>
      <c r="AA224" s="67"/>
      <c r="AB224" s="67"/>
      <c r="AC224" s="73"/>
      <c r="AD224" s="67"/>
      <c r="AE224" s="67"/>
      <c r="AF224" s="67"/>
      <c r="AG224" s="73"/>
      <c r="AH224" s="67"/>
      <c r="AI224" s="67"/>
      <c r="AJ224" s="73"/>
      <c r="AK224" s="73"/>
      <c r="AL224" s="73"/>
      <c r="AM224" s="73"/>
      <c r="AN224" s="73"/>
      <c r="AO224" s="73"/>
      <c r="AP224" s="73"/>
      <c r="AQ224" s="73"/>
      <c r="AR224" s="73"/>
      <c r="AS224" s="73"/>
      <c r="AT224" s="73"/>
      <c r="AU224" s="73"/>
      <c r="AV224" s="73"/>
      <c r="AW224" s="73"/>
      <c r="AX224" s="73"/>
      <c r="AY224" s="73"/>
      <c r="AZ224" s="73"/>
    </row>
    <row r="225" ht="12.75" customHeight="1">
      <c r="A225" s="116"/>
      <c r="B225" s="117"/>
      <c r="C225" s="116"/>
      <c r="D225" s="118"/>
      <c r="E225" s="119"/>
      <c r="F225" s="119"/>
      <c r="G225" s="21"/>
      <c r="H225" s="21"/>
      <c r="I225" s="21"/>
      <c r="J225" s="21"/>
      <c r="K225" s="21"/>
      <c r="L225" s="21"/>
      <c r="M225" s="21"/>
      <c r="N225" s="1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</row>
    <row r="226" ht="12.7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1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1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1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</row>
    <row r="227" ht="12.75" customHeight="1">
      <c r="A227" s="116"/>
      <c r="B227" s="117"/>
      <c r="C227" s="116"/>
      <c r="D227" s="118"/>
      <c r="E227" s="119"/>
      <c r="F227" s="119"/>
      <c r="G227" s="21"/>
      <c r="H227" s="21"/>
      <c r="I227" s="21"/>
      <c r="J227" s="21"/>
      <c r="K227" s="21"/>
      <c r="L227" s="21"/>
      <c r="M227" s="21"/>
      <c r="N227" s="1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</row>
    <row r="228" ht="12.75" customHeight="1">
      <c r="A228" s="116"/>
      <c r="B228" s="117"/>
      <c r="C228" s="116"/>
      <c r="D228" s="118"/>
      <c r="E228" s="119"/>
      <c r="F228" s="119"/>
      <c r="G228" s="21"/>
      <c r="H228" s="21"/>
      <c r="I228" s="21"/>
      <c r="J228" s="21"/>
      <c r="K228" s="21"/>
      <c r="L228" s="21"/>
      <c r="M228" s="21"/>
      <c r="N228" s="1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</row>
    <row r="229" ht="12.75" customHeight="1">
      <c r="A229" s="116"/>
      <c r="B229" s="117"/>
      <c r="C229" s="116"/>
      <c r="D229" s="118"/>
      <c r="E229" s="119"/>
      <c r="F229" s="119"/>
      <c r="G229" s="21"/>
      <c r="H229" s="21"/>
      <c r="I229" s="21"/>
      <c r="J229" s="21"/>
      <c r="K229" s="21"/>
      <c r="L229" s="21"/>
      <c r="M229" s="21"/>
      <c r="N229" s="1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</row>
    <row r="230" ht="12.75" customHeight="1">
      <c r="A230" s="116"/>
      <c r="B230" s="117"/>
      <c r="C230" s="116"/>
      <c r="D230" s="118"/>
      <c r="E230" s="119"/>
      <c r="F230" s="119"/>
      <c r="G230" s="21"/>
      <c r="H230" s="21"/>
      <c r="I230" s="21"/>
      <c r="J230" s="21"/>
      <c r="K230" s="21"/>
      <c r="L230" s="21"/>
      <c r="M230" s="21"/>
      <c r="N230" s="1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</row>
    <row r="231" ht="12.75" customHeight="1">
      <c r="A231" s="116"/>
      <c r="B231" s="117"/>
      <c r="C231" s="116"/>
      <c r="D231" s="118"/>
      <c r="E231" s="119"/>
      <c r="F231" s="119"/>
      <c r="G231" s="21"/>
      <c r="H231" s="21"/>
      <c r="I231" s="21"/>
      <c r="J231" s="21"/>
      <c r="K231" s="21"/>
      <c r="L231" s="21"/>
      <c r="M231" s="21"/>
      <c r="N231" s="1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</row>
    <row r="232" ht="12.75" customHeight="1">
      <c r="A232" s="116"/>
      <c r="B232" s="117"/>
      <c r="C232" s="116"/>
      <c r="D232" s="118"/>
      <c r="E232" s="119"/>
      <c r="F232" s="119"/>
      <c r="G232" s="21"/>
      <c r="H232" s="21"/>
      <c r="I232" s="21"/>
      <c r="J232" s="21"/>
      <c r="K232" s="21"/>
      <c r="L232" s="21"/>
      <c r="M232" s="21"/>
      <c r="N232" s="1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</row>
    <row r="233" ht="12.75" customHeight="1">
      <c r="A233" s="116"/>
      <c r="B233" s="117"/>
      <c r="C233" s="116"/>
      <c r="D233" s="118"/>
      <c r="E233" s="119"/>
      <c r="F233" s="119"/>
      <c r="G233" s="21"/>
      <c r="H233" s="21"/>
      <c r="I233" s="21"/>
      <c r="J233" s="21"/>
      <c r="K233" s="21"/>
      <c r="L233" s="21"/>
      <c r="M233" s="21"/>
      <c r="N233" s="1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</row>
    <row r="234" ht="12.75" customHeight="1">
      <c r="A234" s="116"/>
      <c r="B234" s="117"/>
      <c r="C234" s="116"/>
      <c r="D234" s="118"/>
      <c r="E234" s="119"/>
      <c r="F234" s="119"/>
      <c r="G234" s="21"/>
      <c r="H234" s="21"/>
      <c r="I234" s="21"/>
      <c r="J234" s="21"/>
      <c r="K234" s="21"/>
      <c r="L234" s="21"/>
      <c r="M234" s="21"/>
      <c r="N234" s="1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</row>
    <row r="235" ht="12.75" customHeight="1">
      <c r="A235" s="116"/>
      <c r="B235" s="117"/>
      <c r="C235" s="116"/>
      <c r="D235" s="118"/>
      <c r="E235" s="119"/>
      <c r="F235" s="119"/>
      <c r="G235" s="21"/>
      <c r="H235" s="21"/>
      <c r="I235" s="21"/>
      <c r="J235" s="21"/>
      <c r="K235" s="21"/>
      <c r="L235" s="21"/>
      <c r="M235" s="21"/>
      <c r="N235" s="1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</row>
    <row r="236" ht="12.75" customHeight="1">
      <c r="A236" s="116"/>
      <c r="B236" s="117"/>
      <c r="C236" s="116"/>
      <c r="D236" s="118"/>
      <c r="E236" s="119"/>
      <c r="F236" s="119"/>
      <c r="G236" s="21"/>
      <c r="H236" s="21"/>
      <c r="I236" s="21"/>
      <c r="J236" s="21"/>
      <c r="K236" s="21"/>
      <c r="L236" s="21"/>
      <c r="M236" s="21"/>
      <c r="N236" s="1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</row>
    <row r="237" ht="12.75" customHeight="1">
      <c r="A237" s="116"/>
      <c r="B237" s="117"/>
      <c r="C237" s="116"/>
      <c r="D237" s="118"/>
      <c r="E237" s="119"/>
      <c r="F237" s="119"/>
      <c r="G237" s="21"/>
      <c r="H237" s="21"/>
      <c r="I237" s="21"/>
      <c r="J237" s="21"/>
      <c r="K237" s="21"/>
      <c r="L237" s="21"/>
      <c r="M237" s="21"/>
      <c r="N237" s="1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</row>
    <row r="238" ht="12.75" customHeight="1">
      <c r="A238" s="116"/>
      <c r="B238" s="117"/>
      <c r="C238" s="116"/>
      <c r="D238" s="118"/>
      <c r="E238" s="119"/>
      <c r="F238" s="119"/>
      <c r="G238" s="21"/>
      <c r="H238" s="21"/>
      <c r="I238" s="21"/>
      <c r="J238" s="21"/>
      <c r="K238" s="21"/>
      <c r="L238" s="21"/>
      <c r="M238" s="21"/>
      <c r="N238" s="1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</row>
    <row r="239" ht="12.75" customHeight="1">
      <c r="A239" s="116"/>
      <c r="B239" s="117"/>
      <c r="C239" s="116"/>
      <c r="D239" s="118"/>
      <c r="E239" s="119"/>
      <c r="F239" s="119"/>
      <c r="G239" s="21"/>
      <c r="H239" s="21"/>
      <c r="I239" s="21"/>
      <c r="J239" s="21"/>
      <c r="K239" s="21"/>
      <c r="L239" s="21"/>
      <c r="M239" s="21"/>
      <c r="N239" s="1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</row>
    <row r="240" ht="12.75" customHeight="1">
      <c r="A240" s="116"/>
      <c r="B240" s="117"/>
      <c r="C240" s="116"/>
      <c r="D240" s="118"/>
      <c r="E240" s="119"/>
      <c r="F240" s="119"/>
      <c r="G240" s="21"/>
      <c r="H240" s="21"/>
      <c r="I240" s="21"/>
      <c r="J240" s="21"/>
      <c r="K240" s="21"/>
      <c r="L240" s="21"/>
      <c r="M240" s="21"/>
      <c r="N240" s="1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</row>
    <row r="241" ht="12.75" customHeight="1">
      <c r="A241" s="116"/>
      <c r="B241" s="117"/>
      <c r="C241" s="116"/>
      <c r="D241" s="118"/>
      <c r="E241" s="119"/>
      <c r="F241" s="119"/>
      <c r="G241" s="21"/>
      <c r="H241" s="21"/>
      <c r="I241" s="21"/>
      <c r="J241" s="21"/>
      <c r="K241" s="21"/>
      <c r="L241" s="21"/>
      <c r="M241" s="21"/>
      <c r="N241" s="1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</row>
    <row r="242" ht="12.75" customHeight="1">
      <c r="A242" s="116"/>
      <c r="B242" s="117"/>
      <c r="C242" s="116"/>
      <c r="D242" s="118"/>
      <c r="E242" s="119"/>
      <c r="F242" s="119"/>
      <c r="G242" s="21"/>
      <c r="H242" s="21"/>
      <c r="I242" s="21"/>
      <c r="J242" s="21"/>
      <c r="K242" s="21"/>
      <c r="L242" s="21"/>
      <c r="M242" s="21"/>
      <c r="N242" s="1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</row>
    <row r="243" ht="12.75" customHeight="1">
      <c r="A243" s="116"/>
      <c r="B243" s="117"/>
      <c r="C243" s="116"/>
      <c r="D243" s="118"/>
      <c r="E243" s="119"/>
      <c r="F243" s="119"/>
      <c r="G243" s="21"/>
      <c r="H243" s="21"/>
      <c r="I243" s="21"/>
      <c r="J243" s="21"/>
      <c r="K243" s="21"/>
      <c r="L243" s="21"/>
      <c r="M243" s="21"/>
      <c r="N243" s="1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</row>
    <row r="244" ht="12.75" customHeight="1">
      <c r="A244" s="116"/>
      <c r="B244" s="117"/>
      <c r="C244" s="116"/>
      <c r="D244" s="118"/>
      <c r="E244" s="119"/>
      <c r="F244" s="119"/>
      <c r="G244" s="21"/>
      <c r="H244" s="21"/>
      <c r="I244" s="21"/>
      <c r="J244" s="21"/>
      <c r="K244" s="21"/>
      <c r="L244" s="21"/>
      <c r="M244" s="21"/>
      <c r="N244" s="1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</row>
    <row r="245" ht="12.75" customHeight="1">
      <c r="A245" s="116"/>
      <c r="B245" s="117"/>
      <c r="C245" s="116"/>
      <c r="D245" s="118"/>
      <c r="E245" s="119"/>
      <c r="F245" s="119"/>
      <c r="G245" s="21"/>
      <c r="H245" s="21"/>
      <c r="I245" s="21"/>
      <c r="J245" s="21"/>
      <c r="K245" s="21"/>
      <c r="L245" s="21"/>
      <c r="M245" s="21"/>
      <c r="N245" s="1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</row>
    <row r="246" ht="12.75" customHeight="1">
      <c r="A246" s="116"/>
      <c r="B246" s="117"/>
      <c r="C246" s="116"/>
      <c r="D246" s="118"/>
      <c r="E246" s="119"/>
      <c r="F246" s="119"/>
      <c r="G246" s="21"/>
      <c r="H246" s="21"/>
      <c r="I246" s="21"/>
      <c r="J246" s="21"/>
      <c r="K246" s="21"/>
      <c r="L246" s="21"/>
      <c r="M246" s="21"/>
      <c r="N246" s="1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</row>
    <row r="247" ht="12.75" customHeight="1">
      <c r="A247" s="116"/>
      <c r="B247" s="117"/>
      <c r="C247" s="116"/>
      <c r="D247" s="118"/>
      <c r="E247" s="119"/>
      <c r="F247" s="119"/>
      <c r="G247" s="21"/>
      <c r="H247" s="21"/>
      <c r="I247" s="21"/>
      <c r="J247" s="21"/>
      <c r="K247" s="21"/>
      <c r="L247" s="21"/>
      <c r="M247" s="21"/>
      <c r="N247" s="1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</row>
    <row r="248" ht="12.75" customHeight="1">
      <c r="A248" s="116"/>
      <c r="B248" s="117"/>
      <c r="C248" s="116"/>
      <c r="D248" s="118"/>
      <c r="E248" s="119"/>
      <c r="F248" s="119"/>
      <c r="G248" s="21"/>
      <c r="H248" s="21"/>
      <c r="I248" s="21"/>
      <c r="J248" s="21"/>
      <c r="K248" s="21"/>
      <c r="L248" s="21"/>
      <c r="M248" s="21"/>
      <c r="N248" s="1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</row>
    <row r="249" ht="12.75" customHeight="1">
      <c r="A249" s="116"/>
      <c r="B249" s="117"/>
      <c r="C249" s="116"/>
      <c r="D249" s="118"/>
      <c r="E249" s="119"/>
      <c r="F249" s="119"/>
      <c r="G249" s="21"/>
      <c r="H249" s="21"/>
      <c r="I249" s="21"/>
      <c r="J249" s="21"/>
      <c r="K249" s="21"/>
      <c r="L249" s="21"/>
      <c r="M249" s="21"/>
      <c r="N249" s="1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</row>
    <row r="250" ht="12.75" customHeight="1">
      <c r="A250" s="116"/>
      <c r="B250" s="117"/>
      <c r="C250" s="116"/>
      <c r="D250" s="118"/>
      <c r="E250" s="119"/>
      <c r="F250" s="119"/>
      <c r="G250" s="21"/>
      <c r="H250" s="21"/>
      <c r="I250" s="21"/>
      <c r="J250" s="21"/>
      <c r="K250" s="21"/>
      <c r="L250" s="21"/>
      <c r="M250" s="21"/>
      <c r="N250" s="1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</row>
    <row r="251" ht="12.75" customHeight="1">
      <c r="A251" s="116"/>
      <c r="B251" s="117"/>
      <c r="C251" s="116"/>
      <c r="D251" s="118"/>
      <c r="E251" s="119"/>
      <c r="F251" s="119"/>
      <c r="G251" s="21"/>
      <c r="H251" s="21"/>
      <c r="I251" s="21"/>
      <c r="J251" s="21"/>
      <c r="K251" s="21"/>
      <c r="L251" s="21"/>
      <c r="M251" s="21"/>
      <c r="N251" s="1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</row>
    <row r="252" ht="12.75" customHeight="1">
      <c r="A252" s="116"/>
      <c r="B252" s="117"/>
      <c r="C252" s="116"/>
      <c r="D252" s="118"/>
      <c r="E252" s="119"/>
      <c r="F252" s="119"/>
      <c r="G252" s="21"/>
      <c r="H252" s="21"/>
      <c r="I252" s="21"/>
      <c r="J252" s="21"/>
      <c r="K252" s="21"/>
      <c r="L252" s="21"/>
      <c r="M252" s="21"/>
      <c r="N252" s="1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</row>
    <row r="253" ht="12.75" customHeight="1">
      <c r="A253" s="116"/>
      <c r="B253" s="117"/>
      <c r="C253" s="116"/>
      <c r="D253" s="118"/>
      <c r="E253" s="119"/>
      <c r="F253" s="119"/>
      <c r="G253" s="21"/>
      <c r="H253" s="21"/>
      <c r="I253" s="21"/>
      <c r="J253" s="21"/>
      <c r="K253" s="21"/>
      <c r="L253" s="21"/>
      <c r="M253" s="21"/>
      <c r="N253" s="1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</row>
    <row r="254" ht="12.75" customHeight="1">
      <c r="A254" s="116"/>
      <c r="B254" s="117"/>
      <c r="C254" s="116"/>
      <c r="D254" s="118"/>
      <c r="E254" s="119"/>
      <c r="F254" s="119"/>
      <c r="G254" s="21"/>
      <c r="H254" s="21"/>
      <c r="I254" s="21"/>
      <c r="J254" s="21"/>
      <c r="K254" s="21"/>
      <c r="L254" s="21"/>
      <c r="M254" s="21"/>
      <c r="N254" s="1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</row>
    <row r="255" ht="12.75" customHeight="1">
      <c r="A255" s="116"/>
      <c r="B255" s="117"/>
      <c r="C255" s="116"/>
      <c r="D255" s="118"/>
      <c r="E255" s="119"/>
      <c r="F255" s="119"/>
      <c r="G255" s="21"/>
      <c r="H255" s="21"/>
      <c r="I255" s="21"/>
      <c r="J255" s="21"/>
      <c r="K255" s="21"/>
      <c r="L255" s="21"/>
      <c r="M255" s="21"/>
      <c r="N255" s="1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</row>
    <row r="256" ht="12.75" customHeight="1">
      <c r="A256" s="116"/>
      <c r="B256" s="117"/>
      <c r="C256" s="116"/>
      <c r="D256" s="118"/>
      <c r="E256" s="119"/>
      <c r="F256" s="119"/>
      <c r="G256" s="21"/>
      <c r="H256" s="21"/>
      <c r="I256" s="21"/>
      <c r="J256" s="21"/>
      <c r="K256" s="21"/>
      <c r="L256" s="21"/>
      <c r="M256" s="21"/>
      <c r="N256" s="1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</row>
    <row r="257" ht="12.75" customHeight="1">
      <c r="A257" s="116"/>
      <c r="B257" s="117"/>
      <c r="C257" s="116"/>
      <c r="D257" s="118"/>
      <c r="E257" s="119"/>
      <c r="F257" s="119"/>
      <c r="G257" s="21"/>
      <c r="H257" s="21"/>
      <c r="I257" s="21"/>
      <c r="J257" s="21"/>
      <c r="K257" s="21"/>
      <c r="L257" s="21"/>
      <c r="M257" s="21"/>
      <c r="N257" s="1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</row>
    <row r="258" ht="12.75" customHeight="1">
      <c r="A258" s="116"/>
      <c r="B258" s="117"/>
      <c r="C258" s="116"/>
      <c r="D258" s="118"/>
      <c r="E258" s="119"/>
      <c r="F258" s="119"/>
      <c r="G258" s="21"/>
      <c r="H258" s="21"/>
      <c r="I258" s="21"/>
      <c r="J258" s="21"/>
      <c r="K258" s="21"/>
      <c r="L258" s="21"/>
      <c r="M258" s="21"/>
      <c r="N258" s="1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</row>
    <row r="259" ht="12.75" customHeight="1">
      <c r="A259" s="116"/>
      <c r="B259" s="117"/>
      <c r="C259" s="116"/>
      <c r="D259" s="118"/>
      <c r="E259" s="119"/>
      <c r="F259" s="119"/>
      <c r="G259" s="21"/>
      <c r="H259" s="21"/>
      <c r="I259" s="21"/>
      <c r="J259" s="21"/>
      <c r="K259" s="21"/>
      <c r="L259" s="21"/>
      <c r="M259" s="21"/>
      <c r="N259" s="1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</row>
    <row r="260" ht="12.75" customHeight="1">
      <c r="A260" s="116"/>
      <c r="B260" s="117"/>
      <c r="C260" s="116"/>
      <c r="D260" s="118"/>
      <c r="E260" s="119"/>
      <c r="F260" s="119"/>
      <c r="G260" s="21"/>
      <c r="H260" s="21"/>
      <c r="I260" s="21"/>
      <c r="J260" s="21"/>
      <c r="K260" s="21"/>
      <c r="L260" s="21"/>
      <c r="M260" s="21"/>
      <c r="N260" s="1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</row>
    <row r="261" ht="12.75" customHeight="1">
      <c r="A261" s="116"/>
      <c r="B261" s="117"/>
      <c r="C261" s="116"/>
      <c r="D261" s="118"/>
      <c r="E261" s="119"/>
      <c r="F261" s="119"/>
      <c r="G261" s="21"/>
      <c r="H261" s="21"/>
      <c r="I261" s="21"/>
      <c r="J261" s="21"/>
      <c r="K261" s="21"/>
      <c r="L261" s="21"/>
      <c r="M261" s="21"/>
      <c r="N261" s="1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</row>
    <row r="262" ht="12.75" customHeight="1">
      <c r="A262" s="116"/>
      <c r="B262" s="117"/>
      <c r="C262" s="116"/>
      <c r="D262" s="118"/>
      <c r="E262" s="119"/>
      <c r="F262" s="119"/>
      <c r="G262" s="21"/>
      <c r="H262" s="21"/>
      <c r="I262" s="21"/>
      <c r="J262" s="21"/>
      <c r="K262" s="21"/>
      <c r="L262" s="21"/>
      <c r="M262" s="21"/>
      <c r="N262" s="1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</row>
    <row r="263" ht="12.75" customHeight="1">
      <c r="A263" s="116"/>
      <c r="B263" s="117"/>
      <c r="C263" s="116"/>
      <c r="D263" s="118"/>
      <c r="E263" s="119"/>
      <c r="F263" s="119"/>
      <c r="G263" s="21"/>
      <c r="H263" s="21"/>
      <c r="I263" s="21"/>
      <c r="J263" s="21"/>
      <c r="K263" s="21"/>
      <c r="L263" s="21"/>
      <c r="M263" s="21"/>
      <c r="N263" s="1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</row>
    <row r="264" ht="12.75" customHeight="1">
      <c r="A264" s="116"/>
      <c r="B264" s="117"/>
      <c r="C264" s="116"/>
      <c r="D264" s="118"/>
      <c r="E264" s="119"/>
      <c r="F264" s="119"/>
      <c r="G264" s="21"/>
      <c r="H264" s="21"/>
      <c r="I264" s="21"/>
      <c r="J264" s="21"/>
      <c r="K264" s="21"/>
      <c r="L264" s="21"/>
      <c r="M264" s="21"/>
      <c r="N264" s="1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</row>
    <row r="265" ht="12.75" customHeight="1">
      <c r="A265" s="116"/>
      <c r="B265" s="117"/>
      <c r="C265" s="116"/>
      <c r="D265" s="118"/>
      <c r="E265" s="119"/>
      <c r="F265" s="119"/>
      <c r="G265" s="21"/>
      <c r="H265" s="21"/>
      <c r="I265" s="21"/>
      <c r="J265" s="21"/>
      <c r="K265" s="21"/>
      <c r="L265" s="21"/>
      <c r="M265" s="21"/>
      <c r="N265" s="1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</row>
    <row r="266" ht="12.75" customHeight="1">
      <c r="A266" s="116"/>
      <c r="B266" s="117"/>
      <c r="C266" s="116"/>
      <c r="D266" s="118"/>
      <c r="E266" s="119"/>
      <c r="F266" s="119"/>
      <c r="G266" s="21"/>
      <c r="H266" s="21"/>
      <c r="I266" s="21"/>
      <c r="J266" s="21"/>
      <c r="K266" s="21"/>
      <c r="L266" s="21"/>
      <c r="M266" s="21"/>
      <c r="N266" s="1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</row>
    <row r="267" ht="12.75" customHeight="1">
      <c r="A267" s="116"/>
      <c r="B267" s="117"/>
      <c r="C267" s="116"/>
      <c r="D267" s="118"/>
      <c r="E267" s="119"/>
      <c r="F267" s="119"/>
      <c r="G267" s="21"/>
      <c r="H267" s="21"/>
      <c r="I267" s="21"/>
      <c r="J267" s="21"/>
      <c r="K267" s="21"/>
      <c r="L267" s="21"/>
      <c r="M267" s="21"/>
      <c r="N267" s="1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</row>
    <row r="268" ht="12.75" customHeight="1">
      <c r="A268" s="116"/>
      <c r="B268" s="117"/>
      <c r="C268" s="116"/>
      <c r="D268" s="118"/>
      <c r="E268" s="119"/>
      <c r="F268" s="119"/>
      <c r="G268" s="21"/>
      <c r="H268" s="21"/>
      <c r="I268" s="21"/>
      <c r="J268" s="21"/>
      <c r="K268" s="21"/>
      <c r="L268" s="21"/>
      <c r="M268" s="21"/>
      <c r="N268" s="1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</row>
    <row r="269" ht="12.75" customHeight="1">
      <c r="A269" s="116"/>
      <c r="B269" s="117"/>
      <c r="C269" s="116"/>
      <c r="D269" s="118"/>
      <c r="E269" s="119"/>
      <c r="F269" s="119"/>
      <c r="G269" s="21"/>
      <c r="H269" s="21"/>
      <c r="I269" s="21"/>
      <c r="J269" s="21"/>
      <c r="K269" s="21"/>
      <c r="L269" s="21"/>
      <c r="M269" s="21"/>
      <c r="N269" s="1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</row>
    <row r="270" ht="12.75" customHeight="1">
      <c r="A270" s="116"/>
      <c r="B270" s="117"/>
      <c r="C270" s="116"/>
      <c r="D270" s="118"/>
      <c r="E270" s="119"/>
      <c r="F270" s="119"/>
      <c r="G270" s="21"/>
      <c r="H270" s="21"/>
      <c r="I270" s="21"/>
      <c r="J270" s="21"/>
      <c r="K270" s="21"/>
      <c r="L270" s="21"/>
      <c r="M270" s="21"/>
      <c r="N270" s="1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</row>
    <row r="271" ht="12.75" customHeight="1">
      <c r="A271" s="116"/>
      <c r="B271" s="117"/>
      <c r="C271" s="116"/>
      <c r="D271" s="118"/>
      <c r="E271" s="119"/>
      <c r="F271" s="119"/>
      <c r="G271" s="21"/>
      <c r="H271" s="21"/>
      <c r="I271" s="21"/>
      <c r="J271" s="21"/>
      <c r="K271" s="21"/>
      <c r="L271" s="21"/>
      <c r="M271" s="21"/>
      <c r="N271" s="1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</row>
    <row r="272" ht="12.75" customHeight="1">
      <c r="A272" s="116"/>
      <c r="B272" s="117"/>
      <c r="C272" s="116"/>
      <c r="D272" s="118"/>
      <c r="E272" s="119"/>
      <c r="F272" s="119"/>
      <c r="G272" s="21"/>
      <c r="H272" s="21"/>
      <c r="I272" s="21"/>
      <c r="J272" s="21"/>
      <c r="K272" s="21"/>
      <c r="L272" s="21"/>
      <c r="M272" s="21"/>
      <c r="N272" s="1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</row>
    <row r="273" ht="15.75" customHeight="1">
      <c r="A273" s="116"/>
      <c r="B273" s="117"/>
      <c r="C273" s="116"/>
      <c r="D273" s="118"/>
      <c r="E273" s="119"/>
      <c r="F273" s="119"/>
      <c r="G273" s="21"/>
      <c r="H273" s="21"/>
      <c r="I273" s="21"/>
      <c r="J273" s="21"/>
      <c r="K273" s="21"/>
      <c r="L273" s="21"/>
      <c r="M273" s="21"/>
      <c r="N273" s="1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</row>
    <row r="274" ht="15.75" customHeight="1">
      <c r="A274" s="116"/>
      <c r="B274" s="117"/>
      <c r="C274" s="116"/>
      <c r="D274" s="118"/>
      <c r="E274" s="119"/>
      <c r="F274" s="119"/>
      <c r="G274" s="21"/>
      <c r="H274" s="21"/>
      <c r="I274" s="21"/>
      <c r="J274" s="21"/>
      <c r="K274" s="21"/>
      <c r="L274" s="21"/>
      <c r="M274" s="21"/>
      <c r="N274" s="1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</row>
    <row r="275" ht="15.75" customHeight="1">
      <c r="A275" s="116"/>
      <c r="B275" s="117"/>
      <c r="C275" s="116"/>
      <c r="D275" s="118"/>
      <c r="E275" s="119"/>
      <c r="F275" s="119"/>
      <c r="G275" s="21"/>
      <c r="H275" s="21"/>
      <c r="I275" s="21"/>
      <c r="J275" s="21"/>
      <c r="K275" s="21"/>
      <c r="L275" s="21"/>
      <c r="M275" s="21"/>
      <c r="N275" s="1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</row>
    <row r="276" ht="15.75" customHeight="1">
      <c r="A276" s="116"/>
      <c r="B276" s="117"/>
      <c r="C276" s="116"/>
      <c r="D276" s="118"/>
      <c r="E276" s="119"/>
      <c r="F276" s="119"/>
      <c r="G276" s="21"/>
      <c r="H276" s="21"/>
      <c r="I276" s="21"/>
      <c r="J276" s="21"/>
      <c r="K276" s="21"/>
      <c r="L276" s="21"/>
      <c r="M276" s="21"/>
      <c r="N276" s="1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</row>
    <row r="277" ht="15.75" customHeight="1">
      <c r="A277" s="116"/>
      <c r="B277" s="117"/>
      <c r="C277" s="116"/>
      <c r="D277" s="118"/>
      <c r="E277" s="119"/>
      <c r="F277" s="119"/>
      <c r="G277" s="21"/>
      <c r="H277" s="21"/>
      <c r="I277" s="21"/>
      <c r="J277" s="21"/>
      <c r="K277" s="21"/>
      <c r="L277" s="21"/>
      <c r="M277" s="21"/>
      <c r="N277" s="1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</row>
    <row r="278" ht="15.75" customHeight="1">
      <c r="A278" s="116"/>
      <c r="B278" s="117"/>
      <c r="C278" s="116"/>
      <c r="D278" s="118"/>
      <c r="E278" s="119"/>
      <c r="F278" s="119"/>
      <c r="G278" s="21"/>
      <c r="H278" s="21"/>
      <c r="I278" s="21"/>
      <c r="J278" s="21"/>
      <c r="K278" s="21"/>
      <c r="L278" s="21"/>
      <c r="M278" s="21"/>
      <c r="N278" s="1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</row>
    <row r="279" ht="15.75" customHeight="1">
      <c r="A279" s="116"/>
      <c r="B279" s="117"/>
      <c r="C279" s="116"/>
      <c r="D279" s="118"/>
      <c r="E279" s="119"/>
      <c r="F279" s="119"/>
      <c r="G279" s="21"/>
      <c r="H279" s="21"/>
      <c r="I279" s="21"/>
      <c r="J279" s="21"/>
      <c r="K279" s="21"/>
      <c r="L279" s="21"/>
      <c r="M279" s="21"/>
      <c r="N279" s="1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</row>
    <row r="280" ht="15.75" customHeight="1">
      <c r="A280" s="116"/>
      <c r="B280" s="117"/>
      <c r="C280" s="116"/>
      <c r="D280" s="118"/>
      <c r="E280" s="119"/>
      <c r="F280" s="119"/>
      <c r="G280" s="21"/>
      <c r="H280" s="21"/>
      <c r="I280" s="21"/>
      <c r="J280" s="21"/>
      <c r="K280" s="21"/>
      <c r="L280" s="21"/>
      <c r="M280" s="21"/>
      <c r="N280" s="1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</row>
    <row r="281" ht="15.75" customHeight="1">
      <c r="A281" s="116"/>
      <c r="B281" s="117"/>
      <c r="C281" s="116"/>
      <c r="D281" s="118"/>
      <c r="E281" s="119"/>
      <c r="F281" s="119"/>
      <c r="G281" s="21"/>
      <c r="H281" s="21"/>
      <c r="I281" s="21"/>
      <c r="J281" s="21"/>
      <c r="K281" s="21"/>
      <c r="L281" s="21"/>
      <c r="M281" s="21"/>
      <c r="N281" s="1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</row>
    <row r="282" ht="15.75" customHeight="1">
      <c r="A282" s="116"/>
      <c r="B282" s="117"/>
      <c r="C282" s="116"/>
      <c r="D282" s="118"/>
      <c r="E282" s="119"/>
      <c r="F282" s="119"/>
      <c r="G282" s="21"/>
      <c r="H282" s="21"/>
      <c r="I282" s="21"/>
      <c r="J282" s="21"/>
      <c r="K282" s="21"/>
      <c r="L282" s="21"/>
      <c r="M282" s="21"/>
      <c r="N282" s="1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</row>
    <row r="283" ht="15.75" customHeight="1">
      <c r="A283" s="116"/>
      <c r="B283" s="117"/>
      <c r="C283" s="116"/>
      <c r="D283" s="118"/>
      <c r="E283" s="119"/>
      <c r="F283" s="119"/>
      <c r="G283" s="21"/>
      <c r="H283" s="21"/>
      <c r="I283" s="21"/>
      <c r="J283" s="21"/>
      <c r="K283" s="21"/>
      <c r="L283" s="21"/>
      <c r="M283" s="21"/>
      <c r="N283" s="1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</row>
    <row r="284" ht="15.75" customHeight="1">
      <c r="A284" s="116"/>
      <c r="B284" s="117"/>
      <c r="C284" s="116"/>
      <c r="D284" s="118"/>
      <c r="E284" s="119"/>
      <c r="F284" s="119"/>
      <c r="G284" s="21"/>
      <c r="H284" s="21"/>
      <c r="I284" s="21"/>
      <c r="J284" s="21"/>
      <c r="K284" s="21"/>
      <c r="L284" s="21"/>
      <c r="M284" s="21"/>
      <c r="N284" s="1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</row>
    <row r="285" ht="15.75" customHeight="1">
      <c r="A285" s="116"/>
      <c r="B285" s="117"/>
      <c r="C285" s="116"/>
      <c r="D285" s="118"/>
      <c r="E285" s="119"/>
      <c r="F285" s="119"/>
      <c r="G285" s="21"/>
      <c r="H285" s="21"/>
      <c r="I285" s="21"/>
      <c r="J285" s="21"/>
      <c r="K285" s="21"/>
      <c r="L285" s="21"/>
      <c r="M285" s="21"/>
      <c r="N285" s="1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</row>
    <row r="286" ht="15.75" customHeight="1">
      <c r="A286" s="116"/>
      <c r="B286" s="117"/>
      <c r="C286" s="116"/>
      <c r="D286" s="118"/>
      <c r="E286" s="119"/>
      <c r="F286" s="119"/>
      <c r="G286" s="21"/>
      <c r="H286" s="21"/>
      <c r="I286" s="21"/>
      <c r="J286" s="21"/>
      <c r="K286" s="21"/>
      <c r="L286" s="21"/>
      <c r="M286" s="21"/>
      <c r="N286" s="1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</row>
    <row r="287" ht="15.75" customHeight="1">
      <c r="A287" s="116"/>
      <c r="B287" s="117"/>
      <c r="C287" s="116"/>
      <c r="D287" s="118"/>
      <c r="E287" s="119"/>
      <c r="F287" s="119"/>
      <c r="G287" s="21"/>
      <c r="H287" s="21"/>
      <c r="I287" s="21"/>
      <c r="J287" s="21"/>
      <c r="K287" s="21"/>
      <c r="L287" s="21"/>
      <c r="M287" s="21"/>
      <c r="N287" s="1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</row>
    <row r="288" ht="15.75" customHeight="1">
      <c r="A288" s="116"/>
      <c r="B288" s="117"/>
      <c r="C288" s="116"/>
      <c r="D288" s="118"/>
      <c r="E288" s="119"/>
      <c r="F288" s="119"/>
      <c r="G288" s="21"/>
      <c r="H288" s="21"/>
      <c r="I288" s="21"/>
      <c r="J288" s="21"/>
      <c r="K288" s="21"/>
      <c r="L288" s="21"/>
      <c r="M288" s="21"/>
      <c r="N288" s="1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</row>
    <row r="289" ht="15.75" customHeight="1">
      <c r="A289" s="116"/>
      <c r="B289" s="117"/>
      <c r="C289" s="116"/>
      <c r="D289" s="118"/>
      <c r="E289" s="119"/>
      <c r="F289" s="119"/>
      <c r="G289" s="21"/>
      <c r="H289" s="21"/>
      <c r="I289" s="21"/>
      <c r="J289" s="21"/>
      <c r="K289" s="21"/>
      <c r="L289" s="21"/>
      <c r="M289" s="21"/>
      <c r="N289" s="1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</row>
    <row r="290" ht="15.75" customHeight="1">
      <c r="A290" s="116"/>
      <c r="B290" s="117"/>
      <c r="C290" s="116"/>
      <c r="D290" s="118"/>
      <c r="E290" s="119"/>
      <c r="F290" s="119"/>
      <c r="G290" s="21"/>
      <c r="H290" s="21"/>
      <c r="I290" s="21"/>
      <c r="J290" s="21"/>
      <c r="K290" s="21"/>
      <c r="L290" s="21"/>
      <c r="M290" s="21"/>
      <c r="N290" s="1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</row>
    <row r="291" ht="15.75" customHeight="1">
      <c r="A291" s="116"/>
      <c r="B291" s="117"/>
      <c r="C291" s="116"/>
      <c r="D291" s="118"/>
      <c r="E291" s="119"/>
      <c r="F291" s="119"/>
      <c r="G291" s="21"/>
      <c r="H291" s="21"/>
      <c r="I291" s="21"/>
      <c r="J291" s="21"/>
      <c r="K291" s="21"/>
      <c r="L291" s="21"/>
      <c r="M291" s="21"/>
      <c r="N291" s="1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</row>
    <row r="292" ht="15.75" customHeight="1">
      <c r="A292" s="116"/>
      <c r="B292" s="117"/>
      <c r="C292" s="116"/>
      <c r="D292" s="118"/>
      <c r="E292" s="119"/>
      <c r="F292" s="119"/>
      <c r="G292" s="21"/>
      <c r="H292" s="21"/>
      <c r="I292" s="21"/>
      <c r="J292" s="21"/>
      <c r="K292" s="21"/>
      <c r="L292" s="21"/>
      <c r="M292" s="21"/>
      <c r="N292" s="1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</row>
    <row r="293" ht="15.75" customHeight="1">
      <c r="A293" s="116"/>
      <c r="B293" s="117"/>
      <c r="C293" s="116"/>
      <c r="D293" s="118"/>
      <c r="E293" s="119"/>
      <c r="F293" s="119"/>
      <c r="G293" s="21"/>
      <c r="H293" s="21"/>
      <c r="I293" s="21"/>
      <c r="J293" s="21"/>
      <c r="K293" s="21"/>
      <c r="L293" s="21"/>
      <c r="M293" s="21"/>
      <c r="N293" s="1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</row>
    <row r="294" ht="15.75" customHeight="1">
      <c r="A294" s="116"/>
      <c r="B294" s="117"/>
      <c r="C294" s="116"/>
      <c r="D294" s="118"/>
      <c r="E294" s="119"/>
      <c r="F294" s="119"/>
      <c r="G294" s="21"/>
      <c r="H294" s="21"/>
      <c r="I294" s="21"/>
      <c r="J294" s="21"/>
      <c r="K294" s="21"/>
      <c r="L294" s="21"/>
      <c r="M294" s="21"/>
      <c r="N294" s="1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</row>
    <row r="295" ht="15.75" customHeight="1">
      <c r="A295" s="116"/>
      <c r="B295" s="117"/>
      <c r="C295" s="116"/>
      <c r="D295" s="118"/>
      <c r="E295" s="119"/>
      <c r="F295" s="119"/>
      <c r="G295" s="21"/>
      <c r="H295" s="21"/>
      <c r="I295" s="21"/>
      <c r="J295" s="21"/>
      <c r="K295" s="21"/>
      <c r="L295" s="21"/>
      <c r="M295" s="21"/>
      <c r="N295" s="1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</row>
    <row r="296" ht="15.75" customHeight="1">
      <c r="A296" s="116"/>
      <c r="B296" s="117"/>
      <c r="C296" s="116"/>
      <c r="D296" s="118"/>
      <c r="E296" s="119"/>
      <c r="F296" s="119"/>
      <c r="G296" s="21"/>
      <c r="H296" s="21"/>
      <c r="I296" s="21"/>
      <c r="J296" s="21"/>
      <c r="K296" s="21"/>
      <c r="L296" s="21"/>
      <c r="M296" s="21"/>
      <c r="N296" s="1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</row>
    <row r="297" ht="15.75" customHeight="1">
      <c r="A297" s="116"/>
      <c r="B297" s="117"/>
      <c r="C297" s="116"/>
      <c r="D297" s="118"/>
      <c r="E297" s="119"/>
      <c r="F297" s="119"/>
      <c r="G297" s="21"/>
      <c r="H297" s="21"/>
      <c r="I297" s="21"/>
      <c r="J297" s="21"/>
      <c r="K297" s="21"/>
      <c r="L297" s="21"/>
      <c r="M297" s="21"/>
      <c r="N297" s="1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</row>
    <row r="298" ht="15.75" customHeight="1">
      <c r="A298" s="116"/>
      <c r="B298" s="117"/>
      <c r="C298" s="116"/>
      <c r="D298" s="118"/>
      <c r="E298" s="119"/>
      <c r="F298" s="119"/>
      <c r="G298" s="21"/>
      <c r="H298" s="21"/>
      <c r="I298" s="21"/>
      <c r="J298" s="21"/>
      <c r="K298" s="21"/>
      <c r="L298" s="21"/>
      <c r="M298" s="21"/>
      <c r="N298" s="1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</row>
    <row r="299" ht="15.75" customHeight="1">
      <c r="A299" s="116"/>
      <c r="B299" s="117"/>
      <c r="C299" s="116"/>
      <c r="D299" s="118"/>
      <c r="E299" s="119"/>
      <c r="F299" s="119"/>
      <c r="G299" s="21"/>
      <c r="H299" s="21"/>
      <c r="I299" s="21"/>
      <c r="J299" s="21"/>
      <c r="K299" s="21"/>
      <c r="L299" s="21"/>
      <c r="M299" s="21"/>
      <c r="N299" s="1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</row>
    <row r="300" ht="15.75" customHeight="1">
      <c r="A300" s="116"/>
      <c r="B300" s="117"/>
      <c r="C300" s="116"/>
      <c r="D300" s="118"/>
      <c r="E300" s="119"/>
      <c r="F300" s="119"/>
      <c r="G300" s="21"/>
      <c r="H300" s="21"/>
      <c r="I300" s="21"/>
      <c r="J300" s="21"/>
      <c r="K300" s="21"/>
      <c r="L300" s="21"/>
      <c r="M300" s="21"/>
      <c r="N300" s="1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</row>
    <row r="301" ht="15.75" customHeight="1">
      <c r="A301" s="116"/>
      <c r="B301" s="117"/>
      <c r="C301" s="116"/>
      <c r="D301" s="118"/>
      <c r="E301" s="119"/>
      <c r="F301" s="119"/>
      <c r="G301" s="21"/>
      <c r="H301" s="21"/>
      <c r="I301" s="21"/>
      <c r="J301" s="21"/>
      <c r="K301" s="21"/>
      <c r="L301" s="21"/>
      <c r="M301" s="21"/>
      <c r="N301" s="1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</row>
    <row r="302" ht="15.75" customHeight="1">
      <c r="A302" s="116"/>
      <c r="B302" s="117"/>
      <c r="C302" s="116"/>
      <c r="D302" s="118"/>
      <c r="E302" s="119"/>
      <c r="F302" s="119"/>
      <c r="G302" s="21"/>
      <c r="H302" s="21"/>
      <c r="I302" s="21"/>
      <c r="J302" s="21"/>
      <c r="K302" s="21"/>
      <c r="L302" s="21"/>
      <c r="M302" s="21"/>
      <c r="N302" s="1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</row>
    <row r="303" ht="15.75" customHeight="1">
      <c r="A303" s="116"/>
      <c r="B303" s="117"/>
      <c r="C303" s="116"/>
      <c r="D303" s="118"/>
      <c r="E303" s="119"/>
      <c r="F303" s="119"/>
      <c r="G303" s="21"/>
      <c r="H303" s="21"/>
      <c r="I303" s="21"/>
      <c r="J303" s="21"/>
      <c r="K303" s="21"/>
      <c r="L303" s="21"/>
      <c r="M303" s="21"/>
      <c r="N303" s="1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</row>
    <row r="304" ht="15.75" customHeight="1">
      <c r="A304" s="116"/>
      <c r="B304" s="117"/>
      <c r="C304" s="116"/>
      <c r="D304" s="118"/>
      <c r="E304" s="119"/>
      <c r="F304" s="119"/>
      <c r="G304" s="21"/>
      <c r="H304" s="21"/>
      <c r="I304" s="21"/>
      <c r="J304" s="21"/>
      <c r="K304" s="21"/>
      <c r="L304" s="21"/>
      <c r="M304" s="21"/>
      <c r="N304" s="1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</row>
    <row r="305" ht="15.75" customHeight="1">
      <c r="A305" s="116"/>
      <c r="B305" s="117"/>
      <c r="C305" s="116"/>
      <c r="D305" s="118"/>
      <c r="E305" s="119"/>
      <c r="F305" s="119"/>
      <c r="G305" s="21"/>
      <c r="H305" s="21"/>
      <c r="I305" s="21"/>
      <c r="J305" s="21"/>
      <c r="K305" s="21"/>
      <c r="L305" s="21"/>
      <c r="M305" s="21"/>
      <c r="N305" s="1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</row>
    <row r="306" ht="15.75" customHeight="1">
      <c r="A306" s="116"/>
      <c r="B306" s="117"/>
      <c r="C306" s="116"/>
      <c r="D306" s="118"/>
      <c r="E306" s="119"/>
      <c r="F306" s="119"/>
      <c r="G306" s="21"/>
      <c r="H306" s="21"/>
      <c r="I306" s="21"/>
      <c r="J306" s="21"/>
      <c r="K306" s="21"/>
      <c r="L306" s="21"/>
      <c r="M306" s="21"/>
      <c r="N306" s="1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</row>
    <row r="307" ht="15.75" customHeight="1">
      <c r="A307" s="116"/>
      <c r="B307" s="117"/>
      <c r="C307" s="116"/>
      <c r="D307" s="118"/>
      <c r="E307" s="119"/>
      <c r="F307" s="119"/>
      <c r="G307" s="21"/>
      <c r="H307" s="21"/>
      <c r="I307" s="21"/>
      <c r="J307" s="21"/>
      <c r="K307" s="21"/>
      <c r="L307" s="21"/>
      <c r="M307" s="21"/>
      <c r="N307" s="1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</row>
    <row r="308" ht="15.75" customHeight="1">
      <c r="A308" s="116"/>
      <c r="B308" s="117"/>
      <c r="C308" s="116"/>
      <c r="D308" s="118"/>
      <c r="E308" s="119"/>
      <c r="F308" s="119"/>
      <c r="G308" s="21"/>
      <c r="H308" s="21"/>
      <c r="I308" s="21"/>
      <c r="J308" s="21"/>
      <c r="K308" s="21"/>
      <c r="L308" s="21"/>
      <c r="M308" s="21"/>
      <c r="N308" s="1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</row>
    <row r="309" ht="15.75" customHeight="1">
      <c r="A309" s="116"/>
      <c r="B309" s="117"/>
      <c r="C309" s="116"/>
      <c r="D309" s="118"/>
      <c r="E309" s="119"/>
      <c r="F309" s="119"/>
      <c r="G309" s="21"/>
      <c r="H309" s="21"/>
      <c r="I309" s="21"/>
      <c r="J309" s="21"/>
      <c r="K309" s="21"/>
      <c r="L309" s="21"/>
      <c r="M309" s="21"/>
      <c r="N309" s="1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</row>
    <row r="310" ht="15.75" customHeight="1">
      <c r="A310" s="116"/>
      <c r="B310" s="117"/>
      <c r="C310" s="116"/>
      <c r="D310" s="118"/>
      <c r="E310" s="119"/>
      <c r="F310" s="119"/>
      <c r="G310" s="21"/>
      <c r="H310" s="21"/>
      <c r="I310" s="21"/>
      <c r="J310" s="21"/>
      <c r="K310" s="21"/>
      <c r="L310" s="21"/>
      <c r="M310" s="21"/>
      <c r="N310" s="1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</row>
    <row r="311" ht="15.75" customHeight="1">
      <c r="A311" s="116"/>
      <c r="B311" s="117"/>
      <c r="C311" s="116"/>
      <c r="D311" s="118"/>
      <c r="E311" s="119"/>
      <c r="F311" s="119"/>
      <c r="G311" s="21"/>
      <c r="H311" s="21"/>
      <c r="I311" s="21"/>
      <c r="J311" s="21"/>
      <c r="K311" s="21"/>
      <c r="L311" s="21"/>
      <c r="M311" s="21"/>
      <c r="N311" s="1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</row>
    <row r="312" ht="15.75" customHeight="1">
      <c r="A312" s="116"/>
      <c r="B312" s="117"/>
      <c r="C312" s="116"/>
      <c r="D312" s="118"/>
      <c r="E312" s="119"/>
      <c r="F312" s="119"/>
      <c r="G312" s="21"/>
      <c r="H312" s="21"/>
      <c r="I312" s="21"/>
      <c r="J312" s="21"/>
      <c r="K312" s="21"/>
      <c r="L312" s="21"/>
      <c r="M312" s="21"/>
      <c r="N312" s="1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</row>
    <row r="313" ht="15.75" customHeight="1">
      <c r="A313" s="116"/>
      <c r="B313" s="117"/>
      <c r="C313" s="116"/>
      <c r="D313" s="118"/>
      <c r="E313" s="119"/>
      <c r="F313" s="119"/>
      <c r="G313" s="21"/>
      <c r="H313" s="21"/>
      <c r="I313" s="21"/>
      <c r="J313" s="21"/>
      <c r="K313" s="21"/>
      <c r="L313" s="21"/>
      <c r="M313" s="21"/>
      <c r="N313" s="1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</row>
    <row r="314" ht="15.75" customHeight="1">
      <c r="A314" s="116"/>
      <c r="B314" s="117"/>
      <c r="C314" s="116"/>
      <c r="D314" s="118"/>
      <c r="E314" s="119"/>
      <c r="F314" s="119"/>
      <c r="G314" s="21"/>
      <c r="H314" s="21"/>
      <c r="I314" s="21"/>
      <c r="J314" s="21"/>
      <c r="K314" s="21"/>
      <c r="L314" s="21"/>
      <c r="M314" s="21"/>
      <c r="N314" s="1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</row>
    <row r="315" ht="15.75" customHeight="1">
      <c r="A315" s="116"/>
      <c r="B315" s="117"/>
      <c r="C315" s="116"/>
      <c r="D315" s="118"/>
      <c r="E315" s="119"/>
      <c r="F315" s="119"/>
      <c r="G315" s="21"/>
      <c r="H315" s="21"/>
      <c r="I315" s="21"/>
      <c r="J315" s="21"/>
      <c r="K315" s="21"/>
      <c r="L315" s="21"/>
      <c r="M315" s="21"/>
      <c r="N315" s="1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</row>
    <row r="316" ht="15.75" customHeight="1">
      <c r="A316" s="116"/>
      <c r="B316" s="117"/>
      <c r="C316" s="116"/>
      <c r="D316" s="118"/>
      <c r="E316" s="119"/>
      <c r="F316" s="119"/>
      <c r="G316" s="21"/>
      <c r="H316" s="21"/>
      <c r="I316" s="21"/>
      <c r="J316" s="21"/>
      <c r="K316" s="21"/>
      <c r="L316" s="21"/>
      <c r="M316" s="21"/>
      <c r="N316" s="1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</row>
    <row r="317" ht="15.75" customHeight="1">
      <c r="A317" s="116"/>
      <c r="B317" s="117"/>
      <c r="C317" s="116"/>
      <c r="D317" s="118"/>
      <c r="E317" s="119"/>
      <c r="F317" s="119"/>
      <c r="G317" s="21"/>
      <c r="H317" s="21"/>
      <c r="I317" s="21"/>
      <c r="J317" s="21"/>
      <c r="K317" s="21"/>
      <c r="L317" s="21"/>
      <c r="M317" s="21"/>
      <c r="N317" s="1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</row>
    <row r="318" ht="15.75" customHeight="1">
      <c r="A318" s="116"/>
      <c r="B318" s="117"/>
      <c r="C318" s="116"/>
      <c r="D318" s="118"/>
      <c r="E318" s="119"/>
      <c r="F318" s="119"/>
      <c r="G318" s="21"/>
      <c r="H318" s="21"/>
      <c r="I318" s="21"/>
      <c r="J318" s="21"/>
      <c r="K318" s="21"/>
      <c r="L318" s="21"/>
      <c r="M318" s="21"/>
      <c r="N318" s="1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</row>
    <row r="319" ht="15.75" customHeight="1">
      <c r="A319" s="116"/>
      <c r="B319" s="117"/>
      <c r="C319" s="116"/>
      <c r="D319" s="118"/>
      <c r="E319" s="119"/>
      <c r="F319" s="119"/>
      <c r="G319" s="21"/>
      <c r="H319" s="21"/>
      <c r="I319" s="21"/>
      <c r="J319" s="21"/>
      <c r="K319" s="21"/>
      <c r="L319" s="21"/>
      <c r="M319" s="21"/>
      <c r="N319" s="1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</row>
    <row r="320" ht="15.75" customHeight="1">
      <c r="A320" s="116"/>
      <c r="B320" s="117"/>
      <c r="C320" s="116"/>
      <c r="D320" s="118"/>
      <c r="E320" s="119"/>
      <c r="F320" s="119"/>
      <c r="G320" s="21"/>
      <c r="H320" s="21"/>
      <c r="I320" s="21"/>
      <c r="J320" s="21"/>
      <c r="K320" s="21"/>
      <c r="L320" s="21"/>
      <c r="M320" s="21"/>
      <c r="N320" s="1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</row>
    <row r="321" ht="15.75" customHeight="1">
      <c r="A321" s="116"/>
      <c r="B321" s="117"/>
      <c r="C321" s="116"/>
      <c r="D321" s="118"/>
      <c r="E321" s="119"/>
      <c r="F321" s="119"/>
      <c r="G321" s="21"/>
      <c r="H321" s="21"/>
      <c r="I321" s="21"/>
      <c r="J321" s="21"/>
      <c r="K321" s="21"/>
      <c r="L321" s="21"/>
      <c r="M321" s="21"/>
      <c r="N321" s="1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</row>
    <row r="322" ht="15.75" customHeight="1">
      <c r="A322" s="116"/>
      <c r="B322" s="117"/>
      <c r="C322" s="116"/>
      <c r="D322" s="118"/>
      <c r="E322" s="119"/>
      <c r="F322" s="119"/>
      <c r="G322" s="21"/>
      <c r="H322" s="21"/>
      <c r="I322" s="21"/>
      <c r="J322" s="21"/>
      <c r="K322" s="21"/>
      <c r="L322" s="21"/>
      <c r="M322" s="21"/>
      <c r="N322" s="1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</row>
    <row r="323" ht="15.75" customHeight="1">
      <c r="A323" s="116"/>
      <c r="B323" s="117"/>
      <c r="C323" s="116"/>
      <c r="D323" s="118"/>
      <c r="E323" s="119"/>
      <c r="F323" s="119"/>
      <c r="G323" s="21"/>
      <c r="H323" s="21"/>
      <c r="I323" s="21"/>
      <c r="J323" s="21"/>
      <c r="K323" s="21"/>
      <c r="L323" s="21"/>
      <c r="M323" s="21"/>
      <c r="N323" s="1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</row>
    <row r="324" ht="15.75" customHeight="1">
      <c r="A324" s="116"/>
      <c r="B324" s="117"/>
      <c r="C324" s="116"/>
      <c r="D324" s="118"/>
      <c r="E324" s="119"/>
      <c r="F324" s="119"/>
      <c r="G324" s="21"/>
      <c r="H324" s="21"/>
      <c r="I324" s="21"/>
      <c r="J324" s="21"/>
      <c r="K324" s="21"/>
      <c r="L324" s="21"/>
      <c r="M324" s="21"/>
      <c r="N324" s="1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</row>
    <row r="325" ht="15.75" customHeight="1">
      <c r="A325" s="116"/>
      <c r="B325" s="117"/>
      <c r="C325" s="116"/>
      <c r="D325" s="118"/>
      <c r="E325" s="119"/>
      <c r="F325" s="119"/>
      <c r="G325" s="21"/>
      <c r="H325" s="21"/>
      <c r="I325" s="21"/>
      <c r="J325" s="21"/>
      <c r="K325" s="21"/>
      <c r="L325" s="21"/>
      <c r="M325" s="21"/>
      <c r="N325" s="1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</row>
    <row r="326" ht="15.75" customHeight="1">
      <c r="A326" s="116"/>
      <c r="B326" s="117"/>
      <c r="C326" s="116"/>
      <c r="D326" s="118"/>
      <c r="E326" s="119"/>
      <c r="F326" s="119"/>
      <c r="G326" s="21"/>
      <c r="H326" s="21"/>
      <c r="I326" s="21"/>
      <c r="J326" s="21"/>
      <c r="K326" s="21"/>
      <c r="L326" s="21"/>
      <c r="M326" s="21"/>
      <c r="N326" s="1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</row>
    <row r="327" ht="15.75" customHeight="1">
      <c r="A327" s="116"/>
      <c r="B327" s="117"/>
      <c r="C327" s="116"/>
      <c r="D327" s="118"/>
      <c r="E327" s="119"/>
      <c r="F327" s="119"/>
      <c r="G327" s="21"/>
      <c r="H327" s="21"/>
      <c r="I327" s="21"/>
      <c r="J327" s="21"/>
      <c r="K327" s="21"/>
      <c r="L327" s="21"/>
      <c r="M327" s="21"/>
      <c r="N327" s="1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</row>
    <row r="328" ht="15.75" customHeight="1">
      <c r="A328" s="116"/>
      <c r="B328" s="117"/>
      <c r="C328" s="116"/>
      <c r="D328" s="118"/>
      <c r="E328" s="119"/>
      <c r="F328" s="119"/>
      <c r="G328" s="21"/>
      <c r="H328" s="21"/>
      <c r="I328" s="21"/>
      <c r="J328" s="21"/>
      <c r="K328" s="21"/>
      <c r="L328" s="21"/>
      <c r="M328" s="21"/>
      <c r="N328" s="1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</row>
    <row r="329" ht="15.75" customHeight="1">
      <c r="A329" s="116"/>
      <c r="B329" s="117"/>
      <c r="C329" s="116"/>
      <c r="D329" s="118"/>
      <c r="E329" s="119"/>
      <c r="F329" s="119"/>
      <c r="G329" s="21"/>
      <c r="H329" s="21"/>
      <c r="I329" s="21"/>
      <c r="J329" s="21"/>
      <c r="K329" s="21"/>
      <c r="L329" s="21"/>
      <c r="M329" s="21"/>
      <c r="N329" s="1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</row>
    <row r="330" ht="15.75" customHeight="1">
      <c r="A330" s="116"/>
      <c r="B330" s="117"/>
      <c r="C330" s="116"/>
      <c r="D330" s="118"/>
      <c r="E330" s="119"/>
      <c r="F330" s="119"/>
      <c r="G330" s="21"/>
      <c r="H330" s="21"/>
      <c r="I330" s="21"/>
      <c r="J330" s="21"/>
      <c r="K330" s="21"/>
      <c r="L330" s="21"/>
      <c r="M330" s="21"/>
      <c r="N330" s="1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</row>
    <row r="331" ht="15.75" customHeight="1">
      <c r="A331" s="116"/>
      <c r="B331" s="117"/>
      <c r="C331" s="116"/>
      <c r="D331" s="118"/>
      <c r="E331" s="119"/>
      <c r="F331" s="119"/>
      <c r="G331" s="21"/>
      <c r="H331" s="21"/>
      <c r="I331" s="21"/>
      <c r="J331" s="21"/>
      <c r="K331" s="21"/>
      <c r="L331" s="21"/>
      <c r="M331" s="21"/>
      <c r="N331" s="1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</row>
    <row r="332" ht="15.75" customHeight="1">
      <c r="A332" s="116"/>
      <c r="B332" s="117"/>
      <c r="C332" s="116"/>
      <c r="D332" s="118"/>
      <c r="E332" s="119"/>
      <c r="F332" s="119"/>
      <c r="G332" s="21"/>
      <c r="H332" s="21"/>
      <c r="I332" s="21"/>
      <c r="J332" s="21"/>
      <c r="K332" s="21"/>
      <c r="L332" s="21"/>
      <c r="M332" s="21"/>
      <c r="N332" s="1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</row>
    <row r="333" ht="15.75" customHeight="1">
      <c r="A333" s="116"/>
      <c r="B333" s="117"/>
      <c r="C333" s="116"/>
      <c r="D333" s="118"/>
      <c r="E333" s="119"/>
      <c r="F333" s="119"/>
      <c r="G333" s="21"/>
      <c r="H333" s="21"/>
      <c r="I333" s="21"/>
      <c r="J333" s="21"/>
      <c r="K333" s="21"/>
      <c r="L333" s="21"/>
      <c r="M333" s="21"/>
      <c r="N333" s="1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</row>
    <row r="334" ht="15.75" customHeight="1">
      <c r="A334" s="116"/>
      <c r="B334" s="117"/>
      <c r="C334" s="116"/>
      <c r="D334" s="118"/>
      <c r="E334" s="119"/>
      <c r="F334" s="119"/>
      <c r="G334" s="21"/>
      <c r="H334" s="21"/>
      <c r="I334" s="21"/>
      <c r="J334" s="21"/>
      <c r="K334" s="21"/>
      <c r="L334" s="21"/>
      <c r="M334" s="21"/>
      <c r="N334" s="1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</row>
    <row r="335" ht="15.75" customHeight="1">
      <c r="A335" s="116"/>
      <c r="B335" s="117"/>
      <c r="C335" s="116"/>
      <c r="D335" s="118"/>
      <c r="E335" s="119"/>
      <c r="F335" s="119"/>
      <c r="G335" s="21"/>
      <c r="H335" s="21"/>
      <c r="I335" s="21"/>
      <c r="J335" s="21"/>
      <c r="K335" s="21"/>
      <c r="L335" s="21"/>
      <c r="M335" s="21"/>
      <c r="N335" s="1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</row>
    <row r="336" ht="15.75" customHeight="1">
      <c r="A336" s="116"/>
      <c r="B336" s="117"/>
      <c r="C336" s="116"/>
      <c r="D336" s="118"/>
      <c r="E336" s="119"/>
      <c r="F336" s="119"/>
      <c r="G336" s="21"/>
      <c r="H336" s="21"/>
      <c r="I336" s="21"/>
      <c r="J336" s="21"/>
      <c r="K336" s="21"/>
      <c r="L336" s="21"/>
      <c r="M336" s="21"/>
      <c r="N336" s="1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</row>
    <row r="337" ht="15.75" customHeight="1">
      <c r="A337" s="116"/>
      <c r="B337" s="117"/>
      <c r="C337" s="116"/>
      <c r="D337" s="118"/>
      <c r="E337" s="119"/>
      <c r="F337" s="119"/>
      <c r="G337" s="21"/>
      <c r="H337" s="21"/>
      <c r="I337" s="21"/>
      <c r="J337" s="21"/>
      <c r="K337" s="21"/>
      <c r="L337" s="21"/>
      <c r="M337" s="21"/>
      <c r="N337" s="1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</row>
    <row r="338" ht="15.75" customHeight="1">
      <c r="A338" s="116"/>
      <c r="B338" s="117"/>
      <c r="C338" s="116"/>
      <c r="D338" s="118"/>
      <c r="E338" s="119"/>
      <c r="F338" s="119"/>
      <c r="G338" s="21"/>
      <c r="H338" s="21"/>
      <c r="I338" s="21"/>
      <c r="J338" s="21"/>
      <c r="K338" s="21"/>
      <c r="L338" s="21"/>
      <c r="M338" s="21"/>
      <c r="N338" s="1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</row>
    <row r="339" ht="15.75" customHeight="1">
      <c r="A339" s="116"/>
      <c r="B339" s="117"/>
      <c r="C339" s="116"/>
      <c r="D339" s="118"/>
      <c r="E339" s="119"/>
      <c r="F339" s="119"/>
      <c r="G339" s="21"/>
      <c r="H339" s="21"/>
      <c r="I339" s="21"/>
      <c r="J339" s="21"/>
      <c r="K339" s="21"/>
      <c r="L339" s="21"/>
      <c r="M339" s="21"/>
      <c r="N339" s="1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</row>
    <row r="340" ht="15.75" customHeight="1">
      <c r="A340" s="116"/>
      <c r="B340" s="117"/>
      <c r="C340" s="116"/>
      <c r="D340" s="118"/>
      <c r="E340" s="119"/>
      <c r="F340" s="119"/>
      <c r="G340" s="21"/>
      <c r="H340" s="21"/>
      <c r="I340" s="21"/>
      <c r="J340" s="21"/>
      <c r="K340" s="21"/>
      <c r="L340" s="21"/>
      <c r="M340" s="21"/>
      <c r="N340" s="1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</row>
    <row r="341" ht="15.75" customHeight="1">
      <c r="A341" s="116"/>
      <c r="B341" s="117"/>
      <c r="C341" s="116"/>
      <c r="D341" s="118"/>
      <c r="E341" s="119"/>
      <c r="F341" s="119"/>
      <c r="G341" s="21"/>
      <c r="H341" s="21"/>
      <c r="I341" s="21"/>
      <c r="J341" s="21"/>
      <c r="K341" s="21"/>
      <c r="L341" s="21"/>
      <c r="M341" s="21"/>
      <c r="N341" s="1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</row>
    <row r="342" ht="15.75" customHeight="1">
      <c r="A342" s="116"/>
      <c r="B342" s="117"/>
      <c r="C342" s="116"/>
      <c r="D342" s="118"/>
      <c r="E342" s="119"/>
      <c r="F342" s="119"/>
      <c r="G342" s="21"/>
      <c r="H342" s="21"/>
      <c r="I342" s="21"/>
      <c r="J342" s="21"/>
      <c r="K342" s="21"/>
      <c r="L342" s="21"/>
      <c r="M342" s="21"/>
      <c r="N342" s="1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</row>
    <row r="343" ht="15.75" customHeight="1">
      <c r="A343" s="116"/>
      <c r="B343" s="117"/>
      <c r="C343" s="116"/>
      <c r="D343" s="118"/>
      <c r="E343" s="119"/>
      <c r="F343" s="119"/>
      <c r="G343" s="21"/>
      <c r="H343" s="21"/>
      <c r="I343" s="21"/>
      <c r="J343" s="21"/>
      <c r="K343" s="21"/>
      <c r="L343" s="21"/>
      <c r="M343" s="21"/>
      <c r="N343" s="1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</row>
    <row r="344" ht="15.75" customHeight="1">
      <c r="A344" s="116"/>
      <c r="B344" s="117"/>
      <c r="C344" s="116"/>
      <c r="D344" s="118"/>
      <c r="E344" s="119"/>
      <c r="F344" s="119"/>
      <c r="G344" s="21"/>
      <c r="H344" s="21"/>
      <c r="I344" s="21"/>
      <c r="J344" s="21"/>
      <c r="K344" s="21"/>
      <c r="L344" s="21"/>
      <c r="M344" s="21"/>
      <c r="N344" s="1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</row>
    <row r="345" ht="15.75" customHeight="1">
      <c r="A345" s="116"/>
      <c r="B345" s="117"/>
      <c r="C345" s="116"/>
      <c r="D345" s="118"/>
      <c r="E345" s="119"/>
      <c r="F345" s="119"/>
      <c r="G345" s="21"/>
      <c r="H345" s="21"/>
      <c r="I345" s="21"/>
      <c r="J345" s="21"/>
      <c r="K345" s="21"/>
      <c r="L345" s="21"/>
      <c r="M345" s="21"/>
      <c r="N345" s="1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</row>
    <row r="346" ht="15.75" customHeight="1">
      <c r="A346" s="116"/>
      <c r="B346" s="117"/>
      <c r="C346" s="116"/>
      <c r="D346" s="118"/>
      <c r="E346" s="119"/>
      <c r="F346" s="119"/>
      <c r="G346" s="21"/>
      <c r="H346" s="21"/>
      <c r="I346" s="21"/>
      <c r="J346" s="21"/>
      <c r="K346" s="21"/>
      <c r="L346" s="21"/>
      <c r="M346" s="21"/>
      <c r="N346" s="1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</row>
    <row r="347" ht="15.75" customHeight="1">
      <c r="A347" s="116"/>
      <c r="B347" s="117"/>
      <c r="C347" s="116"/>
      <c r="D347" s="118"/>
      <c r="E347" s="119"/>
      <c r="F347" s="119"/>
      <c r="G347" s="21"/>
      <c r="H347" s="21"/>
      <c r="I347" s="21"/>
      <c r="J347" s="21"/>
      <c r="K347" s="21"/>
      <c r="L347" s="21"/>
      <c r="M347" s="21"/>
      <c r="N347" s="1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</row>
    <row r="348" ht="15.75" customHeight="1">
      <c r="A348" s="116"/>
      <c r="B348" s="117"/>
      <c r="C348" s="116"/>
      <c r="D348" s="118"/>
      <c r="E348" s="119"/>
      <c r="F348" s="119"/>
      <c r="G348" s="21"/>
      <c r="H348" s="21"/>
      <c r="I348" s="21"/>
      <c r="J348" s="21"/>
      <c r="K348" s="21"/>
      <c r="L348" s="21"/>
      <c r="M348" s="21"/>
      <c r="N348" s="1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</row>
    <row r="349" ht="15.75" customHeight="1">
      <c r="A349" s="116"/>
      <c r="B349" s="117"/>
      <c r="C349" s="116"/>
      <c r="D349" s="118"/>
      <c r="E349" s="119"/>
      <c r="F349" s="119"/>
      <c r="G349" s="21"/>
      <c r="H349" s="21"/>
      <c r="I349" s="21"/>
      <c r="J349" s="21"/>
      <c r="K349" s="21"/>
      <c r="L349" s="21"/>
      <c r="M349" s="21"/>
      <c r="N349" s="1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</row>
    <row r="350" ht="15.75" customHeight="1">
      <c r="A350" s="116"/>
      <c r="B350" s="117"/>
      <c r="C350" s="116"/>
      <c r="D350" s="118"/>
      <c r="E350" s="119"/>
      <c r="F350" s="119"/>
      <c r="G350" s="21"/>
      <c r="H350" s="21"/>
      <c r="I350" s="21"/>
      <c r="J350" s="21"/>
      <c r="K350" s="21"/>
      <c r="L350" s="21"/>
      <c r="M350" s="21"/>
      <c r="N350" s="1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</row>
    <row r="351" ht="15.75" customHeight="1">
      <c r="A351" s="116"/>
      <c r="B351" s="117"/>
      <c r="C351" s="116"/>
      <c r="D351" s="118"/>
      <c r="E351" s="119"/>
      <c r="F351" s="119"/>
      <c r="G351" s="21"/>
      <c r="H351" s="21"/>
      <c r="I351" s="21"/>
      <c r="J351" s="21"/>
      <c r="K351" s="21"/>
      <c r="L351" s="21"/>
      <c r="M351" s="21"/>
      <c r="N351" s="1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</row>
    <row r="352" ht="15.75" customHeight="1">
      <c r="A352" s="116"/>
      <c r="B352" s="117"/>
      <c r="C352" s="116"/>
      <c r="D352" s="118"/>
      <c r="E352" s="119"/>
      <c r="F352" s="119"/>
      <c r="G352" s="21"/>
      <c r="H352" s="21"/>
      <c r="I352" s="21"/>
      <c r="J352" s="21"/>
      <c r="K352" s="21"/>
      <c r="L352" s="21"/>
      <c r="M352" s="21"/>
      <c r="N352" s="1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</row>
    <row r="353" ht="15.75" customHeight="1">
      <c r="A353" s="116"/>
      <c r="B353" s="117"/>
      <c r="C353" s="116"/>
      <c r="D353" s="118"/>
      <c r="E353" s="119"/>
      <c r="F353" s="119"/>
      <c r="G353" s="21"/>
      <c r="H353" s="21"/>
      <c r="I353" s="21"/>
      <c r="J353" s="21"/>
      <c r="K353" s="21"/>
      <c r="L353" s="21"/>
      <c r="M353" s="21"/>
      <c r="N353" s="1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</row>
    <row r="354" ht="15.75" customHeight="1">
      <c r="A354" s="116"/>
      <c r="B354" s="117"/>
      <c r="C354" s="116"/>
      <c r="D354" s="118"/>
      <c r="E354" s="119"/>
      <c r="F354" s="119"/>
      <c r="G354" s="21"/>
      <c r="H354" s="21"/>
      <c r="I354" s="21"/>
      <c r="J354" s="21"/>
      <c r="K354" s="21"/>
      <c r="L354" s="21"/>
      <c r="M354" s="21"/>
      <c r="N354" s="1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</row>
    <row r="355" ht="15.75" customHeight="1">
      <c r="A355" s="116"/>
      <c r="B355" s="117"/>
      <c r="C355" s="116"/>
      <c r="D355" s="118"/>
      <c r="E355" s="119"/>
      <c r="F355" s="119"/>
      <c r="G355" s="21"/>
      <c r="H355" s="21"/>
      <c r="I355" s="21"/>
      <c r="J355" s="21"/>
      <c r="K355" s="21"/>
      <c r="L355" s="21"/>
      <c r="M355" s="21"/>
      <c r="N355" s="120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</row>
    <row r="356" ht="15.75" customHeight="1">
      <c r="A356" s="116"/>
      <c r="B356" s="117"/>
      <c r="C356" s="116"/>
      <c r="D356" s="118"/>
      <c r="E356" s="119"/>
      <c r="F356" s="119"/>
      <c r="G356" s="21"/>
      <c r="H356" s="21"/>
      <c r="I356" s="21"/>
      <c r="J356" s="21"/>
      <c r="K356" s="21"/>
      <c r="L356" s="21"/>
      <c r="M356" s="21"/>
      <c r="N356" s="120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</row>
    <row r="357" ht="15.75" customHeight="1">
      <c r="A357" s="116"/>
      <c r="B357" s="117"/>
      <c r="C357" s="116"/>
      <c r="D357" s="118"/>
      <c r="E357" s="119"/>
      <c r="F357" s="119"/>
      <c r="G357" s="21"/>
      <c r="H357" s="21"/>
      <c r="I357" s="21"/>
      <c r="J357" s="21"/>
      <c r="K357" s="21"/>
      <c r="L357" s="21"/>
      <c r="M357" s="21"/>
      <c r="N357" s="1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</row>
    <row r="358" ht="15.75" customHeight="1">
      <c r="A358" s="116"/>
      <c r="B358" s="117"/>
      <c r="C358" s="116"/>
      <c r="D358" s="118"/>
      <c r="E358" s="119"/>
      <c r="F358" s="119"/>
      <c r="G358" s="21"/>
      <c r="H358" s="21"/>
      <c r="I358" s="21"/>
      <c r="J358" s="21"/>
      <c r="K358" s="21"/>
      <c r="L358" s="21"/>
      <c r="M358" s="21"/>
      <c r="N358" s="1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</row>
    <row r="359" ht="15.75" customHeight="1">
      <c r="A359" s="116"/>
      <c r="B359" s="117"/>
      <c r="C359" s="116"/>
      <c r="D359" s="118"/>
      <c r="E359" s="119"/>
      <c r="F359" s="119"/>
      <c r="G359" s="21"/>
      <c r="H359" s="21"/>
      <c r="I359" s="21"/>
      <c r="J359" s="21"/>
      <c r="K359" s="21"/>
      <c r="L359" s="21"/>
      <c r="M359" s="21"/>
      <c r="N359" s="120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</row>
    <row r="360" ht="15.75" customHeight="1">
      <c r="A360" s="116"/>
      <c r="B360" s="117"/>
      <c r="C360" s="116"/>
      <c r="D360" s="118"/>
      <c r="E360" s="119"/>
      <c r="F360" s="119"/>
      <c r="G360" s="21"/>
      <c r="H360" s="21"/>
      <c r="I360" s="21"/>
      <c r="J360" s="21"/>
      <c r="K360" s="21"/>
      <c r="L360" s="21"/>
      <c r="M360" s="21"/>
      <c r="N360" s="1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</row>
    <row r="361" ht="15.75" customHeight="1">
      <c r="A361" s="116"/>
      <c r="B361" s="117"/>
      <c r="C361" s="116"/>
      <c r="D361" s="118"/>
      <c r="E361" s="119"/>
      <c r="F361" s="119"/>
      <c r="G361" s="21"/>
      <c r="H361" s="21"/>
      <c r="I361" s="21"/>
      <c r="J361" s="21"/>
      <c r="K361" s="21"/>
      <c r="L361" s="21"/>
      <c r="M361" s="21"/>
      <c r="N361" s="1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</row>
    <row r="362" ht="15.75" customHeight="1">
      <c r="A362" s="116"/>
      <c r="B362" s="117"/>
      <c r="C362" s="116"/>
      <c r="D362" s="118"/>
      <c r="E362" s="119"/>
      <c r="F362" s="119"/>
      <c r="G362" s="21"/>
      <c r="H362" s="21"/>
      <c r="I362" s="21"/>
      <c r="J362" s="21"/>
      <c r="K362" s="21"/>
      <c r="L362" s="21"/>
      <c r="M362" s="21"/>
      <c r="N362" s="120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</row>
    <row r="363" ht="15.75" customHeight="1">
      <c r="A363" s="116"/>
      <c r="B363" s="117"/>
      <c r="C363" s="116"/>
      <c r="D363" s="118"/>
      <c r="E363" s="119"/>
      <c r="F363" s="119"/>
      <c r="G363" s="21"/>
      <c r="H363" s="21"/>
      <c r="I363" s="21"/>
      <c r="J363" s="21"/>
      <c r="K363" s="21"/>
      <c r="L363" s="21"/>
      <c r="M363" s="21"/>
      <c r="N363" s="120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</row>
    <row r="364" ht="15.75" customHeight="1">
      <c r="A364" s="116"/>
      <c r="B364" s="117"/>
      <c r="C364" s="116"/>
      <c r="D364" s="118"/>
      <c r="E364" s="119"/>
      <c r="F364" s="119"/>
      <c r="G364" s="21"/>
      <c r="H364" s="21"/>
      <c r="I364" s="21"/>
      <c r="J364" s="21"/>
      <c r="K364" s="21"/>
      <c r="L364" s="21"/>
      <c r="M364" s="21"/>
      <c r="N364" s="120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</row>
    <row r="365" ht="15.75" customHeight="1">
      <c r="A365" s="116"/>
      <c r="B365" s="117"/>
      <c r="C365" s="116"/>
      <c r="D365" s="118"/>
      <c r="E365" s="119"/>
      <c r="F365" s="119"/>
      <c r="G365" s="21"/>
      <c r="H365" s="21"/>
      <c r="I365" s="21"/>
      <c r="J365" s="21"/>
      <c r="K365" s="21"/>
      <c r="L365" s="21"/>
      <c r="M365" s="21"/>
      <c r="N365" s="120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</row>
    <row r="366" ht="15.75" customHeight="1">
      <c r="A366" s="116"/>
      <c r="B366" s="117"/>
      <c r="C366" s="116"/>
      <c r="D366" s="118"/>
      <c r="E366" s="119"/>
      <c r="F366" s="119"/>
      <c r="G366" s="21"/>
      <c r="H366" s="21"/>
      <c r="I366" s="21"/>
      <c r="J366" s="21"/>
      <c r="K366" s="21"/>
      <c r="L366" s="21"/>
      <c r="M366" s="21"/>
      <c r="N366" s="120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</row>
    <row r="367" ht="15.75" customHeight="1">
      <c r="A367" s="116"/>
      <c r="B367" s="117"/>
      <c r="C367" s="116"/>
      <c r="D367" s="118"/>
      <c r="E367" s="119"/>
      <c r="F367" s="119"/>
      <c r="G367" s="21"/>
      <c r="H367" s="21"/>
      <c r="I367" s="21"/>
      <c r="J367" s="21"/>
      <c r="K367" s="21"/>
      <c r="L367" s="21"/>
      <c r="M367" s="21"/>
      <c r="N367" s="1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</row>
    <row r="368" ht="15.75" customHeight="1">
      <c r="A368" s="116"/>
      <c r="B368" s="117"/>
      <c r="C368" s="116"/>
      <c r="D368" s="118"/>
      <c r="E368" s="119"/>
      <c r="F368" s="119"/>
      <c r="G368" s="21"/>
      <c r="H368" s="21"/>
      <c r="I368" s="21"/>
      <c r="J368" s="21"/>
      <c r="K368" s="21"/>
      <c r="L368" s="21"/>
      <c r="M368" s="21"/>
      <c r="N368" s="1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</row>
    <row r="369" ht="15.75" customHeight="1">
      <c r="A369" s="116"/>
      <c r="B369" s="117"/>
      <c r="C369" s="116"/>
      <c r="D369" s="118"/>
      <c r="E369" s="119"/>
      <c r="F369" s="119"/>
      <c r="G369" s="21"/>
      <c r="H369" s="21"/>
      <c r="I369" s="21"/>
      <c r="J369" s="21"/>
      <c r="K369" s="21"/>
      <c r="L369" s="21"/>
      <c r="M369" s="21"/>
      <c r="N369" s="1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</row>
    <row r="370" ht="15.75" customHeight="1">
      <c r="A370" s="116"/>
      <c r="B370" s="117"/>
      <c r="C370" s="116"/>
      <c r="D370" s="118"/>
      <c r="E370" s="119"/>
      <c r="F370" s="119"/>
      <c r="G370" s="21"/>
      <c r="H370" s="21"/>
      <c r="I370" s="21"/>
      <c r="J370" s="21"/>
      <c r="K370" s="21"/>
      <c r="L370" s="21"/>
      <c r="M370" s="21"/>
      <c r="N370" s="120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</row>
    <row r="371" ht="15.75" customHeight="1">
      <c r="A371" s="116"/>
      <c r="B371" s="117"/>
      <c r="C371" s="116"/>
      <c r="D371" s="118"/>
      <c r="E371" s="119"/>
      <c r="F371" s="119"/>
      <c r="G371" s="21"/>
      <c r="H371" s="21"/>
      <c r="I371" s="21"/>
      <c r="J371" s="21"/>
      <c r="K371" s="21"/>
      <c r="L371" s="21"/>
      <c r="M371" s="21"/>
      <c r="N371" s="120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</row>
    <row r="372" ht="15.75" customHeight="1">
      <c r="A372" s="116"/>
      <c r="B372" s="117"/>
      <c r="C372" s="116"/>
      <c r="D372" s="118"/>
      <c r="E372" s="119"/>
      <c r="F372" s="119"/>
      <c r="G372" s="21"/>
      <c r="H372" s="21"/>
      <c r="I372" s="21"/>
      <c r="J372" s="21"/>
      <c r="K372" s="21"/>
      <c r="L372" s="21"/>
      <c r="M372" s="21"/>
      <c r="N372" s="120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</row>
    <row r="373" ht="15.75" customHeight="1">
      <c r="A373" s="116"/>
      <c r="B373" s="117"/>
      <c r="C373" s="116"/>
      <c r="D373" s="118"/>
      <c r="E373" s="119"/>
      <c r="F373" s="119"/>
      <c r="G373" s="21"/>
      <c r="H373" s="21"/>
      <c r="I373" s="21"/>
      <c r="J373" s="21"/>
      <c r="K373" s="21"/>
      <c r="L373" s="21"/>
      <c r="M373" s="21"/>
      <c r="N373" s="120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</row>
    <row r="374" ht="15.75" customHeight="1">
      <c r="A374" s="116"/>
      <c r="B374" s="117"/>
      <c r="C374" s="116"/>
      <c r="D374" s="118"/>
      <c r="E374" s="119"/>
      <c r="F374" s="119"/>
      <c r="G374" s="21"/>
      <c r="H374" s="21"/>
      <c r="I374" s="21"/>
      <c r="J374" s="21"/>
      <c r="K374" s="21"/>
      <c r="L374" s="21"/>
      <c r="M374" s="21"/>
      <c r="N374" s="120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</row>
    <row r="375" ht="15.75" customHeight="1">
      <c r="A375" s="116"/>
      <c r="B375" s="117"/>
      <c r="C375" s="116"/>
      <c r="D375" s="118"/>
      <c r="E375" s="119"/>
      <c r="F375" s="119"/>
      <c r="G375" s="21"/>
      <c r="H375" s="21"/>
      <c r="I375" s="21"/>
      <c r="J375" s="21"/>
      <c r="K375" s="21"/>
      <c r="L375" s="21"/>
      <c r="M375" s="21"/>
      <c r="N375" s="120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</row>
    <row r="376" ht="15.75" customHeight="1">
      <c r="A376" s="116"/>
      <c r="B376" s="117"/>
      <c r="C376" s="116"/>
      <c r="D376" s="118"/>
      <c r="E376" s="119"/>
      <c r="F376" s="119"/>
      <c r="G376" s="21"/>
      <c r="H376" s="21"/>
      <c r="I376" s="21"/>
      <c r="J376" s="21"/>
      <c r="K376" s="21"/>
      <c r="L376" s="21"/>
      <c r="M376" s="21"/>
      <c r="N376" s="1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</row>
    <row r="377" ht="15.75" customHeight="1">
      <c r="A377" s="116"/>
      <c r="B377" s="117"/>
      <c r="C377" s="116"/>
      <c r="D377" s="118"/>
      <c r="E377" s="119"/>
      <c r="F377" s="119"/>
      <c r="G377" s="21"/>
      <c r="H377" s="21"/>
      <c r="I377" s="21"/>
      <c r="J377" s="21"/>
      <c r="K377" s="21"/>
      <c r="L377" s="21"/>
      <c r="M377" s="21"/>
      <c r="N377" s="1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</row>
    <row r="378" ht="15.75" customHeight="1">
      <c r="A378" s="116"/>
      <c r="B378" s="117"/>
      <c r="C378" s="116"/>
      <c r="D378" s="118"/>
      <c r="E378" s="119"/>
      <c r="F378" s="119"/>
      <c r="G378" s="21"/>
      <c r="H378" s="21"/>
      <c r="I378" s="21"/>
      <c r="J378" s="21"/>
      <c r="K378" s="21"/>
      <c r="L378" s="21"/>
      <c r="M378" s="21"/>
      <c r="N378" s="1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</row>
    <row r="379" ht="15.75" customHeight="1">
      <c r="A379" s="116"/>
      <c r="B379" s="117"/>
      <c r="C379" s="116"/>
      <c r="D379" s="118"/>
      <c r="E379" s="119"/>
      <c r="F379" s="119"/>
      <c r="G379" s="21"/>
      <c r="H379" s="21"/>
      <c r="I379" s="21"/>
      <c r="J379" s="21"/>
      <c r="K379" s="21"/>
      <c r="L379" s="21"/>
      <c r="M379" s="21"/>
      <c r="N379" s="120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</row>
    <row r="380" ht="15.75" customHeight="1">
      <c r="A380" s="116"/>
      <c r="B380" s="117"/>
      <c r="C380" s="116"/>
      <c r="D380" s="118"/>
      <c r="E380" s="119"/>
      <c r="F380" s="119"/>
      <c r="G380" s="21"/>
      <c r="H380" s="21"/>
      <c r="I380" s="21"/>
      <c r="J380" s="21"/>
      <c r="K380" s="21"/>
      <c r="L380" s="21"/>
      <c r="M380" s="21"/>
      <c r="N380" s="120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</row>
    <row r="381" ht="15.75" customHeight="1">
      <c r="A381" s="116"/>
      <c r="B381" s="117"/>
      <c r="C381" s="116"/>
      <c r="D381" s="118"/>
      <c r="E381" s="119"/>
      <c r="F381" s="119"/>
      <c r="G381" s="21"/>
      <c r="H381" s="21"/>
      <c r="I381" s="21"/>
      <c r="J381" s="21"/>
      <c r="K381" s="21"/>
      <c r="L381" s="21"/>
      <c r="M381" s="21"/>
      <c r="N381" s="120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</row>
    <row r="382" ht="15.75" customHeight="1">
      <c r="A382" s="116"/>
      <c r="B382" s="117"/>
      <c r="C382" s="116"/>
      <c r="D382" s="118"/>
      <c r="E382" s="119"/>
      <c r="F382" s="119"/>
      <c r="G382" s="21"/>
      <c r="H382" s="21"/>
      <c r="I382" s="21"/>
      <c r="J382" s="21"/>
      <c r="K382" s="21"/>
      <c r="L382" s="21"/>
      <c r="M382" s="21"/>
      <c r="N382" s="120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</row>
    <row r="383" ht="15.75" customHeight="1">
      <c r="A383" s="116"/>
      <c r="B383" s="117"/>
      <c r="C383" s="116"/>
      <c r="D383" s="118"/>
      <c r="E383" s="119"/>
      <c r="F383" s="119"/>
      <c r="G383" s="21"/>
      <c r="H383" s="21"/>
      <c r="I383" s="21"/>
      <c r="J383" s="21"/>
      <c r="K383" s="21"/>
      <c r="L383" s="21"/>
      <c r="M383" s="21"/>
      <c r="N383" s="120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</row>
    <row r="384" ht="15.75" customHeight="1">
      <c r="A384" s="116"/>
      <c r="B384" s="117"/>
      <c r="C384" s="116"/>
      <c r="D384" s="118"/>
      <c r="E384" s="119"/>
      <c r="F384" s="119"/>
      <c r="G384" s="21"/>
      <c r="H384" s="21"/>
      <c r="I384" s="21"/>
      <c r="J384" s="21"/>
      <c r="K384" s="21"/>
      <c r="L384" s="21"/>
      <c r="M384" s="21"/>
      <c r="N384" s="120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</row>
    <row r="385" ht="15.75" customHeight="1">
      <c r="A385" s="116"/>
      <c r="B385" s="117"/>
      <c r="C385" s="116"/>
      <c r="D385" s="118"/>
      <c r="E385" s="119"/>
      <c r="F385" s="119"/>
      <c r="G385" s="21"/>
      <c r="H385" s="21"/>
      <c r="I385" s="21"/>
      <c r="J385" s="21"/>
      <c r="K385" s="21"/>
      <c r="L385" s="21"/>
      <c r="M385" s="21"/>
      <c r="N385" s="120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</row>
    <row r="386" ht="15.75" customHeight="1">
      <c r="A386" s="116"/>
      <c r="B386" s="117"/>
      <c r="C386" s="116"/>
      <c r="D386" s="118"/>
      <c r="E386" s="119"/>
      <c r="F386" s="119"/>
      <c r="G386" s="21"/>
      <c r="H386" s="21"/>
      <c r="I386" s="21"/>
      <c r="J386" s="21"/>
      <c r="K386" s="21"/>
      <c r="L386" s="21"/>
      <c r="M386" s="21"/>
      <c r="N386" s="120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</row>
    <row r="387" ht="15.75" customHeight="1">
      <c r="A387" s="116"/>
      <c r="B387" s="117"/>
      <c r="C387" s="116"/>
      <c r="D387" s="118"/>
      <c r="E387" s="119"/>
      <c r="F387" s="119"/>
      <c r="G387" s="21"/>
      <c r="H387" s="21"/>
      <c r="I387" s="21"/>
      <c r="J387" s="21"/>
      <c r="K387" s="21"/>
      <c r="L387" s="21"/>
      <c r="M387" s="21"/>
      <c r="N387" s="120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</row>
    <row r="388" ht="15.75" customHeight="1">
      <c r="A388" s="116"/>
      <c r="B388" s="117"/>
      <c r="C388" s="116"/>
      <c r="D388" s="118"/>
      <c r="E388" s="119"/>
      <c r="F388" s="119"/>
      <c r="G388" s="21"/>
      <c r="H388" s="21"/>
      <c r="I388" s="21"/>
      <c r="J388" s="21"/>
      <c r="K388" s="21"/>
      <c r="L388" s="21"/>
      <c r="M388" s="21"/>
      <c r="N388" s="120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</row>
    <row r="389" ht="15.75" customHeight="1">
      <c r="A389" s="116"/>
      <c r="B389" s="117"/>
      <c r="C389" s="116"/>
      <c r="D389" s="118"/>
      <c r="E389" s="119"/>
      <c r="F389" s="119"/>
      <c r="G389" s="21"/>
      <c r="H389" s="21"/>
      <c r="I389" s="21"/>
      <c r="J389" s="21"/>
      <c r="K389" s="21"/>
      <c r="L389" s="21"/>
      <c r="M389" s="21"/>
      <c r="N389" s="120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</row>
    <row r="390" ht="15.75" customHeight="1">
      <c r="A390" s="116"/>
      <c r="B390" s="117"/>
      <c r="C390" s="116"/>
      <c r="D390" s="118"/>
      <c r="E390" s="119"/>
      <c r="F390" s="119"/>
      <c r="G390" s="21"/>
      <c r="H390" s="21"/>
      <c r="I390" s="21"/>
      <c r="J390" s="21"/>
      <c r="K390" s="21"/>
      <c r="L390" s="21"/>
      <c r="M390" s="21"/>
      <c r="N390" s="120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</row>
    <row r="391" ht="15.75" customHeight="1">
      <c r="A391" s="116"/>
      <c r="B391" s="117"/>
      <c r="C391" s="116"/>
      <c r="D391" s="118"/>
      <c r="E391" s="119"/>
      <c r="F391" s="119"/>
      <c r="G391" s="21"/>
      <c r="H391" s="21"/>
      <c r="I391" s="21"/>
      <c r="J391" s="21"/>
      <c r="K391" s="21"/>
      <c r="L391" s="21"/>
      <c r="M391" s="21"/>
      <c r="N391" s="120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</row>
    <row r="392" ht="15.75" customHeight="1">
      <c r="A392" s="116"/>
      <c r="B392" s="117"/>
      <c r="C392" s="116"/>
      <c r="D392" s="118"/>
      <c r="E392" s="119"/>
      <c r="F392" s="119"/>
      <c r="G392" s="21"/>
      <c r="H392" s="21"/>
      <c r="I392" s="21"/>
      <c r="J392" s="21"/>
      <c r="K392" s="21"/>
      <c r="L392" s="21"/>
      <c r="M392" s="21"/>
      <c r="N392" s="120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</row>
    <row r="393" ht="15.75" customHeight="1">
      <c r="A393" s="116"/>
      <c r="B393" s="117"/>
      <c r="C393" s="116"/>
      <c r="D393" s="118"/>
      <c r="E393" s="119"/>
      <c r="F393" s="119"/>
      <c r="G393" s="21"/>
      <c r="H393" s="21"/>
      <c r="I393" s="21"/>
      <c r="J393" s="21"/>
      <c r="K393" s="21"/>
      <c r="L393" s="21"/>
      <c r="M393" s="21"/>
      <c r="N393" s="120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</row>
    <row r="394" ht="15.75" customHeight="1">
      <c r="A394" s="116"/>
      <c r="B394" s="117"/>
      <c r="C394" s="116"/>
      <c r="D394" s="118"/>
      <c r="E394" s="119"/>
      <c r="F394" s="119"/>
      <c r="G394" s="21"/>
      <c r="H394" s="21"/>
      <c r="I394" s="21"/>
      <c r="J394" s="21"/>
      <c r="K394" s="21"/>
      <c r="L394" s="21"/>
      <c r="M394" s="21"/>
      <c r="N394" s="120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</row>
    <row r="395" ht="15.75" customHeight="1">
      <c r="A395" s="116"/>
      <c r="B395" s="117"/>
      <c r="C395" s="116"/>
      <c r="D395" s="118"/>
      <c r="E395" s="119"/>
      <c r="F395" s="119"/>
      <c r="G395" s="21"/>
      <c r="H395" s="21"/>
      <c r="I395" s="21"/>
      <c r="J395" s="21"/>
      <c r="K395" s="21"/>
      <c r="L395" s="21"/>
      <c r="M395" s="21"/>
      <c r="N395" s="120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</row>
    <row r="396" ht="15.75" customHeight="1">
      <c r="A396" s="116"/>
      <c r="B396" s="117"/>
      <c r="C396" s="116"/>
      <c r="D396" s="118"/>
      <c r="E396" s="119"/>
      <c r="F396" s="119"/>
      <c r="G396" s="21"/>
      <c r="H396" s="21"/>
      <c r="I396" s="21"/>
      <c r="J396" s="21"/>
      <c r="K396" s="21"/>
      <c r="L396" s="21"/>
      <c r="M396" s="21"/>
      <c r="N396" s="120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</row>
    <row r="397" ht="15.75" customHeight="1">
      <c r="A397" s="116"/>
      <c r="B397" s="117"/>
      <c r="C397" s="116"/>
      <c r="D397" s="118"/>
      <c r="E397" s="119"/>
      <c r="F397" s="119"/>
      <c r="G397" s="21"/>
      <c r="H397" s="21"/>
      <c r="I397" s="21"/>
      <c r="J397" s="21"/>
      <c r="K397" s="21"/>
      <c r="L397" s="21"/>
      <c r="M397" s="21"/>
      <c r="N397" s="120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</row>
    <row r="398" ht="15.75" customHeight="1">
      <c r="A398" s="116"/>
      <c r="B398" s="117"/>
      <c r="C398" s="116"/>
      <c r="D398" s="118"/>
      <c r="E398" s="119"/>
      <c r="F398" s="119"/>
      <c r="G398" s="21"/>
      <c r="H398" s="21"/>
      <c r="I398" s="21"/>
      <c r="J398" s="21"/>
      <c r="K398" s="21"/>
      <c r="L398" s="21"/>
      <c r="M398" s="21"/>
      <c r="N398" s="120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</row>
    <row r="399" ht="15.75" customHeight="1">
      <c r="A399" s="116"/>
      <c r="B399" s="117"/>
      <c r="C399" s="116"/>
      <c r="D399" s="118"/>
      <c r="E399" s="119"/>
      <c r="F399" s="119"/>
      <c r="G399" s="21"/>
      <c r="H399" s="21"/>
      <c r="I399" s="21"/>
      <c r="J399" s="21"/>
      <c r="K399" s="21"/>
      <c r="L399" s="21"/>
      <c r="M399" s="21"/>
      <c r="N399" s="120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</row>
    <row r="400" ht="15.75" customHeight="1">
      <c r="A400" s="116"/>
      <c r="B400" s="117"/>
      <c r="C400" s="116"/>
      <c r="D400" s="118"/>
      <c r="E400" s="119"/>
      <c r="F400" s="119"/>
      <c r="G400" s="21"/>
      <c r="H400" s="21"/>
      <c r="I400" s="21"/>
      <c r="J400" s="21"/>
      <c r="K400" s="21"/>
      <c r="L400" s="21"/>
      <c r="M400" s="21"/>
      <c r="N400" s="120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</row>
    <row r="401" ht="15.75" customHeight="1">
      <c r="A401" s="116"/>
      <c r="B401" s="117"/>
      <c r="C401" s="116"/>
      <c r="D401" s="118"/>
      <c r="E401" s="119"/>
      <c r="F401" s="119"/>
      <c r="G401" s="21"/>
      <c r="H401" s="21"/>
      <c r="I401" s="21"/>
      <c r="J401" s="21"/>
      <c r="K401" s="21"/>
      <c r="L401" s="21"/>
      <c r="M401" s="21"/>
      <c r="N401" s="120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</row>
    <row r="402" ht="15.75" customHeight="1">
      <c r="A402" s="116"/>
      <c r="B402" s="117"/>
      <c r="C402" s="116"/>
      <c r="D402" s="118"/>
      <c r="E402" s="119"/>
      <c r="F402" s="119"/>
      <c r="G402" s="21"/>
      <c r="H402" s="21"/>
      <c r="I402" s="21"/>
      <c r="J402" s="21"/>
      <c r="K402" s="21"/>
      <c r="L402" s="21"/>
      <c r="M402" s="21"/>
      <c r="N402" s="120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</row>
    <row r="403" ht="15.75" customHeight="1">
      <c r="A403" s="116"/>
      <c r="B403" s="117"/>
      <c r="C403" s="116"/>
      <c r="D403" s="118"/>
      <c r="E403" s="119"/>
      <c r="F403" s="119"/>
      <c r="G403" s="21"/>
      <c r="H403" s="21"/>
      <c r="I403" s="21"/>
      <c r="J403" s="21"/>
      <c r="K403" s="21"/>
      <c r="L403" s="21"/>
      <c r="M403" s="21"/>
      <c r="N403" s="120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</row>
    <row r="404" ht="15.75" customHeight="1">
      <c r="A404" s="116"/>
      <c r="B404" s="117"/>
      <c r="C404" s="116"/>
      <c r="D404" s="118"/>
      <c r="E404" s="119"/>
      <c r="F404" s="119"/>
      <c r="G404" s="21"/>
      <c r="H404" s="21"/>
      <c r="I404" s="21"/>
      <c r="J404" s="21"/>
      <c r="K404" s="21"/>
      <c r="L404" s="21"/>
      <c r="M404" s="21"/>
      <c r="N404" s="120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</row>
    <row r="405" ht="15.75" customHeight="1">
      <c r="A405" s="116"/>
      <c r="B405" s="117"/>
      <c r="C405" s="116"/>
      <c r="D405" s="118"/>
      <c r="E405" s="119"/>
      <c r="F405" s="119"/>
      <c r="G405" s="21"/>
      <c r="H405" s="21"/>
      <c r="I405" s="21"/>
      <c r="J405" s="21"/>
      <c r="K405" s="21"/>
      <c r="L405" s="21"/>
      <c r="M405" s="21"/>
      <c r="N405" s="120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</row>
    <row r="406" ht="15.75" customHeight="1">
      <c r="A406" s="116"/>
      <c r="B406" s="117"/>
      <c r="C406" s="116"/>
      <c r="D406" s="118"/>
      <c r="E406" s="119"/>
      <c r="F406" s="119"/>
      <c r="G406" s="21"/>
      <c r="H406" s="21"/>
      <c r="I406" s="21"/>
      <c r="J406" s="21"/>
      <c r="K406" s="21"/>
      <c r="L406" s="21"/>
      <c r="M406" s="21"/>
      <c r="N406" s="120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</row>
    <row r="407" ht="15.75" customHeight="1">
      <c r="A407" s="116"/>
      <c r="B407" s="117"/>
      <c r="C407" s="116"/>
      <c r="D407" s="118"/>
      <c r="E407" s="119"/>
      <c r="F407" s="119"/>
      <c r="G407" s="21"/>
      <c r="H407" s="21"/>
      <c r="I407" s="21"/>
      <c r="J407" s="21"/>
      <c r="K407" s="21"/>
      <c r="L407" s="21"/>
      <c r="M407" s="21"/>
      <c r="N407" s="120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</row>
    <row r="408" ht="15.75" customHeight="1">
      <c r="A408" s="116"/>
      <c r="B408" s="117"/>
      <c r="C408" s="116"/>
      <c r="D408" s="118"/>
      <c r="E408" s="119"/>
      <c r="F408" s="119"/>
      <c r="G408" s="21"/>
      <c r="H408" s="21"/>
      <c r="I408" s="21"/>
      <c r="J408" s="21"/>
      <c r="K408" s="21"/>
      <c r="L408" s="21"/>
      <c r="M408" s="21"/>
      <c r="N408" s="120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</row>
    <row r="409" ht="15.75" customHeight="1">
      <c r="A409" s="116"/>
      <c r="B409" s="117"/>
      <c r="C409" s="116"/>
      <c r="D409" s="118"/>
      <c r="E409" s="119"/>
      <c r="F409" s="119"/>
      <c r="G409" s="21"/>
      <c r="H409" s="21"/>
      <c r="I409" s="21"/>
      <c r="J409" s="21"/>
      <c r="K409" s="21"/>
      <c r="L409" s="21"/>
      <c r="M409" s="21"/>
      <c r="N409" s="120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</row>
    <row r="410" ht="15.75" customHeight="1">
      <c r="A410" s="116"/>
      <c r="B410" s="117"/>
      <c r="C410" s="116"/>
      <c r="D410" s="118"/>
      <c r="E410" s="119"/>
      <c r="F410" s="119"/>
      <c r="G410" s="21"/>
      <c r="H410" s="21"/>
      <c r="I410" s="21"/>
      <c r="J410" s="21"/>
      <c r="K410" s="21"/>
      <c r="L410" s="21"/>
      <c r="M410" s="21"/>
      <c r="N410" s="120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</row>
    <row r="411" ht="15.75" customHeight="1">
      <c r="A411" s="116"/>
      <c r="B411" s="117"/>
      <c r="C411" s="116"/>
      <c r="D411" s="118"/>
      <c r="E411" s="119"/>
      <c r="F411" s="119"/>
      <c r="G411" s="21"/>
      <c r="H411" s="21"/>
      <c r="I411" s="21"/>
      <c r="J411" s="21"/>
      <c r="K411" s="21"/>
      <c r="L411" s="21"/>
      <c r="M411" s="21"/>
      <c r="N411" s="120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</row>
    <row r="412" ht="15.75" customHeight="1">
      <c r="A412" s="116"/>
      <c r="B412" s="117"/>
      <c r="C412" s="116"/>
      <c r="D412" s="118"/>
      <c r="E412" s="119"/>
      <c r="F412" s="119"/>
      <c r="G412" s="21"/>
      <c r="H412" s="21"/>
      <c r="I412" s="21"/>
      <c r="J412" s="21"/>
      <c r="K412" s="21"/>
      <c r="L412" s="21"/>
      <c r="M412" s="21"/>
      <c r="N412" s="120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</row>
    <row r="413" ht="15.75" customHeight="1">
      <c r="A413" s="116"/>
      <c r="B413" s="117"/>
      <c r="C413" s="116"/>
      <c r="D413" s="118"/>
      <c r="E413" s="119"/>
      <c r="F413" s="119"/>
      <c r="G413" s="21"/>
      <c r="H413" s="21"/>
      <c r="I413" s="21"/>
      <c r="J413" s="21"/>
      <c r="K413" s="21"/>
      <c r="L413" s="21"/>
      <c r="M413" s="21"/>
      <c r="N413" s="120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</row>
    <row r="414" ht="15.75" customHeight="1">
      <c r="A414" s="116"/>
      <c r="B414" s="117"/>
      <c r="C414" s="116"/>
      <c r="D414" s="118"/>
      <c r="E414" s="119"/>
      <c r="F414" s="119"/>
      <c r="G414" s="21"/>
      <c r="H414" s="21"/>
      <c r="I414" s="21"/>
      <c r="J414" s="21"/>
      <c r="K414" s="21"/>
      <c r="L414" s="21"/>
      <c r="M414" s="21"/>
      <c r="N414" s="120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</row>
    <row r="415" ht="15.75" customHeight="1">
      <c r="A415" s="116"/>
      <c r="B415" s="117"/>
      <c r="C415" s="116"/>
      <c r="D415" s="118"/>
      <c r="E415" s="119"/>
      <c r="F415" s="119"/>
      <c r="G415" s="21"/>
      <c r="H415" s="21"/>
      <c r="I415" s="21"/>
      <c r="J415" s="21"/>
      <c r="K415" s="21"/>
      <c r="L415" s="21"/>
      <c r="M415" s="21"/>
      <c r="N415" s="120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</row>
    <row r="416" ht="15.75" customHeight="1">
      <c r="A416" s="116"/>
      <c r="B416" s="117"/>
      <c r="C416" s="116"/>
      <c r="D416" s="118"/>
      <c r="E416" s="119"/>
      <c r="F416" s="119"/>
      <c r="G416" s="21"/>
      <c r="H416" s="21"/>
      <c r="I416" s="21"/>
      <c r="J416" s="21"/>
      <c r="K416" s="21"/>
      <c r="L416" s="21"/>
      <c r="M416" s="21"/>
      <c r="N416" s="120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</row>
    <row r="417" ht="15.75" customHeight="1">
      <c r="A417" s="116"/>
      <c r="B417" s="117"/>
      <c r="C417" s="116"/>
      <c r="D417" s="118"/>
      <c r="E417" s="119"/>
      <c r="F417" s="119"/>
      <c r="G417" s="21"/>
      <c r="H417" s="21"/>
      <c r="I417" s="21"/>
      <c r="J417" s="21"/>
      <c r="K417" s="21"/>
      <c r="L417" s="21"/>
      <c r="M417" s="21"/>
      <c r="N417" s="120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</row>
    <row r="418" ht="15.75" customHeight="1">
      <c r="A418" s="116"/>
      <c r="B418" s="117"/>
      <c r="C418" s="116"/>
      <c r="D418" s="118"/>
      <c r="E418" s="119"/>
      <c r="F418" s="119"/>
      <c r="G418" s="21"/>
      <c r="H418" s="21"/>
      <c r="I418" s="21"/>
      <c r="J418" s="21"/>
      <c r="K418" s="21"/>
      <c r="L418" s="21"/>
      <c r="M418" s="21"/>
      <c r="N418" s="120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</row>
    <row r="419" ht="15.75" customHeight="1">
      <c r="A419" s="116"/>
      <c r="B419" s="117"/>
      <c r="C419" s="116"/>
      <c r="D419" s="118"/>
      <c r="E419" s="119"/>
      <c r="F419" s="119"/>
      <c r="G419" s="21"/>
      <c r="H419" s="21"/>
      <c r="I419" s="21"/>
      <c r="J419" s="21"/>
      <c r="K419" s="21"/>
      <c r="L419" s="21"/>
      <c r="M419" s="21"/>
      <c r="N419" s="120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</row>
    <row r="420" ht="15.75" customHeight="1">
      <c r="A420" s="116"/>
      <c r="B420" s="117"/>
      <c r="C420" s="116"/>
      <c r="D420" s="118"/>
      <c r="E420" s="119"/>
      <c r="F420" s="119"/>
      <c r="G420" s="21"/>
      <c r="H420" s="21"/>
      <c r="I420" s="21"/>
      <c r="J420" s="21"/>
      <c r="K420" s="21"/>
      <c r="L420" s="21"/>
      <c r="M420" s="21"/>
      <c r="N420" s="120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</row>
    <row r="421" ht="15.75" customHeight="1">
      <c r="A421" s="116"/>
      <c r="B421" s="117"/>
      <c r="C421" s="116"/>
      <c r="D421" s="118"/>
      <c r="E421" s="119"/>
      <c r="F421" s="119"/>
      <c r="G421" s="21"/>
      <c r="H421" s="21"/>
      <c r="I421" s="21"/>
      <c r="J421" s="21"/>
      <c r="K421" s="21"/>
      <c r="L421" s="21"/>
      <c r="M421" s="21"/>
      <c r="N421" s="120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</row>
    <row r="422" ht="15.75" customHeight="1">
      <c r="A422" s="116"/>
      <c r="B422" s="117"/>
      <c r="C422" s="116"/>
      <c r="D422" s="118"/>
      <c r="E422" s="119"/>
      <c r="F422" s="119"/>
      <c r="G422" s="21"/>
      <c r="H422" s="21"/>
      <c r="I422" s="21"/>
      <c r="J422" s="21"/>
      <c r="K422" s="21"/>
      <c r="L422" s="21"/>
      <c r="M422" s="21"/>
      <c r="N422" s="120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</row>
    <row r="423" ht="15.75" customHeight="1">
      <c r="A423" s="116"/>
      <c r="B423" s="117"/>
      <c r="C423" s="116"/>
      <c r="D423" s="118"/>
      <c r="E423" s="119"/>
      <c r="F423" s="119"/>
      <c r="G423" s="21"/>
      <c r="H423" s="21"/>
      <c r="I423" s="21"/>
      <c r="J423" s="21"/>
      <c r="K423" s="21"/>
      <c r="L423" s="21"/>
      <c r="M423" s="21"/>
      <c r="N423" s="120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</row>
    <row r="424" ht="15.75" customHeight="1">
      <c r="A424" s="116"/>
      <c r="B424" s="117"/>
      <c r="C424" s="116"/>
      <c r="D424" s="118"/>
      <c r="E424" s="119"/>
      <c r="F424" s="119"/>
      <c r="G424" s="21"/>
      <c r="H424" s="21"/>
      <c r="I424" s="21"/>
      <c r="J424" s="21"/>
      <c r="K424" s="21"/>
      <c r="L424" s="21"/>
      <c r="M424" s="21"/>
      <c r="N424" s="120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</row>
    <row r="425" ht="15.75" customHeight="1">
      <c r="A425" s="116"/>
      <c r="B425" s="117"/>
      <c r="C425" s="116"/>
      <c r="D425" s="118"/>
      <c r="E425" s="119"/>
      <c r="F425" s="119"/>
      <c r="G425" s="21"/>
      <c r="H425" s="21"/>
      <c r="I425" s="21"/>
      <c r="J425" s="21"/>
      <c r="K425" s="21"/>
      <c r="L425" s="21"/>
      <c r="M425" s="21"/>
      <c r="N425" s="120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</row>
    <row r="426" ht="15.75" customHeight="1">
      <c r="A426" s="116"/>
      <c r="B426" s="117"/>
      <c r="C426" s="116"/>
      <c r="D426" s="118"/>
      <c r="E426" s="119"/>
      <c r="F426" s="119"/>
      <c r="G426" s="21"/>
      <c r="H426" s="21"/>
      <c r="I426" s="21"/>
      <c r="J426" s="21"/>
      <c r="K426" s="21"/>
      <c r="L426" s="21"/>
      <c r="M426" s="21"/>
      <c r="N426" s="120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</row>
    <row r="427" ht="15.75" customHeight="1">
      <c r="A427" s="116"/>
      <c r="B427" s="117"/>
      <c r="C427" s="116"/>
      <c r="D427" s="118"/>
      <c r="E427" s="119"/>
      <c r="F427" s="119"/>
      <c r="G427" s="21"/>
      <c r="H427" s="21"/>
      <c r="I427" s="21"/>
      <c r="J427" s="21"/>
      <c r="K427" s="21"/>
      <c r="L427" s="21"/>
      <c r="M427" s="21"/>
      <c r="N427" s="120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</row>
    <row r="428" ht="15.75" customHeight="1">
      <c r="A428" s="116"/>
      <c r="B428" s="117"/>
      <c r="C428" s="116"/>
      <c r="D428" s="118"/>
      <c r="E428" s="119"/>
      <c r="F428" s="119"/>
      <c r="G428" s="21"/>
      <c r="H428" s="21"/>
      <c r="I428" s="21"/>
      <c r="J428" s="21"/>
      <c r="K428" s="21"/>
      <c r="L428" s="21"/>
      <c r="M428" s="21"/>
      <c r="N428" s="120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</row>
    <row r="429" ht="15.75" customHeight="1">
      <c r="A429" s="116"/>
      <c r="B429" s="117"/>
      <c r="C429" s="116"/>
      <c r="D429" s="118"/>
      <c r="E429" s="119"/>
      <c r="F429" s="119"/>
      <c r="G429" s="21"/>
      <c r="H429" s="21"/>
      <c r="I429" s="21"/>
      <c r="J429" s="21"/>
      <c r="K429" s="21"/>
      <c r="L429" s="21"/>
      <c r="M429" s="21"/>
      <c r="N429" s="120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</row>
    <row r="430" ht="15.75" customHeight="1">
      <c r="A430" s="116"/>
      <c r="B430" s="117"/>
      <c r="C430" s="116"/>
      <c r="D430" s="118"/>
      <c r="E430" s="119"/>
      <c r="F430" s="119"/>
      <c r="G430" s="21"/>
      <c r="H430" s="21"/>
      <c r="I430" s="21"/>
      <c r="J430" s="21"/>
      <c r="K430" s="21"/>
      <c r="L430" s="21"/>
      <c r="M430" s="21"/>
      <c r="N430" s="120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</row>
    <row r="431" ht="15.75" customHeight="1">
      <c r="A431" s="116"/>
      <c r="B431" s="117"/>
      <c r="C431" s="116"/>
      <c r="D431" s="118"/>
      <c r="E431" s="119"/>
      <c r="F431" s="119"/>
      <c r="G431" s="21"/>
      <c r="H431" s="21"/>
      <c r="I431" s="21"/>
      <c r="J431" s="21"/>
      <c r="K431" s="21"/>
      <c r="L431" s="21"/>
      <c r="M431" s="21"/>
      <c r="N431" s="120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</row>
    <row r="432" ht="15.75" customHeight="1">
      <c r="A432" s="116"/>
      <c r="B432" s="117"/>
      <c r="C432" s="116"/>
      <c r="D432" s="118"/>
      <c r="E432" s="119"/>
      <c r="F432" s="119"/>
      <c r="G432" s="21"/>
      <c r="H432" s="21"/>
      <c r="I432" s="21"/>
      <c r="J432" s="21"/>
      <c r="K432" s="21"/>
      <c r="L432" s="21"/>
      <c r="M432" s="21"/>
      <c r="N432" s="120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</row>
    <row r="433" ht="15.75" customHeight="1">
      <c r="A433" s="116"/>
      <c r="B433" s="117"/>
      <c r="C433" s="116"/>
      <c r="D433" s="118"/>
      <c r="E433" s="119"/>
      <c r="F433" s="119"/>
      <c r="G433" s="21"/>
      <c r="H433" s="21"/>
      <c r="I433" s="21"/>
      <c r="J433" s="21"/>
      <c r="K433" s="21"/>
      <c r="L433" s="21"/>
      <c r="M433" s="21"/>
      <c r="N433" s="120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</row>
    <row r="434" ht="15.75" customHeight="1">
      <c r="A434" s="116"/>
      <c r="B434" s="117"/>
      <c r="C434" s="116"/>
      <c r="D434" s="118"/>
      <c r="E434" s="119"/>
      <c r="F434" s="119"/>
      <c r="G434" s="21"/>
      <c r="H434" s="21"/>
      <c r="I434" s="21"/>
      <c r="J434" s="21"/>
      <c r="K434" s="21"/>
      <c r="L434" s="21"/>
      <c r="M434" s="21"/>
      <c r="N434" s="120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</row>
    <row r="435" ht="15.75" customHeight="1">
      <c r="A435" s="116"/>
      <c r="B435" s="117"/>
      <c r="C435" s="116"/>
      <c r="D435" s="118"/>
      <c r="E435" s="119"/>
      <c r="F435" s="119"/>
      <c r="G435" s="21"/>
      <c r="H435" s="21"/>
      <c r="I435" s="21"/>
      <c r="J435" s="21"/>
      <c r="K435" s="21"/>
      <c r="L435" s="21"/>
      <c r="M435" s="21"/>
      <c r="N435" s="120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</row>
    <row r="436" ht="15.75" customHeight="1">
      <c r="A436" s="116"/>
      <c r="B436" s="117"/>
      <c r="C436" s="116"/>
      <c r="D436" s="118"/>
      <c r="E436" s="119"/>
      <c r="F436" s="119"/>
      <c r="G436" s="21"/>
      <c r="H436" s="21"/>
      <c r="I436" s="21"/>
      <c r="J436" s="21"/>
      <c r="K436" s="21"/>
      <c r="L436" s="21"/>
      <c r="M436" s="21"/>
      <c r="N436" s="120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</row>
    <row r="437" ht="15.75" customHeight="1">
      <c r="A437" s="116"/>
      <c r="B437" s="117"/>
      <c r="C437" s="116"/>
      <c r="D437" s="118"/>
      <c r="E437" s="119"/>
      <c r="F437" s="119"/>
      <c r="G437" s="21"/>
      <c r="H437" s="21"/>
      <c r="I437" s="21"/>
      <c r="J437" s="21"/>
      <c r="K437" s="21"/>
      <c r="L437" s="21"/>
      <c r="M437" s="21"/>
      <c r="N437" s="120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</row>
    <row r="438" ht="15.75" customHeight="1">
      <c r="A438" s="116"/>
      <c r="B438" s="117"/>
      <c r="C438" s="116"/>
      <c r="D438" s="118"/>
      <c r="E438" s="119"/>
      <c r="F438" s="119"/>
      <c r="G438" s="21"/>
      <c r="H438" s="21"/>
      <c r="I438" s="21"/>
      <c r="J438" s="21"/>
      <c r="K438" s="21"/>
      <c r="L438" s="21"/>
      <c r="M438" s="21"/>
      <c r="N438" s="120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</row>
    <row r="439" ht="15.75" customHeight="1">
      <c r="A439" s="116"/>
      <c r="B439" s="117"/>
      <c r="C439" s="116"/>
      <c r="D439" s="118"/>
      <c r="E439" s="119"/>
      <c r="F439" s="119"/>
      <c r="G439" s="21"/>
      <c r="H439" s="21"/>
      <c r="I439" s="21"/>
      <c r="J439" s="21"/>
      <c r="K439" s="21"/>
      <c r="L439" s="21"/>
      <c r="M439" s="21"/>
      <c r="N439" s="120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</row>
    <row r="440" ht="15.75" customHeight="1">
      <c r="A440" s="116"/>
      <c r="B440" s="117"/>
      <c r="C440" s="116"/>
      <c r="D440" s="118"/>
      <c r="E440" s="119"/>
      <c r="F440" s="119"/>
      <c r="G440" s="21"/>
      <c r="H440" s="21"/>
      <c r="I440" s="21"/>
      <c r="J440" s="21"/>
      <c r="K440" s="21"/>
      <c r="L440" s="21"/>
      <c r="M440" s="21"/>
      <c r="N440" s="120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</row>
    <row r="441" ht="15.75" customHeight="1">
      <c r="A441" s="116"/>
      <c r="B441" s="117"/>
      <c r="C441" s="116"/>
      <c r="D441" s="118"/>
      <c r="E441" s="119"/>
      <c r="F441" s="119"/>
      <c r="G441" s="21"/>
      <c r="H441" s="21"/>
      <c r="I441" s="21"/>
      <c r="J441" s="21"/>
      <c r="K441" s="21"/>
      <c r="L441" s="21"/>
      <c r="M441" s="21"/>
      <c r="N441" s="120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</row>
    <row r="442" ht="15.75" customHeight="1">
      <c r="A442" s="116"/>
      <c r="B442" s="117"/>
      <c r="C442" s="116"/>
      <c r="D442" s="118"/>
      <c r="E442" s="119"/>
      <c r="F442" s="119"/>
      <c r="G442" s="21"/>
      <c r="H442" s="21"/>
      <c r="I442" s="21"/>
      <c r="J442" s="21"/>
      <c r="K442" s="21"/>
      <c r="L442" s="21"/>
      <c r="M442" s="21"/>
      <c r="N442" s="120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</row>
    <row r="443" ht="15.75" customHeight="1">
      <c r="A443" s="116"/>
      <c r="B443" s="117"/>
      <c r="C443" s="116"/>
      <c r="D443" s="118"/>
      <c r="E443" s="119"/>
      <c r="F443" s="119"/>
      <c r="G443" s="21"/>
      <c r="H443" s="21"/>
      <c r="I443" s="21"/>
      <c r="J443" s="21"/>
      <c r="K443" s="21"/>
      <c r="L443" s="21"/>
      <c r="M443" s="21"/>
      <c r="N443" s="120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</row>
    <row r="444" ht="15.75" customHeight="1">
      <c r="A444" s="116"/>
      <c r="B444" s="117"/>
      <c r="C444" s="116"/>
      <c r="D444" s="118"/>
      <c r="E444" s="119"/>
      <c r="F444" s="119"/>
      <c r="G444" s="21"/>
      <c r="H444" s="21"/>
      <c r="I444" s="21"/>
      <c r="J444" s="21"/>
      <c r="K444" s="21"/>
      <c r="L444" s="21"/>
      <c r="M444" s="21"/>
      <c r="N444" s="120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</row>
    <row r="445" ht="15.75" customHeight="1">
      <c r="A445" s="116"/>
      <c r="B445" s="117"/>
      <c r="C445" s="116"/>
      <c r="D445" s="118"/>
      <c r="E445" s="119"/>
      <c r="F445" s="119"/>
      <c r="G445" s="21"/>
      <c r="H445" s="21"/>
      <c r="I445" s="21"/>
      <c r="J445" s="21"/>
      <c r="K445" s="21"/>
      <c r="L445" s="21"/>
      <c r="M445" s="21"/>
      <c r="N445" s="120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</row>
    <row r="446" ht="15.75" customHeight="1">
      <c r="A446" s="116"/>
      <c r="B446" s="117"/>
      <c r="C446" s="116"/>
      <c r="D446" s="118"/>
      <c r="E446" s="119"/>
      <c r="F446" s="119"/>
      <c r="G446" s="21"/>
      <c r="H446" s="21"/>
      <c r="I446" s="21"/>
      <c r="J446" s="21"/>
      <c r="K446" s="21"/>
      <c r="L446" s="21"/>
      <c r="M446" s="21"/>
      <c r="N446" s="120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</row>
    <row r="447" ht="15.75" customHeight="1">
      <c r="A447" s="116"/>
      <c r="B447" s="117"/>
      <c r="C447" s="116"/>
      <c r="D447" s="118"/>
      <c r="E447" s="119"/>
      <c r="F447" s="119"/>
      <c r="G447" s="21"/>
      <c r="H447" s="21"/>
      <c r="I447" s="21"/>
      <c r="J447" s="21"/>
      <c r="K447" s="21"/>
      <c r="L447" s="21"/>
      <c r="M447" s="21"/>
      <c r="N447" s="120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</row>
    <row r="448" ht="15.75" customHeight="1">
      <c r="A448" s="116"/>
      <c r="B448" s="117"/>
      <c r="C448" s="116"/>
      <c r="D448" s="118"/>
      <c r="E448" s="119"/>
      <c r="F448" s="119"/>
      <c r="G448" s="21"/>
      <c r="H448" s="21"/>
      <c r="I448" s="21"/>
      <c r="J448" s="21"/>
      <c r="K448" s="21"/>
      <c r="L448" s="21"/>
      <c r="M448" s="21"/>
      <c r="N448" s="120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</row>
    <row r="449" ht="15.75" customHeight="1">
      <c r="A449" s="116"/>
      <c r="B449" s="117"/>
      <c r="C449" s="116"/>
      <c r="D449" s="118"/>
      <c r="E449" s="119"/>
      <c r="F449" s="119"/>
      <c r="G449" s="21"/>
      <c r="H449" s="21"/>
      <c r="I449" s="21"/>
      <c r="J449" s="21"/>
      <c r="K449" s="21"/>
      <c r="L449" s="21"/>
      <c r="M449" s="21"/>
      <c r="N449" s="120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</row>
    <row r="450" ht="15.75" customHeight="1">
      <c r="A450" s="116"/>
      <c r="B450" s="117"/>
      <c r="C450" s="116"/>
      <c r="D450" s="118"/>
      <c r="E450" s="119"/>
      <c r="F450" s="119"/>
      <c r="G450" s="21"/>
      <c r="H450" s="21"/>
      <c r="I450" s="21"/>
      <c r="J450" s="21"/>
      <c r="K450" s="21"/>
      <c r="L450" s="21"/>
      <c r="M450" s="21"/>
      <c r="N450" s="120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</row>
    <row r="451" ht="15.75" customHeight="1">
      <c r="A451" s="116"/>
      <c r="B451" s="117"/>
      <c r="C451" s="116"/>
      <c r="D451" s="118"/>
      <c r="E451" s="119"/>
      <c r="F451" s="119"/>
      <c r="G451" s="21"/>
      <c r="H451" s="21"/>
      <c r="I451" s="21"/>
      <c r="J451" s="21"/>
      <c r="K451" s="21"/>
      <c r="L451" s="21"/>
      <c r="M451" s="21"/>
      <c r="N451" s="120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</row>
    <row r="452" ht="15.75" customHeight="1">
      <c r="A452" s="116"/>
      <c r="B452" s="117"/>
      <c r="C452" s="116"/>
      <c r="D452" s="118"/>
      <c r="E452" s="119"/>
      <c r="F452" s="119"/>
      <c r="G452" s="21"/>
      <c r="H452" s="21"/>
      <c r="I452" s="21"/>
      <c r="J452" s="21"/>
      <c r="K452" s="21"/>
      <c r="L452" s="21"/>
      <c r="M452" s="21"/>
      <c r="N452" s="120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</row>
    <row r="453" ht="15.75" customHeight="1">
      <c r="A453" s="116"/>
      <c r="B453" s="117"/>
      <c r="C453" s="116"/>
      <c r="D453" s="118"/>
      <c r="E453" s="119"/>
      <c r="F453" s="119"/>
      <c r="G453" s="21"/>
      <c r="H453" s="21"/>
      <c r="I453" s="21"/>
      <c r="J453" s="21"/>
      <c r="K453" s="21"/>
      <c r="L453" s="21"/>
      <c r="M453" s="21"/>
      <c r="N453" s="120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</row>
    <row r="454" ht="15.75" customHeight="1">
      <c r="A454" s="116"/>
      <c r="B454" s="117"/>
      <c r="C454" s="116"/>
      <c r="D454" s="118"/>
      <c r="E454" s="119"/>
      <c r="F454" s="119"/>
      <c r="G454" s="21"/>
      <c r="H454" s="21"/>
      <c r="I454" s="21"/>
      <c r="J454" s="21"/>
      <c r="K454" s="21"/>
      <c r="L454" s="21"/>
      <c r="M454" s="21"/>
      <c r="N454" s="120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</row>
    <row r="455" ht="15.75" customHeight="1">
      <c r="A455" s="116"/>
      <c r="B455" s="117"/>
      <c r="C455" s="116"/>
      <c r="D455" s="118"/>
      <c r="E455" s="119"/>
      <c r="F455" s="119"/>
      <c r="G455" s="21"/>
      <c r="H455" s="21"/>
      <c r="I455" s="21"/>
      <c r="J455" s="21"/>
      <c r="K455" s="21"/>
      <c r="L455" s="21"/>
      <c r="M455" s="21"/>
      <c r="N455" s="120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</row>
    <row r="456" ht="15.75" customHeight="1">
      <c r="A456" s="116"/>
      <c r="B456" s="117"/>
      <c r="C456" s="116"/>
      <c r="D456" s="118"/>
      <c r="E456" s="119"/>
      <c r="F456" s="119"/>
      <c r="G456" s="21"/>
      <c r="H456" s="21"/>
      <c r="I456" s="21"/>
      <c r="J456" s="21"/>
      <c r="K456" s="21"/>
      <c r="L456" s="21"/>
      <c r="M456" s="21"/>
      <c r="N456" s="120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</row>
    <row r="457" ht="15.75" customHeight="1">
      <c r="A457" s="116"/>
      <c r="B457" s="117"/>
      <c r="C457" s="116"/>
      <c r="D457" s="118"/>
      <c r="E457" s="119"/>
      <c r="F457" s="119"/>
      <c r="G457" s="21"/>
      <c r="H457" s="21"/>
      <c r="I457" s="21"/>
      <c r="J457" s="21"/>
      <c r="K457" s="21"/>
      <c r="L457" s="21"/>
      <c r="M457" s="21"/>
      <c r="N457" s="120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</row>
    <row r="458" ht="15.75" customHeight="1">
      <c r="A458" s="116"/>
      <c r="B458" s="117"/>
      <c r="C458" s="116"/>
      <c r="D458" s="118"/>
      <c r="E458" s="119"/>
      <c r="F458" s="119"/>
      <c r="G458" s="21"/>
      <c r="H458" s="21"/>
      <c r="I458" s="21"/>
      <c r="J458" s="21"/>
      <c r="K458" s="21"/>
      <c r="L458" s="21"/>
      <c r="M458" s="21"/>
      <c r="N458" s="120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</row>
    <row r="459" ht="15.75" customHeight="1">
      <c r="A459" s="116"/>
      <c r="B459" s="117"/>
      <c r="C459" s="116"/>
      <c r="D459" s="118"/>
      <c r="E459" s="119"/>
      <c r="F459" s="119"/>
      <c r="G459" s="21"/>
      <c r="H459" s="21"/>
      <c r="I459" s="21"/>
      <c r="J459" s="21"/>
      <c r="K459" s="21"/>
      <c r="L459" s="21"/>
      <c r="M459" s="21"/>
      <c r="N459" s="120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</row>
    <row r="460" ht="15.75" customHeight="1">
      <c r="A460" s="116"/>
      <c r="B460" s="117"/>
      <c r="C460" s="116"/>
      <c r="D460" s="118"/>
      <c r="E460" s="119"/>
      <c r="F460" s="119"/>
      <c r="G460" s="21"/>
      <c r="H460" s="21"/>
      <c r="I460" s="21"/>
      <c r="J460" s="21"/>
      <c r="K460" s="21"/>
      <c r="L460" s="21"/>
      <c r="M460" s="21"/>
      <c r="N460" s="120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</row>
    <row r="461" ht="15.75" customHeight="1">
      <c r="A461" s="116"/>
      <c r="B461" s="117"/>
      <c r="C461" s="116"/>
      <c r="D461" s="118"/>
      <c r="E461" s="119"/>
      <c r="F461" s="119"/>
      <c r="G461" s="21"/>
      <c r="H461" s="21"/>
      <c r="I461" s="21"/>
      <c r="J461" s="21"/>
      <c r="K461" s="21"/>
      <c r="L461" s="21"/>
      <c r="M461" s="21"/>
      <c r="N461" s="120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</row>
    <row r="462" ht="15.75" customHeight="1">
      <c r="A462" s="116"/>
      <c r="B462" s="117"/>
      <c r="C462" s="116"/>
      <c r="D462" s="118"/>
      <c r="E462" s="119"/>
      <c r="F462" s="119"/>
      <c r="G462" s="21"/>
      <c r="H462" s="21"/>
      <c r="I462" s="21"/>
      <c r="J462" s="21"/>
      <c r="K462" s="21"/>
      <c r="L462" s="21"/>
      <c r="M462" s="21"/>
      <c r="N462" s="120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</row>
    <row r="463" ht="15.75" customHeight="1">
      <c r="A463" s="116"/>
      <c r="B463" s="117"/>
      <c r="C463" s="116"/>
      <c r="D463" s="118"/>
      <c r="E463" s="119"/>
      <c r="F463" s="119"/>
      <c r="G463" s="21"/>
      <c r="H463" s="21"/>
      <c r="I463" s="21"/>
      <c r="J463" s="21"/>
      <c r="K463" s="21"/>
      <c r="L463" s="21"/>
      <c r="M463" s="21"/>
      <c r="N463" s="120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</row>
    <row r="464" ht="15.75" customHeight="1">
      <c r="A464" s="116"/>
      <c r="B464" s="117"/>
      <c r="C464" s="116"/>
      <c r="D464" s="118"/>
      <c r="E464" s="119"/>
      <c r="F464" s="119"/>
      <c r="G464" s="21"/>
      <c r="H464" s="21"/>
      <c r="I464" s="21"/>
      <c r="J464" s="21"/>
      <c r="K464" s="21"/>
      <c r="L464" s="21"/>
      <c r="M464" s="21"/>
      <c r="N464" s="120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</row>
    <row r="465" ht="15.75" customHeight="1">
      <c r="A465" s="116"/>
      <c r="B465" s="117"/>
      <c r="C465" s="116"/>
      <c r="D465" s="118"/>
      <c r="E465" s="119"/>
      <c r="F465" s="119"/>
      <c r="G465" s="21"/>
      <c r="H465" s="21"/>
      <c r="I465" s="21"/>
      <c r="J465" s="21"/>
      <c r="K465" s="21"/>
      <c r="L465" s="21"/>
      <c r="M465" s="21"/>
      <c r="N465" s="120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</row>
    <row r="466" ht="15.75" customHeight="1">
      <c r="A466" s="116"/>
      <c r="B466" s="117"/>
      <c r="C466" s="116"/>
      <c r="D466" s="118"/>
      <c r="E466" s="119"/>
      <c r="F466" s="119"/>
      <c r="G466" s="21"/>
      <c r="H466" s="21"/>
      <c r="I466" s="21"/>
      <c r="J466" s="21"/>
      <c r="K466" s="21"/>
      <c r="L466" s="21"/>
      <c r="M466" s="21"/>
      <c r="N466" s="120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</row>
    <row r="467" ht="15.75" customHeight="1">
      <c r="A467" s="116"/>
      <c r="B467" s="117"/>
      <c r="C467" s="116"/>
      <c r="D467" s="118"/>
      <c r="E467" s="119"/>
      <c r="F467" s="119"/>
      <c r="G467" s="21"/>
      <c r="H467" s="21"/>
      <c r="I467" s="21"/>
      <c r="J467" s="21"/>
      <c r="K467" s="21"/>
      <c r="L467" s="21"/>
      <c r="M467" s="21"/>
      <c r="N467" s="120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</row>
    <row r="468" ht="15.75" customHeight="1">
      <c r="A468" s="116"/>
      <c r="B468" s="117"/>
      <c r="C468" s="116"/>
      <c r="D468" s="118"/>
      <c r="E468" s="119"/>
      <c r="F468" s="119"/>
      <c r="G468" s="21"/>
      <c r="H468" s="21"/>
      <c r="I468" s="21"/>
      <c r="J468" s="21"/>
      <c r="K468" s="21"/>
      <c r="L468" s="21"/>
      <c r="M468" s="21"/>
      <c r="N468" s="120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</row>
    <row r="469" ht="15.75" customHeight="1">
      <c r="A469" s="116"/>
      <c r="B469" s="117"/>
      <c r="C469" s="116"/>
      <c r="D469" s="118"/>
      <c r="E469" s="119"/>
      <c r="F469" s="119"/>
      <c r="G469" s="21"/>
      <c r="H469" s="21"/>
      <c r="I469" s="21"/>
      <c r="J469" s="21"/>
      <c r="K469" s="21"/>
      <c r="L469" s="21"/>
      <c r="M469" s="21"/>
      <c r="N469" s="120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</row>
    <row r="470" ht="15.75" customHeight="1">
      <c r="A470" s="116"/>
      <c r="B470" s="117"/>
      <c r="C470" s="116"/>
      <c r="D470" s="118"/>
      <c r="E470" s="119"/>
      <c r="F470" s="119"/>
      <c r="G470" s="21"/>
      <c r="H470" s="21"/>
      <c r="I470" s="21"/>
      <c r="J470" s="21"/>
      <c r="K470" s="21"/>
      <c r="L470" s="21"/>
      <c r="M470" s="21"/>
      <c r="N470" s="120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</row>
    <row r="471" ht="15.75" customHeight="1">
      <c r="A471" s="116"/>
      <c r="B471" s="117"/>
      <c r="C471" s="116"/>
      <c r="D471" s="118"/>
      <c r="E471" s="119"/>
      <c r="F471" s="119"/>
      <c r="G471" s="21"/>
      <c r="H471" s="21"/>
      <c r="I471" s="21"/>
      <c r="J471" s="21"/>
      <c r="K471" s="21"/>
      <c r="L471" s="21"/>
      <c r="M471" s="21"/>
      <c r="N471" s="120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</row>
    <row r="472" ht="15.75" customHeight="1">
      <c r="A472" s="116"/>
      <c r="B472" s="117"/>
      <c r="C472" s="116"/>
      <c r="D472" s="118"/>
      <c r="E472" s="119"/>
      <c r="F472" s="119"/>
      <c r="G472" s="21"/>
      <c r="H472" s="21"/>
      <c r="I472" s="21"/>
      <c r="J472" s="21"/>
      <c r="K472" s="21"/>
      <c r="L472" s="21"/>
      <c r="M472" s="21"/>
      <c r="N472" s="120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</row>
    <row r="473" ht="15.75" customHeight="1">
      <c r="A473" s="116"/>
      <c r="B473" s="117"/>
      <c r="C473" s="116"/>
      <c r="D473" s="118"/>
      <c r="E473" s="119"/>
      <c r="F473" s="119"/>
      <c r="G473" s="21"/>
      <c r="H473" s="21"/>
      <c r="I473" s="21"/>
      <c r="J473" s="21"/>
      <c r="K473" s="21"/>
      <c r="L473" s="21"/>
      <c r="M473" s="21"/>
      <c r="N473" s="120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</row>
    <row r="474" ht="15.75" customHeight="1">
      <c r="A474" s="116"/>
      <c r="B474" s="117"/>
      <c r="C474" s="116"/>
      <c r="D474" s="118"/>
      <c r="E474" s="119"/>
      <c r="F474" s="119"/>
      <c r="G474" s="21"/>
      <c r="H474" s="21"/>
      <c r="I474" s="21"/>
      <c r="J474" s="21"/>
      <c r="K474" s="21"/>
      <c r="L474" s="21"/>
      <c r="M474" s="21"/>
      <c r="N474" s="120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</row>
    <row r="475" ht="15.75" customHeight="1">
      <c r="A475" s="116"/>
      <c r="B475" s="117"/>
      <c r="C475" s="116"/>
      <c r="D475" s="118"/>
      <c r="E475" s="119"/>
      <c r="F475" s="119"/>
      <c r="G475" s="21"/>
      <c r="H475" s="21"/>
      <c r="I475" s="21"/>
      <c r="J475" s="21"/>
      <c r="K475" s="21"/>
      <c r="L475" s="21"/>
      <c r="M475" s="21"/>
      <c r="N475" s="120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</row>
    <row r="476" ht="15.75" customHeight="1">
      <c r="A476" s="116"/>
      <c r="B476" s="117"/>
      <c r="C476" s="116"/>
      <c r="D476" s="118"/>
      <c r="E476" s="119"/>
      <c r="F476" s="119"/>
      <c r="G476" s="21"/>
      <c r="H476" s="21"/>
      <c r="I476" s="21"/>
      <c r="J476" s="21"/>
      <c r="K476" s="21"/>
      <c r="L476" s="21"/>
      <c r="M476" s="21"/>
      <c r="N476" s="120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</row>
    <row r="477" ht="15.75" customHeight="1">
      <c r="A477" s="116"/>
      <c r="B477" s="117"/>
      <c r="C477" s="116"/>
      <c r="D477" s="118"/>
      <c r="E477" s="119"/>
      <c r="F477" s="119"/>
      <c r="G477" s="21"/>
      <c r="H477" s="21"/>
      <c r="I477" s="21"/>
      <c r="J477" s="21"/>
      <c r="K477" s="21"/>
      <c r="L477" s="21"/>
      <c r="M477" s="21"/>
      <c r="N477" s="120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</row>
    <row r="478" ht="15.75" customHeight="1">
      <c r="A478" s="116"/>
      <c r="B478" s="117"/>
      <c r="C478" s="116"/>
      <c r="D478" s="118"/>
      <c r="E478" s="119"/>
      <c r="F478" s="119"/>
      <c r="G478" s="21"/>
      <c r="H478" s="21"/>
      <c r="I478" s="21"/>
      <c r="J478" s="21"/>
      <c r="K478" s="21"/>
      <c r="L478" s="21"/>
      <c r="M478" s="21"/>
      <c r="N478" s="120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</row>
    <row r="479" ht="15.75" customHeight="1">
      <c r="A479" s="116"/>
      <c r="B479" s="117"/>
      <c r="C479" s="116"/>
      <c r="D479" s="118"/>
      <c r="E479" s="119"/>
      <c r="F479" s="119"/>
      <c r="G479" s="21"/>
      <c r="H479" s="21"/>
      <c r="I479" s="21"/>
      <c r="J479" s="21"/>
      <c r="K479" s="21"/>
      <c r="L479" s="21"/>
      <c r="M479" s="21"/>
      <c r="N479" s="120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</row>
    <row r="480" ht="15.75" customHeight="1">
      <c r="A480" s="116"/>
      <c r="B480" s="117"/>
      <c r="C480" s="116"/>
      <c r="D480" s="118"/>
      <c r="E480" s="119"/>
      <c r="F480" s="119"/>
      <c r="G480" s="21"/>
      <c r="H480" s="21"/>
      <c r="I480" s="21"/>
      <c r="J480" s="21"/>
      <c r="K480" s="21"/>
      <c r="L480" s="21"/>
      <c r="M480" s="21"/>
      <c r="N480" s="120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</row>
    <row r="481" ht="15.75" customHeight="1">
      <c r="A481" s="116"/>
      <c r="B481" s="117"/>
      <c r="C481" s="116"/>
      <c r="D481" s="118"/>
      <c r="E481" s="119"/>
      <c r="F481" s="119"/>
      <c r="G481" s="21"/>
      <c r="H481" s="21"/>
      <c r="I481" s="21"/>
      <c r="J481" s="21"/>
      <c r="K481" s="21"/>
      <c r="L481" s="21"/>
      <c r="M481" s="21"/>
      <c r="N481" s="120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</row>
    <row r="482" ht="15.75" customHeight="1">
      <c r="A482" s="116"/>
      <c r="B482" s="117"/>
      <c r="C482" s="116"/>
      <c r="D482" s="118"/>
      <c r="E482" s="119"/>
      <c r="F482" s="119"/>
      <c r="G482" s="21"/>
      <c r="H482" s="21"/>
      <c r="I482" s="21"/>
      <c r="J482" s="21"/>
      <c r="K482" s="21"/>
      <c r="L482" s="21"/>
      <c r="M482" s="21"/>
      <c r="N482" s="120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</row>
    <row r="483" ht="15.75" customHeight="1">
      <c r="A483" s="116"/>
      <c r="B483" s="117"/>
      <c r="C483" s="116"/>
      <c r="D483" s="118"/>
      <c r="E483" s="119"/>
      <c r="F483" s="119"/>
      <c r="G483" s="21"/>
      <c r="H483" s="21"/>
      <c r="I483" s="21"/>
      <c r="J483" s="21"/>
      <c r="K483" s="21"/>
      <c r="L483" s="21"/>
      <c r="M483" s="21"/>
      <c r="N483" s="120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</row>
    <row r="484" ht="15.75" customHeight="1">
      <c r="A484" s="116"/>
      <c r="B484" s="117"/>
      <c r="C484" s="116"/>
      <c r="D484" s="118"/>
      <c r="E484" s="119"/>
      <c r="F484" s="119"/>
      <c r="G484" s="21"/>
      <c r="H484" s="21"/>
      <c r="I484" s="21"/>
      <c r="J484" s="21"/>
      <c r="K484" s="21"/>
      <c r="L484" s="21"/>
      <c r="M484" s="21"/>
      <c r="N484" s="120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</row>
    <row r="485" ht="15.75" customHeight="1">
      <c r="A485" s="116"/>
      <c r="B485" s="117"/>
      <c r="C485" s="116"/>
      <c r="D485" s="118"/>
      <c r="E485" s="119"/>
      <c r="F485" s="119"/>
      <c r="G485" s="21"/>
      <c r="H485" s="21"/>
      <c r="I485" s="21"/>
      <c r="J485" s="21"/>
      <c r="K485" s="21"/>
      <c r="L485" s="21"/>
      <c r="M485" s="21"/>
      <c r="N485" s="120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</row>
    <row r="486" ht="15.75" customHeight="1">
      <c r="A486" s="116"/>
      <c r="B486" s="117"/>
      <c r="C486" s="116"/>
      <c r="D486" s="118"/>
      <c r="E486" s="119"/>
      <c r="F486" s="119"/>
      <c r="G486" s="21"/>
      <c r="H486" s="21"/>
      <c r="I486" s="21"/>
      <c r="J486" s="21"/>
      <c r="K486" s="21"/>
      <c r="L486" s="21"/>
      <c r="M486" s="21"/>
      <c r="N486" s="120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</row>
    <row r="487" ht="15.75" customHeight="1">
      <c r="A487" s="116"/>
      <c r="B487" s="117"/>
      <c r="C487" s="116"/>
      <c r="D487" s="118"/>
      <c r="E487" s="119"/>
      <c r="F487" s="119"/>
      <c r="G487" s="21"/>
      <c r="H487" s="21"/>
      <c r="I487" s="21"/>
      <c r="J487" s="21"/>
      <c r="K487" s="21"/>
      <c r="L487" s="21"/>
      <c r="M487" s="21"/>
      <c r="N487" s="120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</row>
    <row r="488" ht="15.75" customHeight="1">
      <c r="A488" s="116"/>
      <c r="B488" s="117"/>
      <c r="C488" s="116"/>
      <c r="D488" s="118"/>
      <c r="E488" s="119"/>
      <c r="F488" s="119"/>
      <c r="G488" s="21"/>
      <c r="H488" s="21"/>
      <c r="I488" s="21"/>
      <c r="J488" s="21"/>
      <c r="K488" s="21"/>
      <c r="L488" s="21"/>
      <c r="M488" s="21"/>
      <c r="N488" s="120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</row>
    <row r="489" ht="15.75" customHeight="1">
      <c r="A489" s="116"/>
      <c r="B489" s="117"/>
      <c r="C489" s="116"/>
      <c r="D489" s="118"/>
      <c r="E489" s="119"/>
      <c r="F489" s="119"/>
      <c r="G489" s="21"/>
      <c r="H489" s="21"/>
      <c r="I489" s="21"/>
      <c r="J489" s="21"/>
      <c r="K489" s="21"/>
      <c r="L489" s="21"/>
      <c r="M489" s="21"/>
      <c r="N489" s="120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</row>
    <row r="490" ht="15.75" customHeight="1">
      <c r="A490" s="116"/>
      <c r="B490" s="117"/>
      <c r="C490" s="116"/>
      <c r="D490" s="118"/>
      <c r="E490" s="119"/>
      <c r="F490" s="119"/>
      <c r="G490" s="21"/>
      <c r="H490" s="21"/>
      <c r="I490" s="21"/>
      <c r="J490" s="21"/>
      <c r="K490" s="21"/>
      <c r="L490" s="21"/>
      <c r="M490" s="21"/>
      <c r="N490" s="120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</row>
    <row r="491" ht="15.75" customHeight="1">
      <c r="A491" s="116"/>
      <c r="B491" s="117"/>
      <c r="C491" s="116"/>
      <c r="D491" s="118"/>
      <c r="E491" s="119"/>
      <c r="F491" s="119"/>
      <c r="G491" s="21"/>
      <c r="H491" s="21"/>
      <c r="I491" s="21"/>
      <c r="J491" s="21"/>
      <c r="K491" s="21"/>
      <c r="L491" s="21"/>
      <c r="M491" s="21"/>
      <c r="N491" s="120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</row>
    <row r="492" ht="15.75" customHeight="1">
      <c r="A492" s="116"/>
      <c r="B492" s="117"/>
      <c r="C492" s="116"/>
      <c r="D492" s="118"/>
      <c r="E492" s="119"/>
      <c r="F492" s="119"/>
      <c r="G492" s="21"/>
      <c r="H492" s="21"/>
      <c r="I492" s="21"/>
      <c r="J492" s="21"/>
      <c r="K492" s="21"/>
      <c r="L492" s="21"/>
      <c r="M492" s="21"/>
      <c r="N492" s="120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</row>
    <row r="493" ht="15.75" customHeight="1">
      <c r="A493" s="116"/>
      <c r="B493" s="117"/>
      <c r="C493" s="116"/>
      <c r="D493" s="118"/>
      <c r="E493" s="119"/>
      <c r="F493" s="119"/>
      <c r="G493" s="21"/>
      <c r="H493" s="21"/>
      <c r="I493" s="21"/>
      <c r="J493" s="21"/>
      <c r="K493" s="21"/>
      <c r="L493" s="21"/>
      <c r="M493" s="21"/>
      <c r="N493" s="120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</row>
    <row r="494" ht="15.75" customHeight="1">
      <c r="A494" s="116"/>
      <c r="B494" s="117"/>
      <c r="C494" s="116"/>
      <c r="D494" s="118"/>
      <c r="E494" s="119"/>
      <c r="F494" s="119"/>
      <c r="G494" s="21"/>
      <c r="H494" s="21"/>
      <c r="I494" s="21"/>
      <c r="J494" s="21"/>
      <c r="K494" s="21"/>
      <c r="L494" s="21"/>
      <c r="M494" s="21"/>
      <c r="N494" s="120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</row>
    <row r="495" ht="15.75" customHeight="1">
      <c r="A495" s="116"/>
      <c r="B495" s="117"/>
      <c r="C495" s="116"/>
      <c r="D495" s="118"/>
      <c r="E495" s="119"/>
      <c r="F495" s="119"/>
      <c r="G495" s="21"/>
      <c r="H495" s="21"/>
      <c r="I495" s="21"/>
      <c r="J495" s="21"/>
      <c r="K495" s="21"/>
      <c r="L495" s="21"/>
      <c r="M495" s="21"/>
      <c r="N495" s="120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</row>
    <row r="496" ht="15.75" customHeight="1">
      <c r="A496" s="116"/>
      <c r="B496" s="117"/>
      <c r="C496" s="116"/>
      <c r="D496" s="118"/>
      <c r="E496" s="119"/>
      <c r="F496" s="119"/>
      <c r="G496" s="21"/>
      <c r="H496" s="21"/>
      <c r="I496" s="21"/>
      <c r="J496" s="21"/>
      <c r="K496" s="21"/>
      <c r="L496" s="21"/>
      <c r="M496" s="21"/>
      <c r="N496" s="120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</row>
    <row r="497" ht="15.75" customHeight="1">
      <c r="A497" s="116"/>
      <c r="B497" s="117"/>
      <c r="C497" s="116"/>
      <c r="D497" s="118"/>
      <c r="E497" s="119"/>
      <c r="F497" s="119"/>
      <c r="G497" s="21"/>
      <c r="H497" s="21"/>
      <c r="I497" s="21"/>
      <c r="J497" s="21"/>
      <c r="K497" s="21"/>
      <c r="L497" s="21"/>
      <c r="M497" s="21"/>
      <c r="N497" s="120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</row>
    <row r="498" ht="15.75" customHeight="1">
      <c r="A498" s="116"/>
      <c r="B498" s="117"/>
      <c r="C498" s="116"/>
      <c r="D498" s="118"/>
      <c r="E498" s="119"/>
      <c r="F498" s="119"/>
      <c r="G498" s="21"/>
      <c r="H498" s="21"/>
      <c r="I498" s="21"/>
      <c r="J498" s="21"/>
      <c r="K498" s="21"/>
      <c r="L498" s="21"/>
      <c r="M498" s="21"/>
      <c r="N498" s="120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</row>
    <row r="499" ht="15.75" customHeight="1">
      <c r="A499" s="116"/>
      <c r="B499" s="117"/>
      <c r="C499" s="116"/>
      <c r="D499" s="118"/>
      <c r="E499" s="119"/>
      <c r="F499" s="119"/>
      <c r="G499" s="21"/>
      <c r="H499" s="21"/>
      <c r="I499" s="21"/>
      <c r="J499" s="21"/>
      <c r="K499" s="21"/>
      <c r="L499" s="21"/>
      <c r="M499" s="21"/>
      <c r="N499" s="120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</row>
    <row r="500" ht="15.75" customHeight="1">
      <c r="A500" s="116"/>
      <c r="B500" s="117"/>
      <c r="C500" s="116"/>
      <c r="D500" s="118"/>
      <c r="E500" s="119"/>
      <c r="F500" s="119"/>
      <c r="G500" s="21"/>
      <c r="H500" s="21"/>
      <c r="I500" s="21"/>
      <c r="J500" s="21"/>
      <c r="K500" s="21"/>
      <c r="L500" s="21"/>
      <c r="M500" s="21"/>
      <c r="N500" s="120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</row>
    <row r="501" ht="15.75" customHeight="1">
      <c r="A501" s="116"/>
      <c r="B501" s="117"/>
      <c r="C501" s="116"/>
      <c r="D501" s="118"/>
      <c r="E501" s="119"/>
      <c r="F501" s="119"/>
      <c r="G501" s="21"/>
      <c r="H501" s="21"/>
      <c r="I501" s="21"/>
      <c r="J501" s="21"/>
      <c r="K501" s="21"/>
      <c r="L501" s="21"/>
      <c r="M501" s="21"/>
      <c r="N501" s="120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</row>
    <row r="502" ht="15.75" customHeight="1">
      <c r="A502" s="116"/>
      <c r="B502" s="117"/>
      <c r="C502" s="116"/>
      <c r="D502" s="118"/>
      <c r="E502" s="119"/>
      <c r="F502" s="119"/>
      <c r="G502" s="21"/>
      <c r="H502" s="21"/>
      <c r="I502" s="21"/>
      <c r="J502" s="21"/>
      <c r="K502" s="21"/>
      <c r="L502" s="21"/>
      <c r="M502" s="21"/>
      <c r="N502" s="120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</row>
    <row r="503" ht="15.75" customHeight="1">
      <c r="A503" s="116"/>
      <c r="B503" s="117"/>
      <c r="C503" s="116"/>
      <c r="D503" s="118"/>
      <c r="E503" s="119"/>
      <c r="F503" s="119"/>
      <c r="G503" s="21"/>
      <c r="H503" s="21"/>
      <c r="I503" s="21"/>
      <c r="J503" s="21"/>
      <c r="K503" s="21"/>
      <c r="L503" s="21"/>
      <c r="M503" s="21"/>
      <c r="N503" s="120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</row>
    <row r="504" ht="15.75" customHeight="1">
      <c r="A504" s="116"/>
      <c r="B504" s="117"/>
      <c r="C504" s="116"/>
      <c r="D504" s="118"/>
      <c r="E504" s="119"/>
      <c r="F504" s="119"/>
      <c r="G504" s="21"/>
      <c r="H504" s="21"/>
      <c r="I504" s="21"/>
      <c r="J504" s="21"/>
      <c r="K504" s="21"/>
      <c r="L504" s="21"/>
      <c r="M504" s="21"/>
      <c r="N504" s="120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</row>
    <row r="505" ht="15.75" customHeight="1">
      <c r="A505" s="116"/>
      <c r="B505" s="117"/>
      <c r="C505" s="116"/>
      <c r="D505" s="118"/>
      <c r="E505" s="119"/>
      <c r="F505" s="119"/>
      <c r="G505" s="21"/>
      <c r="H505" s="21"/>
      <c r="I505" s="21"/>
      <c r="J505" s="21"/>
      <c r="K505" s="21"/>
      <c r="L505" s="21"/>
      <c r="M505" s="21"/>
      <c r="N505" s="120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</row>
    <row r="506" ht="15.75" customHeight="1">
      <c r="A506" s="116"/>
      <c r="B506" s="117"/>
      <c r="C506" s="116"/>
      <c r="D506" s="118"/>
      <c r="E506" s="119"/>
      <c r="F506" s="119"/>
      <c r="G506" s="21"/>
      <c r="H506" s="21"/>
      <c r="I506" s="21"/>
      <c r="J506" s="21"/>
      <c r="K506" s="21"/>
      <c r="L506" s="21"/>
      <c r="M506" s="21"/>
      <c r="N506" s="120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</row>
    <row r="507" ht="15.75" customHeight="1">
      <c r="A507" s="116"/>
      <c r="B507" s="117"/>
      <c r="C507" s="116"/>
      <c r="D507" s="118"/>
      <c r="E507" s="119"/>
      <c r="F507" s="119"/>
      <c r="G507" s="21"/>
      <c r="H507" s="21"/>
      <c r="I507" s="21"/>
      <c r="J507" s="21"/>
      <c r="K507" s="21"/>
      <c r="L507" s="21"/>
      <c r="M507" s="21"/>
      <c r="N507" s="120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</row>
    <row r="508" ht="15.75" customHeight="1">
      <c r="A508" s="116"/>
      <c r="B508" s="117"/>
      <c r="C508" s="116"/>
      <c r="D508" s="118"/>
      <c r="E508" s="119"/>
      <c r="F508" s="119"/>
      <c r="G508" s="21"/>
      <c r="H508" s="21"/>
      <c r="I508" s="21"/>
      <c r="J508" s="21"/>
      <c r="K508" s="21"/>
      <c r="L508" s="21"/>
      <c r="M508" s="21"/>
      <c r="N508" s="120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</row>
    <row r="509" ht="15.75" customHeight="1">
      <c r="A509" s="116"/>
      <c r="B509" s="117"/>
      <c r="C509" s="116"/>
      <c r="D509" s="118"/>
      <c r="E509" s="119"/>
      <c r="F509" s="119"/>
      <c r="G509" s="21"/>
      <c r="H509" s="21"/>
      <c r="I509" s="21"/>
      <c r="J509" s="21"/>
      <c r="K509" s="21"/>
      <c r="L509" s="21"/>
      <c r="M509" s="21"/>
      <c r="N509" s="120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</row>
    <row r="510" ht="15.75" customHeight="1">
      <c r="A510" s="116"/>
      <c r="B510" s="117"/>
      <c r="C510" s="116"/>
      <c r="D510" s="118"/>
      <c r="E510" s="119"/>
      <c r="F510" s="119"/>
      <c r="G510" s="21"/>
      <c r="H510" s="21"/>
      <c r="I510" s="21"/>
      <c r="J510" s="21"/>
      <c r="K510" s="21"/>
      <c r="L510" s="21"/>
      <c r="M510" s="21"/>
      <c r="N510" s="120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</row>
    <row r="511" ht="15.75" customHeight="1">
      <c r="A511" s="116"/>
      <c r="B511" s="117"/>
      <c r="C511" s="116"/>
      <c r="D511" s="118"/>
      <c r="E511" s="119"/>
      <c r="F511" s="119"/>
      <c r="G511" s="21"/>
      <c r="H511" s="21"/>
      <c r="I511" s="21"/>
      <c r="J511" s="21"/>
      <c r="K511" s="21"/>
      <c r="L511" s="21"/>
      <c r="M511" s="21"/>
      <c r="N511" s="120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</row>
    <row r="512" ht="15.75" customHeight="1">
      <c r="A512" s="116"/>
      <c r="B512" s="117"/>
      <c r="C512" s="116"/>
      <c r="D512" s="118"/>
      <c r="E512" s="119"/>
      <c r="F512" s="119"/>
      <c r="G512" s="21"/>
      <c r="H512" s="21"/>
      <c r="I512" s="21"/>
      <c r="J512" s="21"/>
      <c r="K512" s="21"/>
      <c r="L512" s="21"/>
      <c r="M512" s="21"/>
      <c r="N512" s="120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</row>
    <row r="513" ht="15.75" customHeight="1">
      <c r="A513" s="116"/>
      <c r="B513" s="117"/>
      <c r="C513" s="116"/>
      <c r="D513" s="118"/>
      <c r="E513" s="119"/>
      <c r="F513" s="119"/>
      <c r="G513" s="21"/>
      <c r="H513" s="21"/>
      <c r="I513" s="21"/>
      <c r="J513" s="21"/>
      <c r="K513" s="21"/>
      <c r="L513" s="21"/>
      <c r="M513" s="21"/>
      <c r="N513" s="120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</row>
    <row r="514" ht="15.75" customHeight="1">
      <c r="A514" s="116"/>
      <c r="B514" s="117"/>
      <c r="C514" s="116"/>
      <c r="D514" s="118"/>
      <c r="E514" s="119"/>
      <c r="F514" s="119"/>
      <c r="G514" s="21"/>
      <c r="H514" s="21"/>
      <c r="I514" s="21"/>
      <c r="J514" s="21"/>
      <c r="K514" s="21"/>
      <c r="L514" s="21"/>
      <c r="M514" s="21"/>
      <c r="N514" s="120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</row>
    <row r="515" ht="15.75" customHeight="1">
      <c r="A515" s="116"/>
      <c r="B515" s="117"/>
      <c r="C515" s="116"/>
      <c r="D515" s="118"/>
      <c r="E515" s="119"/>
      <c r="F515" s="119"/>
      <c r="G515" s="21"/>
      <c r="H515" s="21"/>
      <c r="I515" s="21"/>
      <c r="J515" s="21"/>
      <c r="K515" s="21"/>
      <c r="L515" s="21"/>
      <c r="M515" s="21"/>
      <c r="N515" s="120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</row>
    <row r="516" ht="15.75" customHeight="1">
      <c r="A516" s="116"/>
      <c r="B516" s="117"/>
      <c r="C516" s="116"/>
      <c r="D516" s="118"/>
      <c r="E516" s="119"/>
      <c r="F516" s="119"/>
      <c r="G516" s="21"/>
      <c r="H516" s="21"/>
      <c r="I516" s="21"/>
      <c r="J516" s="21"/>
      <c r="K516" s="21"/>
      <c r="L516" s="21"/>
      <c r="M516" s="21"/>
      <c r="N516" s="120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</row>
    <row r="517" ht="15.75" customHeight="1">
      <c r="A517" s="116"/>
      <c r="B517" s="117"/>
      <c r="C517" s="116"/>
      <c r="D517" s="118"/>
      <c r="E517" s="119"/>
      <c r="F517" s="119"/>
      <c r="G517" s="21"/>
      <c r="H517" s="21"/>
      <c r="I517" s="21"/>
      <c r="J517" s="21"/>
      <c r="K517" s="21"/>
      <c r="L517" s="21"/>
      <c r="M517" s="21"/>
      <c r="N517" s="120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</row>
    <row r="518" ht="15.75" customHeight="1">
      <c r="A518" s="116"/>
      <c r="B518" s="117"/>
      <c r="C518" s="116"/>
      <c r="D518" s="118"/>
      <c r="E518" s="119"/>
      <c r="F518" s="119"/>
      <c r="G518" s="21"/>
      <c r="H518" s="21"/>
      <c r="I518" s="21"/>
      <c r="J518" s="21"/>
      <c r="K518" s="21"/>
      <c r="L518" s="21"/>
      <c r="M518" s="21"/>
      <c r="N518" s="120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</row>
    <row r="519" ht="15.75" customHeight="1">
      <c r="A519" s="116"/>
      <c r="B519" s="117"/>
      <c r="C519" s="116"/>
      <c r="D519" s="118"/>
      <c r="E519" s="119"/>
      <c r="F519" s="119"/>
      <c r="G519" s="21"/>
      <c r="H519" s="21"/>
      <c r="I519" s="21"/>
      <c r="J519" s="21"/>
      <c r="K519" s="21"/>
      <c r="L519" s="21"/>
      <c r="M519" s="21"/>
      <c r="N519" s="120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</row>
    <row r="520" ht="15.75" customHeight="1">
      <c r="A520" s="116"/>
      <c r="B520" s="117"/>
      <c r="C520" s="116"/>
      <c r="D520" s="118"/>
      <c r="E520" s="119"/>
      <c r="F520" s="119"/>
      <c r="G520" s="21"/>
      <c r="H520" s="21"/>
      <c r="I520" s="21"/>
      <c r="J520" s="21"/>
      <c r="K520" s="21"/>
      <c r="L520" s="21"/>
      <c r="M520" s="21"/>
      <c r="N520" s="120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</row>
    <row r="521" ht="15.75" customHeight="1">
      <c r="A521" s="116"/>
      <c r="B521" s="117"/>
      <c r="C521" s="116"/>
      <c r="D521" s="118"/>
      <c r="E521" s="119"/>
      <c r="F521" s="119"/>
      <c r="G521" s="21"/>
      <c r="H521" s="21"/>
      <c r="I521" s="21"/>
      <c r="J521" s="21"/>
      <c r="K521" s="21"/>
      <c r="L521" s="21"/>
      <c r="M521" s="21"/>
      <c r="N521" s="120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</row>
    <row r="522" ht="15.75" customHeight="1">
      <c r="A522" s="116"/>
      <c r="B522" s="117"/>
      <c r="C522" s="116"/>
      <c r="D522" s="118"/>
      <c r="E522" s="119"/>
      <c r="F522" s="119"/>
      <c r="G522" s="21"/>
      <c r="H522" s="21"/>
      <c r="I522" s="21"/>
      <c r="J522" s="21"/>
      <c r="K522" s="21"/>
      <c r="L522" s="21"/>
      <c r="M522" s="21"/>
      <c r="N522" s="120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</row>
    <row r="523" ht="15.75" customHeight="1">
      <c r="A523" s="116"/>
      <c r="B523" s="117"/>
      <c r="C523" s="116"/>
      <c r="D523" s="118"/>
      <c r="E523" s="119"/>
      <c r="F523" s="119"/>
      <c r="G523" s="21"/>
      <c r="H523" s="21"/>
      <c r="I523" s="21"/>
      <c r="J523" s="21"/>
      <c r="K523" s="21"/>
      <c r="L523" s="21"/>
      <c r="M523" s="21"/>
      <c r="N523" s="120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</row>
    <row r="524" ht="15.75" customHeight="1">
      <c r="A524" s="116"/>
      <c r="B524" s="117"/>
      <c r="C524" s="116"/>
      <c r="D524" s="118"/>
      <c r="E524" s="119"/>
      <c r="F524" s="119"/>
      <c r="G524" s="21"/>
      <c r="H524" s="21"/>
      <c r="I524" s="21"/>
      <c r="J524" s="21"/>
      <c r="K524" s="21"/>
      <c r="L524" s="21"/>
      <c r="M524" s="21"/>
      <c r="N524" s="120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</row>
    <row r="525" ht="15.75" customHeight="1">
      <c r="A525" s="116"/>
      <c r="B525" s="117"/>
      <c r="C525" s="116"/>
      <c r="D525" s="118"/>
      <c r="E525" s="119"/>
      <c r="F525" s="119"/>
      <c r="G525" s="21"/>
      <c r="H525" s="21"/>
      <c r="I525" s="21"/>
      <c r="J525" s="21"/>
      <c r="K525" s="21"/>
      <c r="L525" s="21"/>
      <c r="M525" s="21"/>
      <c r="N525" s="120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</row>
    <row r="526" ht="15.75" customHeight="1">
      <c r="A526" s="116"/>
      <c r="B526" s="117"/>
      <c r="C526" s="116"/>
      <c r="D526" s="118"/>
      <c r="E526" s="119"/>
      <c r="F526" s="119"/>
      <c r="G526" s="21"/>
      <c r="H526" s="21"/>
      <c r="I526" s="21"/>
      <c r="J526" s="21"/>
      <c r="K526" s="21"/>
      <c r="L526" s="21"/>
      <c r="M526" s="21"/>
      <c r="N526" s="120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</row>
    <row r="527" ht="15.75" customHeight="1">
      <c r="A527" s="116"/>
      <c r="B527" s="117"/>
      <c r="C527" s="116"/>
      <c r="D527" s="118"/>
      <c r="E527" s="119"/>
      <c r="F527" s="119"/>
      <c r="G527" s="21"/>
      <c r="H527" s="21"/>
      <c r="I527" s="21"/>
      <c r="J527" s="21"/>
      <c r="K527" s="21"/>
      <c r="L527" s="21"/>
      <c r="M527" s="21"/>
      <c r="N527" s="120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</row>
    <row r="528" ht="15.75" customHeight="1">
      <c r="A528" s="116"/>
      <c r="B528" s="117"/>
      <c r="C528" s="116"/>
      <c r="D528" s="118"/>
      <c r="E528" s="119"/>
      <c r="F528" s="119"/>
      <c r="G528" s="21"/>
      <c r="H528" s="21"/>
      <c r="I528" s="21"/>
      <c r="J528" s="21"/>
      <c r="K528" s="21"/>
      <c r="L528" s="21"/>
      <c r="M528" s="21"/>
      <c r="N528" s="120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</row>
    <row r="529" ht="15.75" customHeight="1">
      <c r="A529" s="116"/>
      <c r="B529" s="117"/>
      <c r="C529" s="116"/>
      <c r="D529" s="118"/>
      <c r="E529" s="119"/>
      <c r="F529" s="119"/>
      <c r="G529" s="21"/>
      <c r="H529" s="21"/>
      <c r="I529" s="21"/>
      <c r="J529" s="21"/>
      <c r="K529" s="21"/>
      <c r="L529" s="21"/>
      <c r="M529" s="21"/>
      <c r="N529" s="120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</row>
    <row r="530" ht="15.75" customHeight="1">
      <c r="A530" s="116"/>
      <c r="B530" s="117"/>
      <c r="C530" s="116"/>
      <c r="D530" s="118"/>
      <c r="E530" s="119"/>
      <c r="F530" s="119"/>
      <c r="G530" s="21"/>
      <c r="H530" s="21"/>
      <c r="I530" s="21"/>
      <c r="J530" s="21"/>
      <c r="K530" s="21"/>
      <c r="L530" s="21"/>
      <c r="M530" s="21"/>
      <c r="N530" s="120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</row>
    <row r="531" ht="15.75" customHeight="1">
      <c r="A531" s="116"/>
      <c r="B531" s="117"/>
      <c r="C531" s="116"/>
      <c r="D531" s="118"/>
      <c r="E531" s="119"/>
      <c r="F531" s="119"/>
      <c r="G531" s="21"/>
      <c r="H531" s="21"/>
      <c r="I531" s="21"/>
      <c r="J531" s="21"/>
      <c r="K531" s="21"/>
      <c r="L531" s="21"/>
      <c r="M531" s="21"/>
      <c r="N531" s="120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</row>
    <row r="532" ht="15.75" customHeight="1">
      <c r="A532" s="116"/>
      <c r="B532" s="117"/>
      <c r="C532" s="116"/>
      <c r="D532" s="118"/>
      <c r="E532" s="119"/>
      <c r="F532" s="119"/>
      <c r="G532" s="21"/>
      <c r="H532" s="21"/>
      <c r="I532" s="21"/>
      <c r="J532" s="21"/>
      <c r="K532" s="21"/>
      <c r="L532" s="21"/>
      <c r="M532" s="21"/>
      <c r="N532" s="120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</row>
    <row r="533" ht="15.75" customHeight="1">
      <c r="A533" s="116"/>
      <c r="B533" s="117"/>
      <c r="C533" s="116"/>
      <c r="D533" s="118"/>
      <c r="E533" s="119"/>
      <c r="F533" s="119"/>
      <c r="G533" s="21"/>
      <c r="H533" s="21"/>
      <c r="I533" s="21"/>
      <c r="J533" s="21"/>
      <c r="K533" s="21"/>
      <c r="L533" s="21"/>
      <c r="M533" s="21"/>
      <c r="N533" s="120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</row>
    <row r="534" ht="15.75" customHeight="1">
      <c r="A534" s="116"/>
      <c r="B534" s="117"/>
      <c r="C534" s="116"/>
      <c r="D534" s="118"/>
      <c r="E534" s="119"/>
      <c r="F534" s="119"/>
      <c r="G534" s="21"/>
      <c r="H534" s="21"/>
      <c r="I534" s="21"/>
      <c r="J534" s="21"/>
      <c r="K534" s="21"/>
      <c r="L534" s="21"/>
      <c r="M534" s="21"/>
      <c r="N534" s="120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</row>
    <row r="535" ht="15.75" customHeight="1">
      <c r="A535" s="116"/>
      <c r="B535" s="117"/>
      <c r="C535" s="116"/>
      <c r="D535" s="118"/>
      <c r="E535" s="119"/>
      <c r="F535" s="119"/>
      <c r="G535" s="21"/>
      <c r="H535" s="21"/>
      <c r="I535" s="21"/>
      <c r="J535" s="21"/>
      <c r="K535" s="21"/>
      <c r="L535" s="21"/>
      <c r="M535" s="21"/>
      <c r="N535" s="120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</row>
    <row r="536" ht="15.75" customHeight="1">
      <c r="A536" s="116"/>
      <c r="B536" s="117"/>
      <c r="C536" s="116"/>
      <c r="D536" s="118"/>
      <c r="E536" s="119"/>
      <c r="F536" s="119"/>
      <c r="G536" s="21"/>
      <c r="H536" s="21"/>
      <c r="I536" s="21"/>
      <c r="J536" s="21"/>
      <c r="K536" s="21"/>
      <c r="L536" s="21"/>
      <c r="M536" s="21"/>
      <c r="N536" s="120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</row>
    <row r="537" ht="15.75" customHeight="1">
      <c r="A537" s="116"/>
      <c r="B537" s="117"/>
      <c r="C537" s="116"/>
      <c r="D537" s="118"/>
      <c r="E537" s="119"/>
      <c r="F537" s="119"/>
      <c r="G537" s="21"/>
      <c r="H537" s="21"/>
      <c r="I537" s="21"/>
      <c r="J537" s="21"/>
      <c r="K537" s="21"/>
      <c r="L537" s="21"/>
      <c r="M537" s="21"/>
      <c r="N537" s="120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</row>
    <row r="538" ht="15.75" customHeight="1">
      <c r="A538" s="116"/>
      <c r="B538" s="117"/>
      <c r="C538" s="116"/>
      <c r="D538" s="118"/>
      <c r="E538" s="119"/>
      <c r="F538" s="119"/>
      <c r="G538" s="21"/>
      <c r="H538" s="21"/>
      <c r="I538" s="21"/>
      <c r="J538" s="21"/>
      <c r="K538" s="21"/>
      <c r="L538" s="21"/>
      <c r="M538" s="21"/>
      <c r="N538" s="120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</row>
    <row r="539" ht="15.75" customHeight="1">
      <c r="A539" s="116"/>
      <c r="B539" s="117"/>
      <c r="C539" s="116"/>
      <c r="D539" s="118"/>
      <c r="E539" s="119"/>
      <c r="F539" s="119"/>
      <c r="G539" s="21"/>
      <c r="H539" s="21"/>
      <c r="I539" s="21"/>
      <c r="J539" s="21"/>
      <c r="K539" s="21"/>
      <c r="L539" s="21"/>
      <c r="M539" s="21"/>
      <c r="N539" s="120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</row>
    <row r="540" ht="15.75" customHeight="1">
      <c r="A540" s="116"/>
      <c r="B540" s="117"/>
      <c r="C540" s="116"/>
      <c r="D540" s="118"/>
      <c r="E540" s="119"/>
      <c r="F540" s="119"/>
      <c r="G540" s="21"/>
      <c r="H540" s="21"/>
      <c r="I540" s="21"/>
      <c r="J540" s="21"/>
      <c r="K540" s="21"/>
      <c r="L540" s="21"/>
      <c r="M540" s="21"/>
      <c r="N540" s="120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</row>
    <row r="541" ht="15.75" customHeight="1">
      <c r="A541" s="116"/>
      <c r="B541" s="117"/>
      <c r="C541" s="116"/>
      <c r="D541" s="118"/>
      <c r="E541" s="119"/>
      <c r="F541" s="119"/>
      <c r="G541" s="21"/>
      <c r="H541" s="21"/>
      <c r="I541" s="21"/>
      <c r="J541" s="21"/>
      <c r="K541" s="21"/>
      <c r="L541" s="21"/>
      <c r="M541" s="21"/>
      <c r="N541" s="120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</row>
    <row r="542" ht="15.75" customHeight="1">
      <c r="A542" s="116"/>
      <c r="B542" s="117"/>
      <c r="C542" s="116"/>
      <c r="D542" s="118"/>
      <c r="E542" s="119"/>
      <c r="F542" s="119"/>
      <c r="G542" s="21"/>
      <c r="H542" s="21"/>
      <c r="I542" s="21"/>
      <c r="J542" s="21"/>
      <c r="K542" s="21"/>
      <c r="L542" s="21"/>
      <c r="M542" s="21"/>
      <c r="N542" s="120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</row>
    <row r="543" ht="15.75" customHeight="1">
      <c r="A543" s="116"/>
      <c r="B543" s="117"/>
      <c r="C543" s="116"/>
      <c r="D543" s="118"/>
      <c r="E543" s="119"/>
      <c r="F543" s="119"/>
      <c r="G543" s="21"/>
      <c r="H543" s="21"/>
      <c r="I543" s="21"/>
      <c r="J543" s="21"/>
      <c r="K543" s="21"/>
      <c r="L543" s="21"/>
      <c r="M543" s="21"/>
      <c r="N543" s="120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</row>
    <row r="544" ht="15.75" customHeight="1">
      <c r="A544" s="116"/>
      <c r="B544" s="117"/>
      <c r="C544" s="116"/>
      <c r="D544" s="118"/>
      <c r="E544" s="119"/>
      <c r="F544" s="119"/>
      <c r="G544" s="21"/>
      <c r="H544" s="21"/>
      <c r="I544" s="21"/>
      <c r="J544" s="21"/>
      <c r="K544" s="21"/>
      <c r="L544" s="21"/>
      <c r="M544" s="21"/>
      <c r="N544" s="120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</row>
    <row r="545" ht="15.75" customHeight="1">
      <c r="A545" s="116"/>
      <c r="B545" s="117"/>
      <c r="C545" s="116"/>
      <c r="D545" s="118"/>
      <c r="E545" s="119"/>
      <c r="F545" s="119"/>
      <c r="G545" s="21"/>
      <c r="H545" s="21"/>
      <c r="I545" s="21"/>
      <c r="J545" s="21"/>
      <c r="K545" s="21"/>
      <c r="L545" s="21"/>
      <c r="M545" s="21"/>
      <c r="N545" s="120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</row>
    <row r="546" ht="15.75" customHeight="1">
      <c r="A546" s="116"/>
      <c r="B546" s="117"/>
      <c r="C546" s="116"/>
      <c r="D546" s="118"/>
      <c r="E546" s="119"/>
      <c r="F546" s="119"/>
      <c r="G546" s="21"/>
      <c r="H546" s="21"/>
      <c r="I546" s="21"/>
      <c r="J546" s="21"/>
      <c r="K546" s="21"/>
      <c r="L546" s="21"/>
      <c r="M546" s="21"/>
      <c r="N546" s="120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</row>
    <row r="547" ht="15.75" customHeight="1">
      <c r="A547" s="116"/>
      <c r="B547" s="117"/>
      <c r="C547" s="116"/>
      <c r="D547" s="118"/>
      <c r="E547" s="119"/>
      <c r="F547" s="119"/>
      <c r="G547" s="21"/>
      <c r="H547" s="21"/>
      <c r="I547" s="21"/>
      <c r="J547" s="21"/>
      <c r="K547" s="21"/>
      <c r="L547" s="21"/>
      <c r="M547" s="21"/>
      <c r="N547" s="120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</row>
    <row r="548" ht="15.75" customHeight="1">
      <c r="A548" s="116"/>
      <c r="B548" s="117"/>
      <c r="C548" s="116"/>
      <c r="D548" s="118"/>
      <c r="E548" s="119"/>
      <c r="F548" s="119"/>
      <c r="G548" s="21"/>
      <c r="H548" s="21"/>
      <c r="I548" s="21"/>
      <c r="J548" s="21"/>
      <c r="K548" s="21"/>
      <c r="L548" s="21"/>
      <c r="M548" s="21"/>
      <c r="N548" s="120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</row>
    <row r="549" ht="15.75" customHeight="1">
      <c r="A549" s="116"/>
      <c r="B549" s="117"/>
      <c r="C549" s="116"/>
      <c r="D549" s="118"/>
      <c r="E549" s="119"/>
      <c r="F549" s="119"/>
      <c r="G549" s="21"/>
      <c r="H549" s="21"/>
      <c r="I549" s="21"/>
      <c r="J549" s="21"/>
      <c r="K549" s="21"/>
      <c r="L549" s="21"/>
      <c r="M549" s="21"/>
      <c r="N549" s="120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</row>
    <row r="550" ht="15.75" customHeight="1">
      <c r="A550" s="116"/>
      <c r="B550" s="117"/>
      <c r="C550" s="116"/>
      <c r="D550" s="118"/>
      <c r="E550" s="119"/>
      <c r="F550" s="119"/>
      <c r="G550" s="21"/>
      <c r="H550" s="21"/>
      <c r="I550" s="21"/>
      <c r="J550" s="21"/>
      <c r="K550" s="21"/>
      <c r="L550" s="21"/>
      <c r="M550" s="21"/>
      <c r="N550" s="120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</row>
    <row r="551" ht="15.75" customHeight="1">
      <c r="A551" s="116"/>
      <c r="B551" s="117"/>
      <c r="C551" s="116"/>
      <c r="D551" s="118"/>
      <c r="E551" s="119"/>
      <c r="F551" s="119"/>
      <c r="G551" s="21"/>
      <c r="H551" s="21"/>
      <c r="I551" s="21"/>
      <c r="J551" s="21"/>
      <c r="K551" s="21"/>
      <c r="L551" s="21"/>
      <c r="M551" s="21"/>
      <c r="N551" s="120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</row>
    <row r="552" ht="15.75" customHeight="1">
      <c r="A552" s="116"/>
      <c r="B552" s="117"/>
      <c r="C552" s="116"/>
      <c r="D552" s="118"/>
      <c r="E552" s="119"/>
      <c r="F552" s="119"/>
      <c r="G552" s="21"/>
      <c r="H552" s="21"/>
      <c r="I552" s="21"/>
      <c r="J552" s="21"/>
      <c r="K552" s="21"/>
      <c r="L552" s="21"/>
      <c r="M552" s="21"/>
      <c r="N552" s="120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</row>
    <row r="553" ht="15.75" customHeight="1">
      <c r="A553" s="116"/>
      <c r="B553" s="117"/>
      <c r="C553" s="116"/>
      <c r="D553" s="118"/>
      <c r="E553" s="119"/>
      <c r="F553" s="119"/>
      <c r="G553" s="21"/>
      <c r="H553" s="21"/>
      <c r="I553" s="21"/>
      <c r="J553" s="21"/>
      <c r="K553" s="21"/>
      <c r="L553" s="21"/>
      <c r="M553" s="21"/>
      <c r="N553" s="120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</row>
    <row r="554" ht="15.75" customHeight="1">
      <c r="A554" s="116"/>
      <c r="B554" s="117"/>
      <c r="C554" s="116"/>
      <c r="D554" s="118"/>
      <c r="E554" s="119"/>
      <c r="F554" s="119"/>
      <c r="G554" s="21"/>
      <c r="H554" s="21"/>
      <c r="I554" s="21"/>
      <c r="J554" s="21"/>
      <c r="K554" s="21"/>
      <c r="L554" s="21"/>
      <c r="M554" s="21"/>
      <c r="N554" s="120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</row>
    <row r="555" ht="15.75" customHeight="1">
      <c r="A555" s="116"/>
      <c r="B555" s="117"/>
      <c r="C555" s="116"/>
      <c r="D555" s="118"/>
      <c r="E555" s="119"/>
      <c r="F555" s="119"/>
      <c r="G555" s="21"/>
      <c r="H555" s="21"/>
      <c r="I555" s="21"/>
      <c r="J555" s="21"/>
      <c r="K555" s="21"/>
      <c r="L555" s="21"/>
      <c r="M555" s="21"/>
      <c r="N555" s="120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</row>
    <row r="556" ht="15.75" customHeight="1">
      <c r="A556" s="116"/>
      <c r="B556" s="117"/>
      <c r="C556" s="116"/>
      <c r="D556" s="118"/>
      <c r="E556" s="119"/>
      <c r="F556" s="119"/>
      <c r="G556" s="21"/>
      <c r="H556" s="21"/>
      <c r="I556" s="21"/>
      <c r="J556" s="21"/>
      <c r="K556" s="21"/>
      <c r="L556" s="21"/>
      <c r="M556" s="21"/>
      <c r="N556" s="120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</row>
    <row r="557" ht="15.75" customHeight="1">
      <c r="A557" s="116"/>
      <c r="B557" s="117"/>
      <c r="C557" s="116"/>
      <c r="D557" s="118"/>
      <c r="E557" s="119"/>
      <c r="F557" s="119"/>
      <c r="G557" s="21"/>
      <c r="H557" s="21"/>
      <c r="I557" s="21"/>
      <c r="J557" s="21"/>
      <c r="K557" s="21"/>
      <c r="L557" s="21"/>
      <c r="M557" s="21"/>
      <c r="N557" s="120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</row>
    <row r="558" ht="15.75" customHeight="1">
      <c r="A558" s="116"/>
      <c r="B558" s="117"/>
      <c r="C558" s="116"/>
      <c r="D558" s="118"/>
      <c r="E558" s="119"/>
      <c r="F558" s="119"/>
      <c r="G558" s="21"/>
      <c r="H558" s="21"/>
      <c r="I558" s="21"/>
      <c r="J558" s="21"/>
      <c r="K558" s="21"/>
      <c r="L558" s="21"/>
      <c r="M558" s="21"/>
      <c r="N558" s="120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</row>
    <row r="559" ht="15.75" customHeight="1">
      <c r="A559" s="116"/>
      <c r="B559" s="117"/>
      <c r="C559" s="116"/>
      <c r="D559" s="118"/>
      <c r="E559" s="119"/>
      <c r="F559" s="119"/>
      <c r="G559" s="21"/>
      <c r="H559" s="21"/>
      <c r="I559" s="21"/>
      <c r="J559" s="21"/>
      <c r="K559" s="21"/>
      <c r="L559" s="21"/>
      <c r="M559" s="21"/>
      <c r="N559" s="120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</row>
    <row r="560" ht="15.75" customHeight="1">
      <c r="A560" s="116"/>
      <c r="B560" s="117"/>
      <c r="C560" s="116"/>
      <c r="D560" s="118"/>
      <c r="E560" s="119"/>
      <c r="F560" s="119"/>
      <c r="G560" s="21"/>
      <c r="H560" s="21"/>
      <c r="I560" s="21"/>
      <c r="J560" s="21"/>
      <c r="K560" s="21"/>
      <c r="L560" s="21"/>
      <c r="M560" s="21"/>
      <c r="N560" s="120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</row>
    <row r="561" ht="15.75" customHeight="1">
      <c r="A561" s="116"/>
      <c r="B561" s="117"/>
      <c r="C561" s="116"/>
      <c r="D561" s="118"/>
      <c r="E561" s="119"/>
      <c r="F561" s="119"/>
      <c r="G561" s="21"/>
      <c r="H561" s="21"/>
      <c r="I561" s="21"/>
      <c r="J561" s="21"/>
      <c r="K561" s="21"/>
      <c r="L561" s="21"/>
      <c r="M561" s="21"/>
      <c r="N561" s="120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</row>
    <row r="562" ht="15.75" customHeight="1">
      <c r="A562" s="116"/>
      <c r="B562" s="117"/>
      <c r="C562" s="116"/>
      <c r="D562" s="118"/>
      <c r="E562" s="119"/>
      <c r="F562" s="119"/>
      <c r="G562" s="21"/>
      <c r="H562" s="21"/>
      <c r="I562" s="21"/>
      <c r="J562" s="21"/>
      <c r="K562" s="21"/>
      <c r="L562" s="21"/>
      <c r="M562" s="21"/>
      <c r="N562" s="120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</row>
    <row r="563" ht="15.75" customHeight="1">
      <c r="A563" s="116"/>
      <c r="B563" s="117"/>
      <c r="C563" s="116"/>
      <c r="D563" s="118"/>
      <c r="E563" s="119"/>
      <c r="F563" s="119"/>
      <c r="G563" s="21"/>
      <c r="H563" s="21"/>
      <c r="I563" s="21"/>
      <c r="J563" s="21"/>
      <c r="K563" s="21"/>
      <c r="L563" s="21"/>
      <c r="M563" s="21"/>
      <c r="N563" s="120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</row>
    <row r="564" ht="15.75" customHeight="1">
      <c r="A564" s="116"/>
      <c r="B564" s="117"/>
      <c r="C564" s="116"/>
      <c r="D564" s="118"/>
      <c r="E564" s="119"/>
      <c r="F564" s="119"/>
      <c r="G564" s="21"/>
      <c r="H564" s="21"/>
      <c r="I564" s="21"/>
      <c r="J564" s="21"/>
      <c r="K564" s="21"/>
      <c r="L564" s="21"/>
      <c r="M564" s="21"/>
      <c r="N564" s="120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</row>
    <row r="565" ht="15.75" customHeight="1">
      <c r="A565" s="116"/>
      <c r="B565" s="117"/>
      <c r="C565" s="116"/>
      <c r="D565" s="118"/>
      <c r="E565" s="119"/>
      <c r="F565" s="119"/>
      <c r="G565" s="21"/>
      <c r="H565" s="21"/>
      <c r="I565" s="21"/>
      <c r="J565" s="21"/>
      <c r="K565" s="21"/>
      <c r="L565" s="21"/>
      <c r="M565" s="21"/>
      <c r="N565" s="120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</row>
    <row r="566" ht="15.75" customHeight="1">
      <c r="A566" s="116"/>
      <c r="B566" s="117"/>
      <c r="C566" s="116"/>
      <c r="D566" s="118"/>
      <c r="E566" s="119"/>
      <c r="F566" s="119"/>
      <c r="G566" s="21"/>
      <c r="H566" s="21"/>
      <c r="I566" s="21"/>
      <c r="J566" s="21"/>
      <c r="K566" s="21"/>
      <c r="L566" s="21"/>
      <c r="M566" s="21"/>
      <c r="N566" s="120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</row>
    <row r="567" ht="15.75" customHeight="1">
      <c r="A567" s="116"/>
      <c r="B567" s="117"/>
      <c r="C567" s="116"/>
      <c r="D567" s="118"/>
      <c r="E567" s="119"/>
      <c r="F567" s="119"/>
      <c r="G567" s="21"/>
      <c r="H567" s="21"/>
      <c r="I567" s="21"/>
      <c r="J567" s="21"/>
      <c r="K567" s="21"/>
      <c r="L567" s="21"/>
      <c r="M567" s="21"/>
      <c r="N567" s="120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</row>
    <row r="568" ht="15.75" customHeight="1">
      <c r="A568" s="116"/>
      <c r="B568" s="117"/>
      <c r="C568" s="116"/>
      <c r="D568" s="118"/>
      <c r="E568" s="119"/>
      <c r="F568" s="119"/>
      <c r="G568" s="21"/>
      <c r="H568" s="21"/>
      <c r="I568" s="21"/>
      <c r="J568" s="21"/>
      <c r="K568" s="21"/>
      <c r="L568" s="21"/>
      <c r="M568" s="21"/>
      <c r="N568" s="120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</row>
    <row r="569" ht="15.75" customHeight="1">
      <c r="A569" s="116"/>
      <c r="B569" s="117"/>
      <c r="C569" s="116"/>
      <c r="D569" s="118"/>
      <c r="E569" s="119"/>
      <c r="F569" s="119"/>
      <c r="G569" s="21"/>
      <c r="H569" s="21"/>
      <c r="I569" s="21"/>
      <c r="J569" s="21"/>
      <c r="K569" s="21"/>
      <c r="L569" s="21"/>
      <c r="M569" s="21"/>
      <c r="N569" s="120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</row>
    <row r="570" ht="15.75" customHeight="1">
      <c r="A570" s="116"/>
      <c r="B570" s="117"/>
      <c r="C570" s="116"/>
      <c r="D570" s="118"/>
      <c r="E570" s="119"/>
      <c r="F570" s="119"/>
      <c r="G570" s="21"/>
      <c r="H570" s="21"/>
      <c r="I570" s="21"/>
      <c r="J570" s="21"/>
      <c r="K570" s="21"/>
      <c r="L570" s="21"/>
      <c r="M570" s="21"/>
      <c r="N570" s="120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</row>
    <row r="571" ht="15.75" customHeight="1">
      <c r="A571" s="116"/>
      <c r="B571" s="117"/>
      <c r="C571" s="116"/>
      <c r="D571" s="118"/>
      <c r="E571" s="119"/>
      <c r="F571" s="119"/>
      <c r="G571" s="21"/>
      <c r="H571" s="21"/>
      <c r="I571" s="21"/>
      <c r="J571" s="21"/>
      <c r="K571" s="21"/>
      <c r="L571" s="21"/>
      <c r="M571" s="21"/>
      <c r="N571" s="120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</row>
    <row r="572" ht="15.75" customHeight="1">
      <c r="A572" s="116"/>
      <c r="B572" s="117"/>
      <c r="C572" s="116"/>
      <c r="D572" s="118"/>
      <c r="E572" s="119"/>
      <c r="F572" s="119"/>
      <c r="G572" s="21"/>
      <c r="H572" s="21"/>
      <c r="I572" s="21"/>
      <c r="J572" s="21"/>
      <c r="K572" s="21"/>
      <c r="L572" s="21"/>
      <c r="M572" s="21"/>
      <c r="N572" s="120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</row>
    <row r="573" ht="15.75" customHeight="1">
      <c r="A573" s="116"/>
      <c r="B573" s="117"/>
      <c r="C573" s="116"/>
      <c r="D573" s="118"/>
      <c r="E573" s="119"/>
      <c r="F573" s="119"/>
      <c r="G573" s="21"/>
      <c r="H573" s="21"/>
      <c r="I573" s="21"/>
      <c r="J573" s="21"/>
      <c r="K573" s="21"/>
      <c r="L573" s="21"/>
      <c r="M573" s="21"/>
      <c r="N573" s="120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</row>
    <row r="574" ht="15.75" customHeight="1">
      <c r="A574" s="116"/>
      <c r="B574" s="117"/>
      <c r="C574" s="116"/>
      <c r="D574" s="118"/>
      <c r="E574" s="119"/>
      <c r="F574" s="119"/>
      <c r="G574" s="21"/>
      <c r="H574" s="21"/>
      <c r="I574" s="21"/>
      <c r="J574" s="21"/>
      <c r="K574" s="21"/>
      <c r="L574" s="21"/>
      <c r="M574" s="21"/>
      <c r="N574" s="120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</row>
    <row r="575" ht="15.75" customHeight="1">
      <c r="A575" s="116"/>
      <c r="B575" s="117"/>
      <c r="C575" s="116"/>
      <c r="D575" s="118"/>
      <c r="E575" s="119"/>
      <c r="F575" s="119"/>
      <c r="G575" s="21"/>
      <c r="H575" s="21"/>
      <c r="I575" s="21"/>
      <c r="J575" s="21"/>
      <c r="K575" s="21"/>
      <c r="L575" s="21"/>
      <c r="M575" s="21"/>
      <c r="N575" s="120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</row>
    <row r="576" ht="15.75" customHeight="1">
      <c r="A576" s="116"/>
      <c r="B576" s="117"/>
      <c r="C576" s="116"/>
      <c r="D576" s="118"/>
      <c r="E576" s="119"/>
      <c r="F576" s="119"/>
      <c r="G576" s="21"/>
      <c r="H576" s="21"/>
      <c r="I576" s="21"/>
      <c r="J576" s="21"/>
      <c r="K576" s="21"/>
      <c r="L576" s="21"/>
      <c r="M576" s="21"/>
      <c r="N576" s="120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</row>
    <row r="577" ht="15.75" customHeight="1">
      <c r="A577" s="116"/>
      <c r="B577" s="117"/>
      <c r="C577" s="116"/>
      <c r="D577" s="118"/>
      <c r="E577" s="119"/>
      <c r="F577" s="119"/>
      <c r="G577" s="21"/>
      <c r="H577" s="21"/>
      <c r="I577" s="21"/>
      <c r="J577" s="21"/>
      <c r="K577" s="21"/>
      <c r="L577" s="21"/>
      <c r="M577" s="21"/>
      <c r="N577" s="120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</row>
    <row r="578" ht="15.75" customHeight="1">
      <c r="A578" s="116"/>
      <c r="B578" s="117"/>
      <c r="C578" s="116"/>
      <c r="D578" s="118"/>
      <c r="E578" s="119"/>
      <c r="F578" s="119"/>
      <c r="G578" s="21"/>
      <c r="H578" s="21"/>
      <c r="I578" s="21"/>
      <c r="J578" s="21"/>
      <c r="K578" s="21"/>
      <c r="L578" s="21"/>
      <c r="M578" s="21"/>
      <c r="N578" s="120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</row>
    <row r="579" ht="15.75" customHeight="1">
      <c r="A579" s="116"/>
      <c r="B579" s="117"/>
      <c r="C579" s="116"/>
      <c r="D579" s="118"/>
      <c r="E579" s="119"/>
      <c r="F579" s="119"/>
      <c r="G579" s="21"/>
      <c r="H579" s="21"/>
      <c r="I579" s="21"/>
      <c r="J579" s="21"/>
      <c r="K579" s="21"/>
      <c r="L579" s="21"/>
      <c r="M579" s="21"/>
      <c r="N579" s="120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</row>
    <row r="580" ht="15.75" customHeight="1">
      <c r="A580" s="116"/>
      <c r="B580" s="117"/>
      <c r="C580" s="116"/>
      <c r="D580" s="118"/>
      <c r="E580" s="119"/>
      <c r="F580" s="119"/>
      <c r="G580" s="21"/>
      <c r="H580" s="21"/>
      <c r="I580" s="21"/>
      <c r="J580" s="21"/>
      <c r="K580" s="21"/>
      <c r="L580" s="21"/>
      <c r="M580" s="21"/>
      <c r="N580" s="120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</row>
    <row r="581" ht="15.75" customHeight="1">
      <c r="A581" s="116"/>
      <c r="B581" s="117"/>
      <c r="C581" s="116"/>
      <c r="D581" s="118"/>
      <c r="E581" s="119"/>
      <c r="F581" s="119"/>
      <c r="G581" s="21"/>
      <c r="H581" s="21"/>
      <c r="I581" s="21"/>
      <c r="J581" s="21"/>
      <c r="K581" s="21"/>
      <c r="L581" s="21"/>
      <c r="M581" s="21"/>
      <c r="N581" s="120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</row>
    <row r="582" ht="15.75" customHeight="1">
      <c r="A582" s="116"/>
      <c r="B582" s="117"/>
      <c r="C582" s="116"/>
      <c r="D582" s="118"/>
      <c r="E582" s="119"/>
      <c r="F582" s="119"/>
      <c r="G582" s="21"/>
      <c r="H582" s="21"/>
      <c r="I582" s="21"/>
      <c r="J582" s="21"/>
      <c r="K582" s="21"/>
      <c r="L582" s="21"/>
      <c r="M582" s="21"/>
      <c r="N582" s="120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</row>
    <row r="583" ht="15.75" customHeight="1">
      <c r="A583" s="116"/>
      <c r="B583" s="117"/>
      <c r="C583" s="116"/>
      <c r="D583" s="118"/>
      <c r="E583" s="119"/>
      <c r="F583" s="119"/>
      <c r="G583" s="21"/>
      <c r="H583" s="21"/>
      <c r="I583" s="21"/>
      <c r="J583" s="21"/>
      <c r="K583" s="21"/>
      <c r="L583" s="21"/>
      <c r="M583" s="21"/>
      <c r="N583" s="120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</row>
    <row r="584" ht="15.75" customHeight="1">
      <c r="A584" s="116"/>
      <c r="B584" s="117"/>
      <c r="C584" s="116"/>
      <c r="D584" s="118"/>
      <c r="E584" s="119"/>
      <c r="F584" s="119"/>
      <c r="G584" s="21"/>
      <c r="H584" s="21"/>
      <c r="I584" s="21"/>
      <c r="J584" s="21"/>
      <c r="K584" s="21"/>
      <c r="L584" s="21"/>
      <c r="M584" s="21"/>
      <c r="N584" s="120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</row>
    <row r="585" ht="15.75" customHeight="1">
      <c r="A585" s="116"/>
      <c r="B585" s="117"/>
      <c r="C585" s="116"/>
      <c r="D585" s="118"/>
      <c r="E585" s="119"/>
      <c r="F585" s="119"/>
      <c r="G585" s="21"/>
      <c r="H585" s="21"/>
      <c r="I585" s="21"/>
      <c r="J585" s="21"/>
      <c r="K585" s="21"/>
      <c r="L585" s="21"/>
      <c r="M585" s="21"/>
      <c r="N585" s="120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</row>
    <row r="586" ht="15.75" customHeight="1">
      <c r="A586" s="116"/>
      <c r="B586" s="117"/>
      <c r="C586" s="116"/>
      <c r="D586" s="118"/>
      <c r="E586" s="119"/>
      <c r="F586" s="119"/>
      <c r="G586" s="21"/>
      <c r="H586" s="21"/>
      <c r="I586" s="21"/>
      <c r="J586" s="21"/>
      <c r="K586" s="21"/>
      <c r="L586" s="21"/>
      <c r="M586" s="21"/>
      <c r="N586" s="120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</row>
    <row r="587" ht="15.75" customHeight="1">
      <c r="A587" s="116"/>
      <c r="B587" s="117"/>
      <c r="C587" s="116"/>
      <c r="D587" s="118"/>
      <c r="E587" s="119"/>
      <c r="F587" s="119"/>
      <c r="G587" s="21"/>
      <c r="H587" s="21"/>
      <c r="I587" s="21"/>
      <c r="J587" s="21"/>
      <c r="K587" s="21"/>
      <c r="L587" s="21"/>
      <c r="M587" s="21"/>
      <c r="N587" s="120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</row>
    <row r="588" ht="15.75" customHeight="1">
      <c r="A588" s="116"/>
      <c r="B588" s="117"/>
      <c r="C588" s="116"/>
      <c r="D588" s="118"/>
      <c r="E588" s="119"/>
      <c r="F588" s="119"/>
      <c r="G588" s="21"/>
      <c r="H588" s="21"/>
      <c r="I588" s="21"/>
      <c r="J588" s="21"/>
      <c r="K588" s="21"/>
      <c r="L588" s="21"/>
      <c r="M588" s="21"/>
      <c r="N588" s="120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</row>
    <row r="589" ht="15.75" customHeight="1">
      <c r="A589" s="116"/>
      <c r="B589" s="117"/>
      <c r="C589" s="116"/>
      <c r="D589" s="118"/>
      <c r="E589" s="119"/>
      <c r="F589" s="119"/>
      <c r="G589" s="21"/>
      <c r="H589" s="21"/>
      <c r="I589" s="21"/>
      <c r="J589" s="21"/>
      <c r="K589" s="21"/>
      <c r="L589" s="21"/>
      <c r="M589" s="21"/>
      <c r="N589" s="120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</row>
    <row r="590" ht="15.75" customHeight="1">
      <c r="A590" s="116"/>
      <c r="B590" s="117"/>
      <c r="C590" s="116"/>
      <c r="D590" s="118"/>
      <c r="E590" s="119"/>
      <c r="F590" s="119"/>
      <c r="G590" s="21"/>
      <c r="H590" s="21"/>
      <c r="I590" s="21"/>
      <c r="J590" s="21"/>
      <c r="K590" s="21"/>
      <c r="L590" s="21"/>
      <c r="M590" s="21"/>
      <c r="N590" s="120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</row>
    <row r="591" ht="15.75" customHeight="1">
      <c r="A591" s="116"/>
      <c r="B591" s="117"/>
      <c r="C591" s="116"/>
      <c r="D591" s="118"/>
      <c r="E591" s="119"/>
      <c r="F591" s="119"/>
      <c r="G591" s="21"/>
      <c r="H591" s="21"/>
      <c r="I591" s="21"/>
      <c r="J591" s="21"/>
      <c r="K591" s="21"/>
      <c r="L591" s="21"/>
      <c r="M591" s="21"/>
      <c r="N591" s="120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</row>
    <row r="592" ht="15.75" customHeight="1">
      <c r="A592" s="116"/>
      <c r="B592" s="117"/>
      <c r="C592" s="116"/>
      <c r="D592" s="118"/>
      <c r="E592" s="119"/>
      <c r="F592" s="119"/>
      <c r="G592" s="21"/>
      <c r="H592" s="21"/>
      <c r="I592" s="21"/>
      <c r="J592" s="21"/>
      <c r="K592" s="21"/>
      <c r="L592" s="21"/>
      <c r="M592" s="21"/>
      <c r="N592" s="120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</row>
    <row r="593" ht="15.75" customHeight="1">
      <c r="A593" s="116"/>
      <c r="B593" s="117"/>
      <c r="C593" s="116"/>
      <c r="D593" s="118"/>
      <c r="E593" s="119"/>
      <c r="F593" s="119"/>
      <c r="G593" s="21"/>
      <c r="H593" s="21"/>
      <c r="I593" s="21"/>
      <c r="J593" s="21"/>
      <c r="K593" s="21"/>
      <c r="L593" s="21"/>
      <c r="M593" s="21"/>
      <c r="N593" s="120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</row>
    <row r="594" ht="15.75" customHeight="1">
      <c r="A594" s="116"/>
      <c r="B594" s="117"/>
      <c r="C594" s="116"/>
      <c r="D594" s="118"/>
      <c r="E594" s="119"/>
      <c r="F594" s="119"/>
      <c r="G594" s="21"/>
      <c r="H594" s="21"/>
      <c r="I594" s="21"/>
      <c r="J594" s="21"/>
      <c r="K594" s="21"/>
      <c r="L594" s="21"/>
      <c r="M594" s="21"/>
      <c r="N594" s="120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</row>
    <row r="595" ht="15.75" customHeight="1">
      <c r="A595" s="116"/>
      <c r="B595" s="117"/>
      <c r="C595" s="116"/>
      <c r="D595" s="118"/>
      <c r="E595" s="119"/>
      <c r="F595" s="119"/>
      <c r="G595" s="21"/>
      <c r="H595" s="21"/>
      <c r="I595" s="21"/>
      <c r="J595" s="21"/>
      <c r="K595" s="21"/>
      <c r="L595" s="21"/>
      <c r="M595" s="21"/>
      <c r="N595" s="120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</row>
    <row r="596" ht="15.75" customHeight="1">
      <c r="A596" s="116"/>
      <c r="B596" s="117"/>
      <c r="C596" s="116"/>
      <c r="D596" s="118"/>
      <c r="E596" s="119"/>
      <c r="F596" s="119"/>
      <c r="G596" s="21"/>
      <c r="H596" s="21"/>
      <c r="I596" s="21"/>
      <c r="J596" s="21"/>
      <c r="K596" s="21"/>
      <c r="L596" s="21"/>
      <c r="M596" s="21"/>
      <c r="N596" s="120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</row>
    <row r="597" ht="15.75" customHeight="1">
      <c r="A597" s="116"/>
      <c r="B597" s="117"/>
      <c r="C597" s="116"/>
      <c r="D597" s="118"/>
      <c r="E597" s="119"/>
      <c r="F597" s="119"/>
      <c r="G597" s="21"/>
      <c r="H597" s="21"/>
      <c r="I597" s="21"/>
      <c r="J597" s="21"/>
      <c r="K597" s="21"/>
      <c r="L597" s="21"/>
      <c r="M597" s="21"/>
      <c r="N597" s="120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</row>
    <row r="598" ht="15.75" customHeight="1">
      <c r="A598" s="116"/>
      <c r="B598" s="117"/>
      <c r="C598" s="116"/>
      <c r="D598" s="118"/>
      <c r="E598" s="119"/>
      <c r="F598" s="119"/>
      <c r="G598" s="21"/>
      <c r="H598" s="21"/>
      <c r="I598" s="21"/>
      <c r="J598" s="21"/>
      <c r="K598" s="21"/>
      <c r="L598" s="21"/>
      <c r="M598" s="21"/>
      <c r="N598" s="120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</row>
    <row r="599" ht="15.75" customHeight="1">
      <c r="A599" s="116"/>
      <c r="B599" s="117"/>
      <c r="C599" s="116"/>
      <c r="D599" s="118"/>
      <c r="E599" s="119"/>
      <c r="F599" s="119"/>
      <c r="G599" s="21"/>
      <c r="H599" s="21"/>
      <c r="I599" s="21"/>
      <c r="J599" s="21"/>
      <c r="K599" s="21"/>
      <c r="L599" s="21"/>
      <c r="M599" s="21"/>
      <c r="N599" s="120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</row>
    <row r="600" ht="15.75" customHeight="1">
      <c r="A600" s="116"/>
      <c r="B600" s="117"/>
      <c r="C600" s="116"/>
      <c r="D600" s="118"/>
      <c r="E600" s="119"/>
      <c r="F600" s="119"/>
      <c r="G600" s="21"/>
      <c r="H600" s="21"/>
      <c r="I600" s="21"/>
      <c r="J600" s="21"/>
      <c r="K600" s="21"/>
      <c r="L600" s="21"/>
      <c r="M600" s="21"/>
      <c r="N600" s="120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</row>
    <row r="601" ht="15.75" customHeight="1">
      <c r="A601" s="116"/>
      <c r="B601" s="117"/>
      <c r="C601" s="116"/>
      <c r="D601" s="118"/>
      <c r="E601" s="119"/>
      <c r="F601" s="119"/>
      <c r="G601" s="21"/>
      <c r="H601" s="21"/>
      <c r="I601" s="21"/>
      <c r="J601" s="21"/>
      <c r="K601" s="21"/>
      <c r="L601" s="21"/>
      <c r="M601" s="21"/>
      <c r="N601" s="120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</row>
    <row r="602" ht="15.75" customHeight="1">
      <c r="A602" s="116"/>
      <c r="B602" s="117"/>
      <c r="C602" s="116"/>
      <c r="D602" s="118"/>
      <c r="E602" s="119"/>
      <c r="F602" s="119"/>
      <c r="G602" s="21"/>
      <c r="H602" s="21"/>
      <c r="I602" s="21"/>
      <c r="J602" s="21"/>
      <c r="K602" s="21"/>
      <c r="L602" s="21"/>
      <c r="M602" s="21"/>
      <c r="N602" s="120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</row>
    <row r="603" ht="15.75" customHeight="1">
      <c r="A603" s="116"/>
      <c r="B603" s="117"/>
      <c r="C603" s="116"/>
      <c r="D603" s="118"/>
      <c r="E603" s="119"/>
      <c r="F603" s="119"/>
      <c r="G603" s="21"/>
      <c r="H603" s="21"/>
      <c r="I603" s="21"/>
      <c r="J603" s="21"/>
      <c r="K603" s="21"/>
      <c r="L603" s="21"/>
      <c r="M603" s="21"/>
      <c r="N603" s="120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</row>
    <row r="604" ht="15.75" customHeight="1">
      <c r="A604" s="116"/>
      <c r="B604" s="117"/>
      <c r="C604" s="116"/>
      <c r="D604" s="118"/>
      <c r="E604" s="119"/>
      <c r="F604" s="119"/>
      <c r="G604" s="21"/>
      <c r="H604" s="21"/>
      <c r="I604" s="21"/>
      <c r="J604" s="21"/>
      <c r="K604" s="21"/>
      <c r="L604" s="21"/>
      <c r="M604" s="21"/>
      <c r="N604" s="120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</row>
    <row r="605" ht="15.75" customHeight="1">
      <c r="A605" s="116"/>
      <c r="B605" s="117"/>
      <c r="C605" s="116"/>
      <c r="D605" s="118"/>
      <c r="E605" s="119"/>
      <c r="F605" s="119"/>
      <c r="G605" s="21"/>
      <c r="H605" s="21"/>
      <c r="I605" s="21"/>
      <c r="J605" s="21"/>
      <c r="K605" s="21"/>
      <c r="L605" s="21"/>
      <c r="M605" s="21"/>
      <c r="N605" s="120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</row>
    <row r="606" ht="15.75" customHeight="1">
      <c r="A606" s="116"/>
      <c r="B606" s="117"/>
      <c r="C606" s="116"/>
      <c r="D606" s="118"/>
      <c r="E606" s="119"/>
      <c r="F606" s="119"/>
      <c r="G606" s="21"/>
      <c r="H606" s="21"/>
      <c r="I606" s="21"/>
      <c r="J606" s="21"/>
      <c r="K606" s="21"/>
      <c r="L606" s="21"/>
      <c r="M606" s="21"/>
      <c r="N606" s="120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</row>
    <row r="607" ht="15.75" customHeight="1">
      <c r="A607" s="116"/>
      <c r="B607" s="117"/>
      <c r="C607" s="116"/>
      <c r="D607" s="118"/>
      <c r="E607" s="119"/>
      <c r="F607" s="119"/>
      <c r="G607" s="21"/>
      <c r="H607" s="21"/>
      <c r="I607" s="21"/>
      <c r="J607" s="21"/>
      <c r="K607" s="21"/>
      <c r="L607" s="21"/>
      <c r="M607" s="21"/>
      <c r="N607" s="120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</row>
    <row r="608" ht="15.75" customHeight="1">
      <c r="A608" s="116"/>
      <c r="B608" s="117"/>
      <c r="C608" s="116"/>
      <c r="D608" s="118"/>
      <c r="E608" s="119"/>
      <c r="F608" s="119"/>
      <c r="G608" s="21"/>
      <c r="H608" s="21"/>
      <c r="I608" s="21"/>
      <c r="J608" s="21"/>
      <c r="K608" s="21"/>
      <c r="L608" s="21"/>
      <c r="M608" s="21"/>
      <c r="N608" s="120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</row>
    <row r="609" ht="15.75" customHeight="1">
      <c r="A609" s="116"/>
      <c r="B609" s="117"/>
      <c r="C609" s="116"/>
      <c r="D609" s="118"/>
      <c r="E609" s="119"/>
      <c r="F609" s="119"/>
      <c r="G609" s="21"/>
      <c r="H609" s="21"/>
      <c r="I609" s="21"/>
      <c r="J609" s="21"/>
      <c r="K609" s="21"/>
      <c r="L609" s="21"/>
      <c r="M609" s="21"/>
      <c r="N609" s="120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</row>
    <row r="610" ht="15.75" customHeight="1">
      <c r="A610" s="116"/>
      <c r="B610" s="117"/>
      <c r="C610" s="116"/>
      <c r="D610" s="118"/>
      <c r="E610" s="119"/>
      <c r="F610" s="119"/>
      <c r="G610" s="21"/>
      <c r="H610" s="21"/>
      <c r="I610" s="21"/>
      <c r="J610" s="21"/>
      <c r="K610" s="21"/>
      <c r="L610" s="21"/>
      <c r="M610" s="21"/>
      <c r="N610" s="120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</row>
    <row r="611" ht="15.75" customHeight="1">
      <c r="A611" s="116"/>
      <c r="B611" s="117"/>
      <c r="C611" s="116"/>
      <c r="D611" s="118"/>
      <c r="E611" s="119"/>
      <c r="F611" s="119"/>
      <c r="G611" s="21"/>
      <c r="H611" s="21"/>
      <c r="I611" s="21"/>
      <c r="J611" s="21"/>
      <c r="K611" s="21"/>
      <c r="L611" s="21"/>
      <c r="M611" s="21"/>
      <c r="N611" s="120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</row>
    <row r="612" ht="15.75" customHeight="1">
      <c r="A612" s="116"/>
      <c r="B612" s="117"/>
      <c r="C612" s="116"/>
      <c r="D612" s="118"/>
      <c r="E612" s="119"/>
      <c r="F612" s="119"/>
      <c r="G612" s="21"/>
      <c r="H612" s="21"/>
      <c r="I612" s="21"/>
      <c r="J612" s="21"/>
      <c r="K612" s="21"/>
      <c r="L612" s="21"/>
      <c r="M612" s="21"/>
      <c r="N612" s="120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</row>
    <row r="613" ht="15.75" customHeight="1">
      <c r="A613" s="116"/>
      <c r="B613" s="117"/>
      <c r="C613" s="116"/>
      <c r="D613" s="118"/>
      <c r="E613" s="119"/>
      <c r="F613" s="119"/>
      <c r="G613" s="21"/>
      <c r="H613" s="21"/>
      <c r="I613" s="21"/>
      <c r="J613" s="21"/>
      <c r="K613" s="21"/>
      <c r="L613" s="21"/>
      <c r="M613" s="21"/>
      <c r="N613" s="120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</row>
    <row r="614" ht="15.75" customHeight="1">
      <c r="A614" s="116"/>
      <c r="B614" s="117"/>
      <c r="C614" s="116"/>
      <c r="D614" s="118"/>
      <c r="E614" s="119"/>
      <c r="F614" s="119"/>
      <c r="G614" s="21"/>
      <c r="H614" s="21"/>
      <c r="I614" s="21"/>
      <c r="J614" s="21"/>
      <c r="K614" s="21"/>
      <c r="L614" s="21"/>
      <c r="M614" s="21"/>
      <c r="N614" s="120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</row>
    <row r="615" ht="15.75" customHeight="1">
      <c r="A615" s="116"/>
      <c r="B615" s="117"/>
      <c r="C615" s="116"/>
      <c r="D615" s="118"/>
      <c r="E615" s="119"/>
      <c r="F615" s="119"/>
      <c r="G615" s="21"/>
      <c r="H615" s="21"/>
      <c r="I615" s="21"/>
      <c r="J615" s="21"/>
      <c r="K615" s="21"/>
      <c r="L615" s="21"/>
      <c r="M615" s="21"/>
      <c r="N615" s="120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</row>
    <row r="616" ht="15.75" customHeight="1">
      <c r="A616" s="116"/>
      <c r="B616" s="117"/>
      <c r="C616" s="116"/>
      <c r="D616" s="118"/>
      <c r="E616" s="119"/>
      <c r="F616" s="119"/>
      <c r="G616" s="21"/>
      <c r="H616" s="21"/>
      <c r="I616" s="21"/>
      <c r="J616" s="21"/>
      <c r="K616" s="21"/>
      <c r="L616" s="21"/>
      <c r="M616" s="21"/>
      <c r="N616" s="120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</row>
    <row r="617" ht="15.75" customHeight="1">
      <c r="A617" s="116"/>
      <c r="B617" s="117"/>
      <c r="C617" s="116"/>
      <c r="D617" s="118"/>
      <c r="E617" s="119"/>
      <c r="F617" s="119"/>
      <c r="G617" s="21"/>
      <c r="H617" s="21"/>
      <c r="I617" s="21"/>
      <c r="J617" s="21"/>
      <c r="K617" s="21"/>
      <c r="L617" s="21"/>
      <c r="M617" s="21"/>
      <c r="N617" s="120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</row>
    <row r="618" ht="15.75" customHeight="1">
      <c r="A618" s="116"/>
      <c r="B618" s="117"/>
      <c r="C618" s="116"/>
      <c r="D618" s="118"/>
      <c r="E618" s="119"/>
      <c r="F618" s="119"/>
      <c r="G618" s="21"/>
      <c r="H618" s="21"/>
      <c r="I618" s="21"/>
      <c r="J618" s="21"/>
      <c r="K618" s="21"/>
      <c r="L618" s="21"/>
      <c r="M618" s="21"/>
      <c r="N618" s="120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</row>
    <row r="619" ht="15.75" customHeight="1">
      <c r="A619" s="116"/>
      <c r="B619" s="117"/>
      <c r="C619" s="116"/>
      <c r="D619" s="118"/>
      <c r="E619" s="119"/>
      <c r="F619" s="119"/>
      <c r="G619" s="21"/>
      <c r="H619" s="21"/>
      <c r="I619" s="21"/>
      <c r="J619" s="21"/>
      <c r="K619" s="21"/>
      <c r="L619" s="21"/>
      <c r="M619" s="21"/>
      <c r="N619" s="120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</row>
    <row r="620" ht="15.75" customHeight="1">
      <c r="A620" s="116"/>
      <c r="B620" s="117"/>
      <c r="C620" s="116"/>
      <c r="D620" s="118"/>
      <c r="E620" s="119"/>
      <c r="F620" s="119"/>
      <c r="G620" s="21"/>
      <c r="H620" s="21"/>
      <c r="I620" s="21"/>
      <c r="J620" s="21"/>
      <c r="K620" s="21"/>
      <c r="L620" s="21"/>
      <c r="M620" s="21"/>
      <c r="N620" s="120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</row>
    <row r="621" ht="15.75" customHeight="1">
      <c r="A621" s="116"/>
      <c r="B621" s="117"/>
      <c r="C621" s="116"/>
      <c r="D621" s="118"/>
      <c r="E621" s="119"/>
      <c r="F621" s="119"/>
      <c r="G621" s="21"/>
      <c r="H621" s="21"/>
      <c r="I621" s="21"/>
      <c r="J621" s="21"/>
      <c r="K621" s="21"/>
      <c r="L621" s="21"/>
      <c r="M621" s="21"/>
      <c r="N621" s="120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</row>
    <row r="622" ht="15.75" customHeight="1">
      <c r="A622" s="116"/>
      <c r="B622" s="117"/>
      <c r="C622" s="116"/>
      <c r="D622" s="118"/>
      <c r="E622" s="119"/>
      <c r="F622" s="119"/>
      <c r="G622" s="21"/>
      <c r="H622" s="21"/>
      <c r="I622" s="21"/>
      <c r="J622" s="21"/>
      <c r="K622" s="21"/>
      <c r="L622" s="21"/>
      <c r="M622" s="21"/>
      <c r="N622" s="120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</row>
    <row r="623" ht="15.75" customHeight="1">
      <c r="A623" s="116"/>
      <c r="B623" s="117"/>
      <c r="C623" s="116"/>
      <c r="D623" s="118"/>
      <c r="E623" s="119"/>
      <c r="F623" s="119"/>
      <c r="G623" s="21"/>
      <c r="H623" s="21"/>
      <c r="I623" s="21"/>
      <c r="J623" s="21"/>
      <c r="K623" s="21"/>
      <c r="L623" s="21"/>
      <c r="M623" s="21"/>
      <c r="N623" s="120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</row>
    <row r="624" ht="15.75" customHeight="1">
      <c r="A624" s="116"/>
      <c r="B624" s="117"/>
      <c r="C624" s="116"/>
      <c r="D624" s="118"/>
      <c r="E624" s="119"/>
      <c r="F624" s="119"/>
      <c r="G624" s="21"/>
      <c r="H624" s="21"/>
      <c r="I624" s="21"/>
      <c r="J624" s="21"/>
      <c r="K624" s="21"/>
      <c r="L624" s="21"/>
      <c r="M624" s="21"/>
      <c r="N624" s="120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</row>
    <row r="625" ht="15.75" customHeight="1">
      <c r="A625" s="116"/>
      <c r="B625" s="117"/>
      <c r="C625" s="116"/>
      <c r="D625" s="118"/>
      <c r="E625" s="119"/>
      <c r="F625" s="119"/>
      <c r="G625" s="21"/>
      <c r="H625" s="21"/>
      <c r="I625" s="21"/>
      <c r="J625" s="21"/>
      <c r="K625" s="21"/>
      <c r="L625" s="21"/>
      <c r="M625" s="21"/>
      <c r="N625" s="120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</row>
    <row r="626" ht="15.75" customHeight="1">
      <c r="A626" s="116"/>
      <c r="B626" s="117"/>
      <c r="C626" s="116"/>
      <c r="D626" s="118"/>
      <c r="E626" s="119"/>
      <c r="F626" s="119"/>
      <c r="G626" s="21"/>
      <c r="H626" s="21"/>
      <c r="I626" s="21"/>
      <c r="J626" s="21"/>
      <c r="K626" s="21"/>
      <c r="L626" s="21"/>
      <c r="M626" s="21"/>
      <c r="N626" s="120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</row>
    <row r="627" ht="15.75" customHeight="1">
      <c r="A627" s="116"/>
      <c r="B627" s="117"/>
      <c r="C627" s="116"/>
      <c r="D627" s="118"/>
      <c r="E627" s="119"/>
      <c r="F627" s="119"/>
      <c r="G627" s="21"/>
      <c r="H627" s="21"/>
      <c r="I627" s="21"/>
      <c r="J627" s="21"/>
      <c r="K627" s="21"/>
      <c r="L627" s="21"/>
      <c r="M627" s="21"/>
      <c r="N627" s="120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</row>
    <row r="628" ht="15.75" customHeight="1">
      <c r="A628" s="116"/>
      <c r="B628" s="117"/>
      <c r="C628" s="116"/>
      <c r="D628" s="118"/>
      <c r="E628" s="119"/>
      <c r="F628" s="119"/>
      <c r="G628" s="21"/>
      <c r="H628" s="21"/>
      <c r="I628" s="21"/>
      <c r="J628" s="21"/>
      <c r="K628" s="21"/>
      <c r="L628" s="21"/>
      <c r="M628" s="21"/>
      <c r="N628" s="120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</row>
    <row r="629" ht="15.75" customHeight="1">
      <c r="A629" s="116"/>
      <c r="B629" s="117"/>
      <c r="C629" s="116"/>
      <c r="D629" s="118"/>
      <c r="E629" s="119"/>
      <c r="F629" s="119"/>
      <c r="G629" s="21"/>
      <c r="H629" s="21"/>
      <c r="I629" s="21"/>
      <c r="J629" s="21"/>
      <c r="K629" s="21"/>
      <c r="L629" s="21"/>
      <c r="M629" s="21"/>
      <c r="N629" s="120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</row>
    <row r="630" ht="15.75" customHeight="1">
      <c r="A630" s="116"/>
      <c r="B630" s="117"/>
      <c r="C630" s="116"/>
      <c r="D630" s="118"/>
      <c r="E630" s="119"/>
      <c r="F630" s="119"/>
      <c r="G630" s="21"/>
      <c r="H630" s="21"/>
      <c r="I630" s="21"/>
      <c r="J630" s="21"/>
      <c r="K630" s="21"/>
      <c r="L630" s="21"/>
      <c r="M630" s="21"/>
      <c r="N630" s="120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</row>
    <row r="631" ht="15.75" customHeight="1">
      <c r="A631" s="116"/>
      <c r="B631" s="117"/>
      <c r="C631" s="116"/>
      <c r="D631" s="118"/>
      <c r="E631" s="119"/>
      <c r="F631" s="119"/>
      <c r="G631" s="21"/>
      <c r="H631" s="21"/>
      <c r="I631" s="21"/>
      <c r="J631" s="21"/>
      <c r="K631" s="21"/>
      <c r="L631" s="21"/>
      <c r="M631" s="21"/>
      <c r="N631" s="120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</row>
    <row r="632" ht="15.75" customHeight="1">
      <c r="A632" s="116"/>
      <c r="B632" s="117"/>
      <c r="C632" s="116"/>
      <c r="D632" s="118"/>
      <c r="E632" s="119"/>
      <c r="F632" s="119"/>
      <c r="G632" s="21"/>
      <c r="H632" s="21"/>
      <c r="I632" s="21"/>
      <c r="J632" s="21"/>
      <c r="K632" s="21"/>
      <c r="L632" s="21"/>
      <c r="M632" s="21"/>
      <c r="N632" s="120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</row>
    <row r="633" ht="15.75" customHeight="1">
      <c r="A633" s="116"/>
      <c r="B633" s="117"/>
      <c r="C633" s="116"/>
      <c r="D633" s="118"/>
      <c r="E633" s="119"/>
      <c r="F633" s="119"/>
      <c r="G633" s="21"/>
      <c r="H633" s="21"/>
      <c r="I633" s="21"/>
      <c r="J633" s="21"/>
      <c r="K633" s="21"/>
      <c r="L633" s="21"/>
      <c r="M633" s="21"/>
      <c r="N633" s="120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</row>
    <row r="634" ht="15.75" customHeight="1">
      <c r="A634" s="116"/>
      <c r="B634" s="117"/>
      <c r="C634" s="116"/>
      <c r="D634" s="118"/>
      <c r="E634" s="119"/>
      <c r="F634" s="119"/>
      <c r="G634" s="21"/>
      <c r="H634" s="21"/>
      <c r="I634" s="21"/>
      <c r="J634" s="21"/>
      <c r="K634" s="21"/>
      <c r="L634" s="21"/>
      <c r="M634" s="21"/>
      <c r="N634" s="120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</row>
    <row r="635" ht="15.75" customHeight="1">
      <c r="A635" s="116"/>
      <c r="B635" s="117"/>
      <c r="C635" s="116"/>
      <c r="D635" s="118"/>
      <c r="E635" s="119"/>
      <c r="F635" s="119"/>
      <c r="G635" s="21"/>
      <c r="H635" s="21"/>
      <c r="I635" s="21"/>
      <c r="J635" s="21"/>
      <c r="K635" s="21"/>
      <c r="L635" s="21"/>
      <c r="M635" s="21"/>
      <c r="N635" s="120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</row>
    <row r="636" ht="15.75" customHeight="1">
      <c r="A636" s="116"/>
      <c r="B636" s="117"/>
      <c r="C636" s="116"/>
      <c r="D636" s="118"/>
      <c r="E636" s="119"/>
      <c r="F636" s="119"/>
      <c r="G636" s="21"/>
      <c r="H636" s="21"/>
      <c r="I636" s="21"/>
      <c r="J636" s="21"/>
      <c r="K636" s="21"/>
      <c r="L636" s="21"/>
      <c r="M636" s="21"/>
      <c r="N636" s="120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</row>
    <row r="637" ht="15.75" customHeight="1">
      <c r="A637" s="116"/>
      <c r="B637" s="117"/>
      <c r="C637" s="116"/>
      <c r="D637" s="118"/>
      <c r="E637" s="119"/>
      <c r="F637" s="119"/>
      <c r="G637" s="21"/>
      <c r="H637" s="21"/>
      <c r="I637" s="21"/>
      <c r="J637" s="21"/>
      <c r="K637" s="21"/>
      <c r="L637" s="21"/>
      <c r="M637" s="21"/>
      <c r="N637" s="120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</row>
    <row r="638" ht="15.75" customHeight="1">
      <c r="A638" s="116"/>
      <c r="B638" s="117"/>
      <c r="C638" s="116"/>
      <c r="D638" s="118"/>
      <c r="E638" s="119"/>
      <c r="F638" s="119"/>
      <c r="G638" s="21"/>
      <c r="H638" s="21"/>
      <c r="I638" s="21"/>
      <c r="J638" s="21"/>
      <c r="K638" s="21"/>
      <c r="L638" s="21"/>
      <c r="M638" s="21"/>
      <c r="N638" s="120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</row>
    <row r="639" ht="15.75" customHeight="1">
      <c r="A639" s="116"/>
      <c r="B639" s="117"/>
      <c r="C639" s="116"/>
      <c r="D639" s="118"/>
      <c r="E639" s="119"/>
      <c r="F639" s="119"/>
      <c r="G639" s="21"/>
      <c r="H639" s="21"/>
      <c r="I639" s="21"/>
      <c r="J639" s="21"/>
      <c r="K639" s="21"/>
      <c r="L639" s="21"/>
      <c r="M639" s="21"/>
      <c r="N639" s="120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</row>
    <row r="640" ht="15.75" customHeight="1">
      <c r="A640" s="116"/>
      <c r="B640" s="117"/>
      <c r="C640" s="116"/>
      <c r="D640" s="118"/>
      <c r="E640" s="119"/>
      <c r="F640" s="119"/>
      <c r="G640" s="21"/>
      <c r="H640" s="21"/>
      <c r="I640" s="21"/>
      <c r="J640" s="21"/>
      <c r="K640" s="21"/>
      <c r="L640" s="21"/>
      <c r="M640" s="21"/>
      <c r="N640" s="120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</row>
    <row r="641" ht="15.75" customHeight="1">
      <c r="A641" s="116"/>
      <c r="B641" s="117"/>
      <c r="C641" s="116"/>
      <c r="D641" s="118"/>
      <c r="E641" s="119"/>
      <c r="F641" s="119"/>
      <c r="G641" s="21"/>
      <c r="H641" s="21"/>
      <c r="I641" s="21"/>
      <c r="J641" s="21"/>
      <c r="K641" s="21"/>
      <c r="L641" s="21"/>
      <c r="M641" s="21"/>
      <c r="N641" s="120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</row>
    <row r="642" ht="15.75" customHeight="1">
      <c r="A642" s="116"/>
      <c r="B642" s="117"/>
      <c r="C642" s="116"/>
      <c r="D642" s="118"/>
      <c r="E642" s="119"/>
      <c r="F642" s="119"/>
      <c r="G642" s="21"/>
      <c r="H642" s="21"/>
      <c r="I642" s="21"/>
      <c r="J642" s="21"/>
      <c r="K642" s="21"/>
      <c r="L642" s="21"/>
      <c r="M642" s="21"/>
      <c r="N642" s="120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</row>
    <row r="643" ht="15.75" customHeight="1">
      <c r="A643" s="116"/>
      <c r="B643" s="117"/>
      <c r="C643" s="116"/>
      <c r="D643" s="118"/>
      <c r="E643" s="119"/>
      <c r="F643" s="119"/>
      <c r="G643" s="21"/>
      <c r="H643" s="21"/>
      <c r="I643" s="21"/>
      <c r="J643" s="21"/>
      <c r="K643" s="21"/>
      <c r="L643" s="21"/>
      <c r="M643" s="21"/>
      <c r="N643" s="120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</row>
    <row r="644" ht="15.75" customHeight="1">
      <c r="A644" s="116"/>
      <c r="B644" s="117"/>
      <c r="C644" s="116"/>
      <c r="D644" s="118"/>
      <c r="E644" s="119"/>
      <c r="F644" s="119"/>
      <c r="G644" s="21"/>
      <c r="H644" s="21"/>
      <c r="I644" s="21"/>
      <c r="J644" s="21"/>
      <c r="K644" s="21"/>
      <c r="L644" s="21"/>
      <c r="M644" s="21"/>
      <c r="N644" s="120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</row>
    <row r="645" ht="15.75" customHeight="1">
      <c r="A645" s="116"/>
      <c r="B645" s="117"/>
      <c r="C645" s="116"/>
      <c r="D645" s="118"/>
      <c r="E645" s="119"/>
      <c r="F645" s="119"/>
      <c r="G645" s="21"/>
      <c r="H645" s="21"/>
      <c r="I645" s="21"/>
      <c r="J645" s="21"/>
      <c r="K645" s="21"/>
      <c r="L645" s="21"/>
      <c r="M645" s="21"/>
      <c r="N645" s="120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</row>
    <row r="646" ht="15.75" customHeight="1">
      <c r="A646" s="116"/>
      <c r="B646" s="117"/>
      <c r="C646" s="116"/>
      <c r="D646" s="118"/>
      <c r="E646" s="119"/>
      <c r="F646" s="119"/>
      <c r="G646" s="21"/>
      <c r="H646" s="21"/>
      <c r="I646" s="21"/>
      <c r="J646" s="21"/>
      <c r="K646" s="21"/>
      <c r="L646" s="21"/>
      <c r="M646" s="21"/>
      <c r="N646" s="120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</row>
    <row r="647" ht="15.75" customHeight="1">
      <c r="A647" s="116"/>
      <c r="B647" s="117"/>
      <c r="C647" s="116"/>
      <c r="D647" s="118"/>
      <c r="E647" s="119"/>
      <c r="F647" s="119"/>
      <c r="G647" s="21"/>
      <c r="H647" s="21"/>
      <c r="I647" s="21"/>
      <c r="J647" s="21"/>
      <c r="K647" s="21"/>
      <c r="L647" s="21"/>
      <c r="M647" s="21"/>
      <c r="N647" s="120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</row>
    <row r="648" ht="15.75" customHeight="1">
      <c r="A648" s="116"/>
      <c r="B648" s="117"/>
      <c r="C648" s="116"/>
      <c r="D648" s="118"/>
      <c r="E648" s="119"/>
      <c r="F648" s="119"/>
      <c r="G648" s="21"/>
      <c r="H648" s="21"/>
      <c r="I648" s="21"/>
      <c r="J648" s="21"/>
      <c r="K648" s="21"/>
      <c r="L648" s="21"/>
      <c r="M648" s="21"/>
      <c r="N648" s="120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</row>
    <row r="649" ht="15.75" customHeight="1">
      <c r="A649" s="116"/>
      <c r="B649" s="117"/>
      <c r="C649" s="116"/>
      <c r="D649" s="118"/>
      <c r="E649" s="119"/>
      <c r="F649" s="119"/>
      <c r="G649" s="21"/>
      <c r="H649" s="21"/>
      <c r="I649" s="21"/>
      <c r="J649" s="21"/>
      <c r="K649" s="21"/>
      <c r="L649" s="21"/>
      <c r="M649" s="21"/>
      <c r="N649" s="120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</row>
    <row r="650" ht="15.75" customHeight="1">
      <c r="A650" s="116"/>
      <c r="B650" s="117"/>
      <c r="C650" s="116"/>
      <c r="D650" s="118"/>
      <c r="E650" s="119"/>
      <c r="F650" s="119"/>
      <c r="G650" s="21"/>
      <c r="H650" s="21"/>
      <c r="I650" s="21"/>
      <c r="J650" s="21"/>
      <c r="K650" s="21"/>
      <c r="L650" s="21"/>
      <c r="M650" s="21"/>
      <c r="N650" s="120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</row>
    <row r="651" ht="15.75" customHeight="1">
      <c r="A651" s="116"/>
      <c r="B651" s="117"/>
      <c r="C651" s="116"/>
      <c r="D651" s="118"/>
      <c r="E651" s="119"/>
      <c r="F651" s="119"/>
      <c r="G651" s="21"/>
      <c r="H651" s="21"/>
      <c r="I651" s="21"/>
      <c r="J651" s="21"/>
      <c r="K651" s="21"/>
      <c r="L651" s="21"/>
      <c r="M651" s="21"/>
      <c r="N651" s="120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</row>
    <row r="652" ht="15.75" customHeight="1">
      <c r="A652" s="116"/>
      <c r="B652" s="117"/>
      <c r="C652" s="116"/>
      <c r="D652" s="118"/>
      <c r="E652" s="119"/>
      <c r="F652" s="119"/>
      <c r="G652" s="21"/>
      <c r="H652" s="21"/>
      <c r="I652" s="21"/>
      <c r="J652" s="21"/>
      <c r="K652" s="21"/>
      <c r="L652" s="21"/>
      <c r="M652" s="21"/>
      <c r="N652" s="120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</row>
    <row r="653" ht="15.75" customHeight="1">
      <c r="A653" s="116"/>
      <c r="B653" s="117"/>
      <c r="C653" s="116"/>
      <c r="D653" s="118"/>
      <c r="E653" s="119"/>
      <c r="F653" s="119"/>
      <c r="G653" s="21"/>
      <c r="H653" s="21"/>
      <c r="I653" s="21"/>
      <c r="J653" s="21"/>
      <c r="K653" s="21"/>
      <c r="L653" s="21"/>
      <c r="M653" s="21"/>
      <c r="N653" s="120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</row>
    <row r="654" ht="15.75" customHeight="1">
      <c r="A654" s="116"/>
      <c r="B654" s="117"/>
      <c r="C654" s="116"/>
      <c r="D654" s="118"/>
      <c r="E654" s="119"/>
      <c r="F654" s="119"/>
      <c r="G654" s="21"/>
      <c r="H654" s="21"/>
      <c r="I654" s="21"/>
      <c r="J654" s="21"/>
      <c r="K654" s="21"/>
      <c r="L654" s="21"/>
      <c r="M654" s="21"/>
      <c r="N654" s="120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</row>
    <row r="655" ht="15.75" customHeight="1">
      <c r="A655" s="116"/>
      <c r="B655" s="117"/>
      <c r="C655" s="116"/>
      <c r="D655" s="118"/>
      <c r="E655" s="119"/>
      <c r="F655" s="119"/>
      <c r="G655" s="21"/>
      <c r="H655" s="21"/>
      <c r="I655" s="21"/>
      <c r="J655" s="21"/>
      <c r="K655" s="21"/>
      <c r="L655" s="21"/>
      <c r="M655" s="21"/>
      <c r="N655" s="120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</row>
    <row r="656" ht="15.75" customHeight="1">
      <c r="A656" s="116"/>
      <c r="B656" s="117"/>
      <c r="C656" s="116"/>
      <c r="D656" s="118"/>
      <c r="E656" s="119"/>
      <c r="F656" s="119"/>
      <c r="G656" s="21"/>
      <c r="H656" s="21"/>
      <c r="I656" s="21"/>
      <c r="J656" s="21"/>
      <c r="K656" s="21"/>
      <c r="L656" s="21"/>
      <c r="M656" s="21"/>
      <c r="N656" s="120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</row>
    <row r="657" ht="15.75" customHeight="1">
      <c r="A657" s="116"/>
      <c r="B657" s="117"/>
      <c r="C657" s="116"/>
      <c r="D657" s="118"/>
      <c r="E657" s="119"/>
      <c r="F657" s="119"/>
      <c r="G657" s="21"/>
      <c r="H657" s="21"/>
      <c r="I657" s="21"/>
      <c r="J657" s="21"/>
      <c r="K657" s="21"/>
      <c r="L657" s="21"/>
      <c r="M657" s="21"/>
      <c r="N657" s="120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</row>
    <row r="658" ht="15.75" customHeight="1">
      <c r="A658" s="116"/>
      <c r="B658" s="117"/>
      <c r="C658" s="116"/>
      <c r="D658" s="118"/>
      <c r="E658" s="119"/>
      <c r="F658" s="119"/>
      <c r="G658" s="21"/>
      <c r="H658" s="21"/>
      <c r="I658" s="21"/>
      <c r="J658" s="21"/>
      <c r="K658" s="21"/>
      <c r="L658" s="21"/>
      <c r="M658" s="21"/>
      <c r="N658" s="120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</row>
    <row r="659" ht="15.75" customHeight="1">
      <c r="A659" s="116"/>
      <c r="B659" s="117"/>
      <c r="C659" s="116"/>
      <c r="D659" s="118"/>
      <c r="E659" s="119"/>
      <c r="F659" s="119"/>
      <c r="G659" s="21"/>
      <c r="H659" s="21"/>
      <c r="I659" s="21"/>
      <c r="J659" s="21"/>
      <c r="K659" s="21"/>
      <c r="L659" s="21"/>
      <c r="M659" s="21"/>
      <c r="N659" s="120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</row>
    <row r="660" ht="15.75" customHeight="1">
      <c r="A660" s="116"/>
      <c r="B660" s="117"/>
      <c r="C660" s="116"/>
      <c r="D660" s="118"/>
      <c r="E660" s="119"/>
      <c r="F660" s="119"/>
      <c r="G660" s="21"/>
      <c r="H660" s="21"/>
      <c r="I660" s="21"/>
      <c r="J660" s="21"/>
      <c r="K660" s="21"/>
      <c r="L660" s="21"/>
      <c r="M660" s="21"/>
      <c r="N660" s="120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</row>
    <row r="661" ht="15.75" customHeight="1">
      <c r="A661" s="116"/>
      <c r="B661" s="117"/>
      <c r="C661" s="116"/>
      <c r="D661" s="118"/>
      <c r="E661" s="119"/>
      <c r="F661" s="119"/>
      <c r="G661" s="21"/>
      <c r="H661" s="21"/>
      <c r="I661" s="21"/>
      <c r="J661" s="21"/>
      <c r="K661" s="21"/>
      <c r="L661" s="21"/>
      <c r="M661" s="21"/>
      <c r="N661" s="120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</row>
    <row r="662" ht="15.75" customHeight="1">
      <c r="A662" s="116"/>
      <c r="B662" s="117"/>
      <c r="C662" s="116"/>
      <c r="D662" s="118"/>
      <c r="E662" s="119"/>
      <c r="F662" s="119"/>
      <c r="G662" s="21"/>
      <c r="H662" s="21"/>
      <c r="I662" s="21"/>
      <c r="J662" s="21"/>
      <c r="K662" s="21"/>
      <c r="L662" s="21"/>
      <c r="M662" s="21"/>
      <c r="N662" s="120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</row>
    <row r="663" ht="15.75" customHeight="1">
      <c r="A663" s="116"/>
      <c r="B663" s="117"/>
      <c r="C663" s="116"/>
      <c r="D663" s="118"/>
      <c r="E663" s="119"/>
      <c r="F663" s="119"/>
      <c r="G663" s="21"/>
      <c r="H663" s="21"/>
      <c r="I663" s="21"/>
      <c r="J663" s="21"/>
      <c r="K663" s="21"/>
      <c r="L663" s="21"/>
      <c r="M663" s="21"/>
      <c r="N663" s="120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</row>
    <row r="664" ht="15.75" customHeight="1">
      <c r="A664" s="116"/>
      <c r="B664" s="117"/>
      <c r="C664" s="116"/>
      <c r="D664" s="118"/>
      <c r="E664" s="119"/>
      <c r="F664" s="119"/>
      <c r="G664" s="21"/>
      <c r="H664" s="21"/>
      <c r="I664" s="21"/>
      <c r="J664" s="21"/>
      <c r="K664" s="21"/>
      <c r="L664" s="21"/>
      <c r="M664" s="21"/>
      <c r="N664" s="120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</row>
    <row r="665" ht="15.75" customHeight="1">
      <c r="A665" s="116"/>
      <c r="B665" s="117"/>
      <c r="C665" s="116"/>
      <c r="D665" s="118"/>
      <c r="E665" s="119"/>
      <c r="F665" s="119"/>
      <c r="G665" s="21"/>
      <c r="H665" s="21"/>
      <c r="I665" s="21"/>
      <c r="J665" s="21"/>
      <c r="K665" s="21"/>
      <c r="L665" s="21"/>
      <c r="M665" s="21"/>
      <c r="N665" s="120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</row>
    <row r="666" ht="15.75" customHeight="1">
      <c r="A666" s="116"/>
      <c r="B666" s="117"/>
      <c r="C666" s="116"/>
      <c r="D666" s="118"/>
      <c r="E666" s="119"/>
      <c r="F666" s="119"/>
      <c r="G666" s="21"/>
      <c r="H666" s="21"/>
      <c r="I666" s="21"/>
      <c r="J666" s="21"/>
      <c r="K666" s="21"/>
      <c r="L666" s="21"/>
      <c r="M666" s="21"/>
      <c r="N666" s="120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1"/>
      <c r="AU666" s="21"/>
      <c r="AV666" s="21"/>
      <c r="AW666" s="21"/>
      <c r="AX666" s="21"/>
      <c r="AY666" s="21"/>
      <c r="AZ666" s="21"/>
    </row>
    <row r="667" ht="15.75" customHeight="1">
      <c r="A667" s="116"/>
      <c r="B667" s="117"/>
      <c r="C667" s="116"/>
      <c r="D667" s="118"/>
      <c r="E667" s="119"/>
      <c r="F667" s="119"/>
      <c r="G667" s="21"/>
      <c r="H667" s="21"/>
      <c r="I667" s="21"/>
      <c r="J667" s="21"/>
      <c r="K667" s="21"/>
      <c r="L667" s="21"/>
      <c r="M667" s="21"/>
      <c r="N667" s="120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1"/>
      <c r="AL667" s="21"/>
      <c r="AM667" s="21"/>
      <c r="AN667" s="21"/>
      <c r="AO667" s="21"/>
      <c r="AP667" s="21"/>
      <c r="AQ667" s="21"/>
      <c r="AR667" s="21"/>
      <c r="AS667" s="21"/>
      <c r="AT667" s="21"/>
      <c r="AU667" s="21"/>
      <c r="AV667" s="21"/>
      <c r="AW667" s="21"/>
      <c r="AX667" s="21"/>
      <c r="AY667" s="21"/>
      <c r="AZ667" s="21"/>
    </row>
    <row r="668" ht="15.75" customHeight="1">
      <c r="A668" s="116"/>
      <c r="B668" s="117"/>
      <c r="C668" s="116"/>
      <c r="D668" s="118"/>
      <c r="E668" s="119"/>
      <c r="F668" s="119"/>
      <c r="G668" s="21"/>
      <c r="H668" s="21"/>
      <c r="I668" s="21"/>
      <c r="J668" s="21"/>
      <c r="K668" s="21"/>
      <c r="L668" s="21"/>
      <c r="M668" s="21"/>
      <c r="N668" s="120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</row>
    <row r="669" ht="15.75" customHeight="1">
      <c r="A669" s="116"/>
      <c r="B669" s="117"/>
      <c r="C669" s="116"/>
      <c r="D669" s="118"/>
      <c r="E669" s="119"/>
      <c r="F669" s="119"/>
      <c r="G669" s="21"/>
      <c r="H669" s="21"/>
      <c r="I669" s="21"/>
      <c r="J669" s="21"/>
      <c r="K669" s="21"/>
      <c r="L669" s="21"/>
      <c r="M669" s="21"/>
      <c r="N669" s="120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</row>
    <row r="670" ht="15.75" customHeight="1">
      <c r="A670" s="116"/>
      <c r="B670" s="117"/>
      <c r="C670" s="116"/>
      <c r="D670" s="118"/>
      <c r="E670" s="119"/>
      <c r="F670" s="119"/>
      <c r="G670" s="21"/>
      <c r="H670" s="21"/>
      <c r="I670" s="21"/>
      <c r="J670" s="21"/>
      <c r="K670" s="21"/>
      <c r="L670" s="21"/>
      <c r="M670" s="21"/>
      <c r="N670" s="120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</row>
    <row r="671" ht="15.75" customHeight="1">
      <c r="A671" s="116"/>
      <c r="B671" s="117"/>
      <c r="C671" s="116"/>
      <c r="D671" s="118"/>
      <c r="E671" s="119"/>
      <c r="F671" s="119"/>
      <c r="G671" s="21"/>
      <c r="H671" s="21"/>
      <c r="I671" s="21"/>
      <c r="J671" s="21"/>
      <c r="K671" s="21"/>
      <c r="L671" s="21"/>
      <c r="M671" s="21"/>
      <c r="N671" s="120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1"/>
      <c r="AL671" s="21"/>
      <c r="AM671" s="21"/>
      <c r="AN671" s="21"/>
      <c r="AO671" s="21"/>
      <c r="AP671" s="21"/>
      <c r="AQ671" s="21"/>
      <c r="AR671" s="21"/>
      <c r="AS671" s="21"/>
      <c r="AT671" s="21"/>
      <c r="AU671" s="21"/>
      <c r="AV671" s="21"/>
      <c r="AW671" s="21"/>
      <c r="AX671" s="21"/>
      <c r="AY671" s="21"/>
      <c r="AZ671" s="21"/>
    </row>
    <row r="672" ht="15.75" customHeight="1">
      <c r="A672" s="116"/>
      <c r="B672" s="117"/>
      <c r="C672" s="116"/>
      <c r="D672" s="118"/>
      <c r="E672" s="119"/>
      <c r="F672" s="119"/>
      <c r="G672" s="21"/>
      <c r="H672" s="21"/>
      <c r="I672" s="21"/>
      <c r="J672" s="21"/>
      <c r="K672" s="21"/>
      <c r="L672" s="21"/>
      <c r="M672" s="21"/>
      <c r="N672" s="120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1"/>
      <c r="AL672" s="21"/>
      <c r="AM672" s="21"/>
      <c r="AN672" s="21"/>
      <c r="AO672" s="21"/>
      <c r="AP672" s="21"/>
      <c r="AQ672" s="21"/>
      <c r="AR672" s="21"/>
      <c r="AS672" s="21"/>
      <c r="AT672" s="21"/>
      <c r="AU672" s="21"/>
      <c r="AV672" s="21"/>
      <c r="AW672" s="21"/>
      <c r="AX672" s="21"/>
      <c r="AY672" s="21"/>
      <c r="AZ672" s="21"/>
    </row>
    <row r="673" ht="15.75" customHeight="1">
      <c r="A673" s="116"/>
      <c r="B673" s="117"/>
      <c r="C673" s="116"/>
      <c r="D673" s="118"/>
      <c r="E673" s="119"/>
      <c r="F673" s="119"/>
      <c r="G673" s="21"/>
      <c r="H673" s="21"/>
      <c r="I673" s="21"/>
      <c r="J673" s="21"/>
      <c r="K673" s="21"/>
      <c r="L673" s="21"/>
      <c r="M673" s="21"/>
      <c r="N673" s="120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1"/>
      <c r="AL673" s="21"/>
      <c r="AM673" s="21"/>
      <c r="AN673" s="21"/>
      <c r="AO673" s="21"/>
      <c r="AP673" s="21"/>
      <c r="AQ673" s="21"/>
      <c r="AR673" s="21"/>
      <c r="AS673" s="21"/>
      <c r="AT673" s="21"/>
      <c r="AU673" s="21"/>
      <c r="AV673" s="21"/>
      <c r="AW673" s="21"/>
      <c r="AX673" s="21"/>
      <c r="AY673" s="21"/>
      <c r="AZ673" s="21"/>
    </row>
    <row r="674" ht="15.75" customHeight="1">
      <c r="A674" s="116"/>
      <c r="B674" s="117"/>
      <c r="C674" s="116"/>
      <c r="D674" s="118"/>
      <c r="E674" s="119"/>
      <c r="F674" s="119"/>
      <c r="G674" s="21"/>
      <c r="H674" s="21"/>
      <c r="I674" s="21"/>
      <c r="J674" s="21"/>
      <c r="K674" s="21"/>
      <c r="L674" s="21"/>
      <c r="M674" s="21"/>
      <c r="N674" s="120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1"/>
      <c r="AL674" s="21"/>
      <c r="AM674" s="21"/>
      <c r="AN674" s="21"/>
      <c r="AO674" s="21"/>
      <c r="AP674" s="21"/>
      <c r="AQ674" s="21"/>
      <c r="AR674" s="21"/>
      <c r="AS674" s="21"/>
      <c r="AT674" s="21"/>
      <c r="AU674" s="21"/>
      <c r="AV674" s="21"/>
      <c r="AW674" s="21"/>
      <c r="AX674" s="21"/>
      <c r="AY674" s="21"/>
      <c r="AZ674" s="21"/>
    </row>
    <row r="675" ht="15.75" customHeight="1">
      <c r="A675" s="116"/>
      <c r="B675" s="117"/>
      <c r="C675" s="116"/>
      <c r="D675" s="118"/>
      <c r="E675" s="119"/>
      <c r="F675" s="119"/>
      <c r="G675" s="21"/>
      <c r="H675" s="21"/>
      <c r="I675" s="21"/>
      <c r="J675" s="21"/>
      <c r="K675" s="21"/>
      <c r="L675" s="21"/>
      <c r="M675" s="21"/>
      <c r="N675" s="120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1"/>
      <c r="AL675" s="21"/>
      <c r="AM675" s="21"/>
      <c r="AN675" s="21"/>
      <c r="AO675" s="21"/>
      <c r="AP675" s="21"/>
      <c r="AQ675" s="21"/>
      <c r="AR675" s="21"/>
      <c r="AS675" s="21"/>
      <c r="AT675" s="21"/>
      <c r="AU675" s="21"/>
      <c r="AV675" s="21"/>
      <c r="AW675" s="21"/>
      <c r="AX675" s="21"/>
      <c r="AY675" s="21"/>
      <c r="AZ675" s="21"/>
    </row>
    <row r="676" ht="15.75" customHeight="1">
      <c r="A676" s="116"/>
      <c r="B676" s="117"/>
      <c r="C676" s="116"/>
      <c r="D676" s="118"/>
      <c r="E676" s="119"/>
      <c r="F676" s="119"/>
      <c r="G676" s="21"/>
      <c r="H676" s="21"/>
      <c r="I676" s="21"/>
      <c r="J676" s="21"/>
      <c r="K676" s="21"/>
      <c r="L676" s="21"/>
      <c r="M676" s="21"/>
      <c r="N676" s="120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1"/>
      <c r="AL676" s="21"/>
      <c r="AM676" s="21"/>
      <c r="AN676" s="21"/>
      <c r="AO676" s="21"/>
      <c r="AP676" s="21"/>
      <c r="AQ676" s="21"/>
      <c r="AR676" s="21"/>
      <c r="AS676" s="21"/>
      <c r="AT676" s="21"/>
      <c r="AU676" s="21"/>
      <c r="AV676" s="21"/>
      <c r="AW676" s="21"/>
      <c r="AX676" s="21"/>
      <c r="AY676" s="21"/>
      <c r="AZ676" s="21"/>
    </row>
    <row r="677" ht="15.75" customHeight="1">
      <c r="A677" s="116"/>
      <c r="B677" s="117"/>
      <c r="C677" s="116"/>
      <c r="D677" s="118"/>
      <c r="E677" s="119"/>
      <c r="F677" s="119"/>
      <c r="G677" s="21"/>
      <c r="H677" s="21"/>
      <c r="I677" s="21"/>
      <c r="J677" s="21"/>
      <c r="K677" s="21"/>
      <c r="L677" s="21"/>
      <c r="M677" s="21"/>
      <c r="N677" s="120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1"/>
      <c r="AL677" s="21"/>
      <c r="AM677" s="21"/>
      <c r="AN677" s="21"/>
      <c r="AO677" s="21"/>
      <c r="AP677" s="21"/>
      <c r="AQ677" s="21"/>
      <c r="AR677" s="21"/>
      <c r="AS677" s="21"/>
      <c r="AT677" s="21"/>
      <c r="AU677" s="21"/>
      <c r="AV677" s="21"/>
      <c r="AW677" s="21"/>
      <c r="AX677" s="21"/>
      <c r="AY677" s="21"/>
      <c r="AZ677" s="21"/>
    </row>
    <row r="678" ht="15.75" customHeight="1">
      <c r="A678" s="116"/>
      <c r="B678" s="117"/>
      <c r="C678" s="116"/>
      <c r="D678" s="118"/>
      <c r="E678" s="119"/>
      <c r="F678" s="119"/>
      <c r="G678" s="21"/>
      <c r="H678" s="21"/>
      <c r="I678" s="21"/>
      <c r="J678" s="21"/>
      <c r="K678" s="21"/>
      <c r="L678" s="21"/>
      <c r="M678" s="21"/>
      <c r="N678" s="120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1"/>
      <c r="AL678" s="21"/>
      <c r="AM678" s="21"/>
      <c r="AN678" s="21"/>
      <c r="AO678" s="21"/>
      <c r="AP678" s="21"/>
      <c r="AQ678" s="21"/>
      <c r="AR678" s="21"/>
      <c r="AS678" s="21"/>
      <c r="AT678" s="21"/>
      <c r="AU678" s="21"/>
      <c r="AV678" s="21"/>
      <c r="AW678" s="21"/>
      <c r="AX678" s="21"/>
      <c r="AY678" s="21"/>
      <c r="AZ678" s="21"/>
    </row>
    <row r="679" ht="15.75" customHeight="1">
      <c r="A679" s="116"/>
      <c r="B679" s="117"/>
      <c r="C679" s="116"/>
      <c r="D679" s="118"/>
      <c r="E679" s="119"/>
      <c r="F679" s="119"/>
      <c r="G679" s="21"/>
      <c r="H679" s="21"/>
      <c r="I679" s="21"/>
      <c r="J679" s="21"/>
      <c r="K679" s="21"/>
      <c r="L679" s="21"/>
      <c r="M679" s="21"/>
      <c r="N679" s="120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  <c r="AK679" s="21"/>
      <c r="AL679" s="21"/>
      <c r="AM679" s="21"/>
      <c r="AN679" s="21"/>
      <c r="AO679" s="21"/>
      <c r="AP679" s="21"/>
      <c r="AQ679" s="21"/>
      <c r="AR679" s="21"/>
      <c r="AS679" s="21"/>
      <c r="AT679" s="21"/>
      <c r="AU679" s="21"/>
      <c r="AV679" s="21"/>
      <c r="AW679" s="21"/>
      <c r="AX679" s="21"/>
      <c r="AY679" s="21"/>
      <c r="AZ679" s="21"/>
    </row>
    <row r="680" ht="15.75" customHeight="1">
      <c r="A680" s="116"/>
      <c r="B680" s="117"/>
      <c r="C680" s="116"/>
      <c r="D680" s="118"/>
      <c r="E680" s="119"/>
      <c r="F680" s="119"/>
      <c r="G680" s="21"/>
      <c r="H680" s="21"/>
      <c r="I680" s="21"/>
      <c r="J680" s="21"/>
      <c r="K680" s="21"/>
      <c r="L680" s="21"/>
      <c r="M680" s="21"/>
      <c r="N680" s="120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  <c r="AK680" s="21"/>
      <c r="AL680" s="21"/>
      <c r="AM680" s="21"/>
      <c r="AN680" s="21"/>
      <c r="AO680" s="21"/>
      <c r="AP680" s="21"/>
      <c r="AQ680" s="21"/>
      <c r="AR680" s="21"/>
      <c r="AS680" s="21"/>
      <c r="AT680" s="21"/>
      <c r="AU680" s="21"/>
      <c r="AV680" s="21"/>
      <c r="AW680" s="21"/>
      <c r="AX680" s="21"/>
      <c r="AY680" s="21"/>
      <c r="AZ680" s="21"/>
    </row>
    <row r="681" ht="15.75" customHeight="1">
      <c r="A681" s="116"/>
      <c r="B681" s="117"/>
      <c r="C681" s="116"/>
      <c r="D681" s="118"/>
      <c r="E681" s="119"/>
      <c r="F681" s="119"/>
      <c r="G681" s="21"/>
      <c r="H681" s="21"/>
      <c r="I681" s="21"/>
      <c r="J681" s="21"/>
      <c r="K681" s="21"/>
      <c r="L681" s="21"/>
      <c r="M681" s="21"/>
      <c r="N681" s="120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  <c r="AK681" s="21"/>
      <c r="AL681" s="21"/>
      <c r="AM681" s="21"/>
      <c r="AN681" s="21"/>
      <c r="AO681" s="21"/>
      <c r="AP681" s="21"/>
      <c r="AQ681" s="21"/>
      <c r="AR681" s="21"/>
      <c r="AS681" s="21"/>
      <c r="AT681" s="21"/>
      <c r="AU681" s="21"/>
      <c r="AV681" s="21"/>
      <c r="AW681" s="21"/>
      <c r="AX681" s="21"/>
      <c r="AY681" s="21"/>
      <c r="AZ681" s="21"/>
    </row>
    <row r="682" ht="15.75" customHeight="1">
      <c r="A682" s="116"/>
      <c r="B682" s="117"/>
      <c r="C682" s="116"/>
      <c r="D682" s="118"/>
      <c r="E682" s="119"/>
      <c r="F682" s="119"/>
      <c r="G682" s="21"/>
      <c r="H682" s="21"/>
      <c r="I682" s="21"/>
      <c r="J682" s="21"/>
      <c r="K682" s="21"/>
      <c r="L682" s="21"/>
      <c r="M682" s="21"/>
      <c r="N682" s="120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  <c r="AK682" s="21"/>
      <c r="AL682" s="21"/>
      <c r="AM682" s="21"/>
      <c r="AN682" s="21"/>
      <c r="AO682" s="21"/>
      <c r="AP682" s="21"/>
      <c r="AQ682" s="21"/>
      <c r="AR682" s="21"/>
      <c r="AS682" s="21"/>
      <c r="AT682" s="21"/>
      <c r="AU682" s="21"/>
      <c r="AV682" s="21"/>
      <c r="AW682" s="21"/>
      <c r="AX682" s="21"/>
      <c r="AY682" s="21"/>
      <c r="AZ682" s="21"/>
    </row>
    <row r="683" ht="15.75" customHeight="1">
      <c r="A683" s="116"/>
      <c r="B683" s="117"/>
      <c r="C683" s="116"/>
      <c r="D683" s="118"/>
      <c r="E683" s="119"/>
      <c r="F683" s="119"/>
      <c r="G683" s="21"/>
      <c r="H683" s="21"/>
      <c r="I683" s="21"/>
      <c r="J683" s="21"/>
      <c r="K683" s="21"/>
      <c r="L683" s="21"/>
      <c r="M683" s="21"/>
      <c r="N683" s="120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  <c r="AK683" s="21"/>
      <c r="AL683" s="21"/>
      <c r="AM683" s="21"/>
      <c r="AN683" s="21"/>
      <c r="AO683" s="21"/>
      <c r="AP683" s="21"/>
      <c r="AQ683" s="21"/>
      <c r="AR683" s="21"/>
      <c r="AS683" s="21"/>
      <c r="AT683" s="21"/>
      <c r="AU683" s="21"/>
      <c r="AV683" s="21"/>
      <c r="AW683" s="21"/>
      <c r="AX683" s="21"/>
      <c r="AY683" s="21"/>
      <c r="AZ683" s="21"/>
    </row>
    <row r="684" ht="15.75" customHeight="1">
      <c r="A684" s="116"/>
      <c r="B684" s="117"/>
      <c r="C684" s="116"/>
      <c r="D684" s="118"/>
      <c r="E684" s="119"/>
      <c r="F684" s="119"/>
      <c r="G684" s="21"/>
      <c r="H684" s="21"/>
      <c r="I684" s="21"/>
      <c r="J684" s="21"/>
      <c r="K684" s="21"/>
      <c r="L684" s="21"/>
      <c r="M684" s="21"/>
      <c r="N684" s="120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  <c r="AK684" s="21"/>
      <c r="AL684" s="21"/>
      <c r="AM684" s="21"/>
      <c r="AN684" s="21"/>
      <c r="AO684" s="21"/>
      <c r="AP684" s="21"/>
      <c r="AQ684" s="21"/>
      <c r="AR684" s="21"/>
      <c r="AS684" s="21"/>
      <c r="AT684" s="21"/>
      <c r="AU684" s="21"/>
      <c r="AV684" s="21"/>
      <c r="AW684" s="21"/>
      <c r="AX684" s="21"/>
      <c r="AY684" s="21"/>
      <c r="AZ684" s="21"/>
    </row>
    <row r="685" ht="15.75" customHeight="1">
      <c r="A685" s="116"/>
      <c r="B685" s="117"/>
      <c r="C685" s="116"/>
      <c r="D685" s="118"/>
      <c r="E685" s="119"/>
      <c r="F685" s="119"/>
      <c r="G685" s="21"/>
      <c r="H685" s="21"/>
      <c r="I685" s="21"/>
      <c r="J685" s="21"/>
      <c r="K685" s="21"/>
      <c r="L685" s="21"/>
      <c r="M685" s="21"/>
      <c r="N685" s="120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  <c r="AK685" s="21"/>
      <c r="AL685" s="21"/>
      <c r="AM685" s="21"/>
      <c r="AN685" s="21"/>
      <c r="AO685" s="21"/>
      <c r="AP685" s="21"/>
      <c r="AQ685" s="21"/>
      <c r="AR685" s="21"/>
      <c r="AS685" s="21"/>
      <c r="AT685" s="21"/>
      <c r="AU685" s="21"/>
      <c r="AV685" s="21"/>
      <c r="AW685" s="21"/>
      <c r="AX685" s="21"/>
      <c r="AY685" s="21"/>
      <c r="AZ685" s="21"/>
    </row>
    <row r="686" ht="15.75" customHeight="1">
      <c r="A686" s="116"/>
      <c r="B686" s="117"/>
      <c r="C686" s="116"/>
      <c r="D686" s="118"/>
      <c r="E686" s="119"/>
      <c r="F686" s="119"/>
      <c r="G686" s="21"/>
      <c r="H686" s="21"/>
      <c r="I686" s="21"/>
      <c r="J686" s="21"/>
      <c r="K686" s="21"/>
      <c r="L686" s="21"/>
      <c r="M686" s="21"/>
      <c r="N686" s="120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  <c r="AK686" s="21"/>
      <c r="AL686" s="21"/>
      <c r="AM686" s="21"/>
      <c r="AN686" s="21"/>
      <c r="AO686" s="21"/>
      <c r="AP686" s="21"/>
      <c r="AQ686" s="21"/>
      <c r="AR686" s="21"/>
      <c r="AS686" s="21"/>
      <c r="AT686" s="21"/>
      <c r="AU686" s="21"/>
      <c r="AV686" s="21"/>
      <c r="AW686" s="21"/>
      <c r="AX686" s="21"/>
      <c r="AY686" s="21"/>
      <c r="AZ686" s="21"/>
    </row>
    <row r="687" ht="15.75" customHeight="1">
      <c r="A687" s="116"/>
      <c r="B687" s="117"/>
      <c r="C687" s="116"/>
      <c r="D687" s="118"/>
      <c r="E687" s="119"/>
      <c r="F687" s="119"/>
      <c r="G687" s="21"/>
      <c r="H687" s="21"/>
      <c r="I687" s="21"/>
      <c r="J687" s="21"/>
      <c r="K687" s="21"/>
      <c r="L687" s="21"/>
      <c r="M687" s="21"/>
      <c r="N687" s="120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  <c r="AK687" s="21"/>
      <c r="AL687" s="21"/>
      <c r="AM687" s="21"/>
      <c r="AN687" s="21"/>
      <c r="AO687" s="21"/>
      <c r="AP687" s="21"/>
      <c r="AQ687" s="21"/>
      <c r="AR687" s="21"/>
      <c r="AS687" s="21"/>
      <c r="AT687" s="21"/>
      <c r="AU687" s="21"/>
      <c r="AV687" s="21"/>
      <c r="AW687" s="21"/>
      <c r="AX687" s="21"/>
      <c r="AY687" s="21"/>
      <c r="AZ687" s="21"/>
    </row>
    <row r="688" ht="15.75" customHeight="1">
      <c r="A688" s="116"/>
      <c r="B688" s="117"/>
      <c r="C688" s="116"/>
      <c r="D688" s="118"/>
      <c r="E688" s="119"/>
      <c r="F688" s="119"/>
      <c r="G688" s="21"/>
      <c r="H688" s="21"/>
      <c r="I688" s="21"/>
      <c r="J688" s="21"/>
      <c r="K688" s="21"/>
      <c r="L688" s="21"/>
      <c r="M688" s="21"/>
      <c r="N688" s="120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  <c r="AK688" s="21"/>
      <c r="AL688" s="21"/>
      <c r="AM688" s="21"/>
      <c r="AN688" s="21"/>
      <c r="AO688" s="21"/>
      <c r="AP688" s="21"/>
      <c r="AQ688" s="21"/>
      <c r="AR688" s="21"/>
      <c r="AS688" s="21"/>
      <c r="AT688" s="21"/>
      <c r="AU688" s="21"/>
      <c r="AV688" s="21"/>
      <c r="AW688" s="21"/>
      <c r="AX688" s="21"/>
      <c r="AY688" s="21"/>
      <c r="AZ688" s="21"/>
    </row>
    <row r="689" ht="15.75" customHeight="1">
      <c r="A689" s="116"/>
      <c r="B689" s="117"/>
      <c r="C689" s="116"/>
      <c r="D689" s="118"/>
      <c r="E689" s="119"/>
      <c r="F689" s="119"/>
      <c r="G689" s="21"/>
      <c r="H689" s="21"/>
      <c r="I689" s="21"/>
      <c r="J689" s="21"/>
      <c r="K689" s="21"/>
      <c r="L689" s="21"/>
      <c r="M689" s="21"/>
      <c r="N689" s="120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  <c r="AK689" s="21"/>
      <c r="AL689" s="21"/>
      <c r="AM689" s="21"/>
      <c r="AN689" s="21"/>
      <c r="AO689" s="21"/>
      <c r="AP689" s="21"/>
      <c r="AQ689" s="21"/>
      <c r="AR689" s="21"/>
      <c r="AS689" s="21"/>
      <c r="AT689" s="21"/>
      <c r="AU689" s="21"/>
      <c r="AV689" s="21"/>
      <c r="AW689" s="21"/>
      <c r="AX689" s="21"/>
      <c r="AY689" s="21"/>
      <c r="AZ689" s="21"/>
    </row>
    <row r="690" ht="15.75" customHeight="1">
      <c r="A690" s="116"/>
      <c r="B690" s="117"/>
      <c r="C690" s="116"/>
      <c r="D690" s="118"/>
      <c r="E690" s="119"/>
      <c r="F690" s="119"/>
      <c r="G690" s="21"/>
      <c r="H690" s="21"/>
      <c r="I690" s="21"/>
      <c r="J690" s="21"/>
      <c r="K690" s="21"/>
      <c r="L690" s="21"/>
      <c r="M690" s="21"/>
      <c r="N690" s="120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  <c r="AK690" s="21"/>
      <c r="AL690" s="21"/>
      <c r="AM690" s="21"/>
      <c r="AN690" s="21"/>
      <c r="AO690" s="21"/>
      <c r="AP690" s="21"/>
      <c r="AQ690" s="21"/>
      <c r="AR690" s="21"/>
      <c r="AS690" s="21"/>
      <c r="AT690" s="21"/>
      <c r="AU690" s="21"/>
      <c r="AV690" s="21"/>
      <c r="AW690" s="21"/>
      <c r="AX690" s="21"/>
      <c r="AY690" s="21"/>
      <c r="AZ690" s="21"/>
    </row>
    <row r="691" ht="15.75" customHeight="1">
      <c r="A691" s="116"/>
      <c r="B691" s="117"/>
      <c r="C691" s="116"/>
      <c r="D691" s="118"/>
      <c r="E691" s="119"/>
      <c r="F691" s="119"/>
      <c r="G691" s="21"/>
      <c r="H691" s="21"/>
      <c r="I691" s="21"/>
      <c r="J691" s="21"/>
      <c r="K691" s="21"/>
      <c r="L691" s="21"/>
      <c r="M691" s="21"/>
      <c r="N691" s="120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  <c r="AK691" s="21"/>
      <c r="AL691" s="21"/>
      <c r="AM691" s="21"/>
      <c r="AN691" s="21"/>
      <c r="AO691" s="21"/>
      <c r="AP691" s="21"/>
      <c r="AQ691" s="21"/>
      <c r="AR691" s="21"/>
      <c r="AS691" s="21"/>
      <c r="AT691" s="21"/>
      <c r="AU691" s="21"/>
      <c r="AV691" s="21"/>
      <c r="AW691" s="21"/>
      <c r="AX691" s="21"/>
      <c r="AY691" s="21"/>
      <c r="AZ691" s="21"/>
    </row>
    <row r="692" ht="15.75" customHeight="1">
      <c r="A692" s="116"/>
      <c r="B692" s="117"/>
      <c r="C692" s="116"/>
      <c r="D692" s="118"/>
      <c r="E692" s="119"/>
      <c r="F692" s="119"/>
      <c r="G692" s="21"/>
      <c r="H692" s="21"/>
      <c r="I692" s="21"/>
      <c r="J692" s="21"/>
      <c r="K692" s="21"/>
      <c r="L692" s="21"/>
      <c r="M692" s="21"/>
      <c r="N692" s="120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  <c r="AK692" s="21"/>
      <c r="AL692" s="21"/>
      <c r="AM692" s="21"/>
      <c r="AN692" s="21"/>
      <c r="AO692" s="21"/>
      <c r="AP692" s="21"/>
      <c r="AQ692" s="21"/>
      <c r="AR692" s="21"/>
      <c r="AS692" s="21"/>
      <c r="AT692" s="21"/>
      <c r="AU692" s="21"/>
      <c r="AV692" s="21"/>
      <c r="AW692" s="21"/>
      <c r="AX692" s="21"/>
      <c r="AY692" s="21"/>
      <c r="AZ692" s="21"/>
    </row>
    <row r="693" ht="15.75" customHeight="1">
      <c r="A693" s="116"/>
      <c r="B693" s="117"/>
      <c r="C693" s="116"/>
      <c r="D693" s="118"/>
      <c r="E693" s="119"/>
      <c r="F693" s="119"/>
      <c r="G693" s="21"/>
      <c r="H693" s="21"/>
      <c r="I693" s="21"/>
      <c r="J693" s="21"/>
      <c r="K693" s="21"/>
      <c r="L693" s="21"/>
      <c r="M693" s="21"/>
      <c r="N693" s="120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  <c r="AK693" s="21"/>
      <c r="AL693" s="21"/>
      <c r="AM693" s="21"/>
      <c r="AN693" s="21"/>
      <c r="AO693" s="21"/>
      <c r="AP693" s="21"/>
      <c r="AQ693" s="21"/>
      <c r="AR693" s="21"/>
      <c r="AS693" s="21"/>
      <c r="AT693" s="21"/>
      <c r="AU693" s="21"/>
      <c r="AV693" s="21"/>
      <c r="AW693" s="21"/>
      <c r="AX693" s="21"/>
      <c r="AY693" s="21"/>
      <c r="AZ693" s="21"/>
    </row>
    <row r="694" ht="15.75" customHeight="1">
      <c r="A694" s="116"/>
      <c r="B694" s="117"/>
      <c r="C694" s="116"/>
      <c r="D694" s="118"/>
      <c r="E694" s="119"/>
      <c r="F694" s="119"/>
      <c r="G694" s="21"/>
      <c r="H694" s="21"/>
      <c r="I694" s="21"/>
      <c r="J694" s="21"/>
      <c r="K694" s="21"/>
      <c r="L694" s="21"/>
      <c r="M694" s="21"/>
      <c r="N694" s="120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  <c r="AK694" s="21"/>
      <c r="AL694" s="21"/>
      <c r="AM694" s="21"/>
      <c r="AN694" s="21"/>
      <c r="AO694" s="21"/>
      <c r="AP694" s="21"/>
      <c r="AQ694" s="21"/>
      <c r="AR694" s="21"/>
      <c r="AS694" s="21"/>
      <c r="AT694" s="21"/>
      <c r="AU694" s="21"/>
      <c r="AV694" s="21"/>
      <c r="AW694" s="21"/>
      <c r="AX694" s="21"/>
      <c r="AY694" s="21"/>
      <c r="AZ694" s="21"/>
    </row>
    <row r="695" ht="15.75" customHeight="1">
      <c r="A695" s="116"/>
      <c r="B695" s="117"/>
      <c r="C695" s="116"/>
      <c r="D695" s="118"/>
      <c r="E695" s="119"/>
      <c r="F695" s="119"/>
      <c r="G695" s="21"/>
      <c r="H695" s="21"/>
      <c r="I695" s="21"/>
      <c r="J695" s="21"/>
      <c r="K695" s="21"/>
      <c r="L695" s="21"/>
      <c r="M695" s="21"/>
      <c r="N695" s="120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  <c r="AK695" s="21"/>
      <c r="AL695" s="21"/>
      <c r="AM695" s="21"/>
      <c r="AN695" s="21"/>
      <c r="AO695" s="21"/>
      <c r="AP695" s="21"/>
      <c r="AQ695" s="21"/>
      <c r="AR695" s="21"/>
      <c r="AS695" s="21"/>
      <c r="AT695" s="21"/>
      <c r="AU695" s="21"/>
      <c r="AV695" s="21"/>
      <c r="AW695" s="21"/>
      <c r="AX695" s="21"/>
      <c r="AY695" s="21"/>
      <c r="AZ695" s="21"/>
    </row>
    <row r="696" ht="15.75" customHeight="1">
      <c r="A696" s="116"/>
      <c r="B696" s="117"/>
      <c r="C696" s="116"/>
      <c r="D696" s="118"/>
      <c r="E696" s="119"/>
      <c r="F696" s="119"/>
      <c r="G696" s="21"/>
      <c r="H696" s="21"/>
      <c r="I696" s="21"/>
      <c r="J696" s="21"/>
      <c r="K696" s="21"/>
      <c r="L696" s="21"/>
      <c r="M696" s="21"/>
      <c r="N696" s="120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  <c r="AK696" s="21"/>
      <c r="AL696" s="21"/>
      <c r="AM696" s="21"/>
      <c r="AN696" s="21"/>
      <c r="AO696" s="21"/>
      <c r="AP696" s="21"/>
      <c r="AQ696" s="21"/>
      <c r="AR696" s="21"/>
      <c r="AS696" s="21"/>
      <c r="AT696" s="21"/>
      <c r="AU696" s="21"/>
      <c r="AV696" s="21"/>
      <c r="AW696" s="21"/>
      <c r="AX696" s="21"/>
      <c r="AY696" s="21"/>
      <c r="AZ696" s="21"/>
    </row>
    <row r="697" ht="15.75" customHeight="1">
      <c r="A697" s="116"/>
      <c r="B697" s="117"/>
      <c r="C697" s="116"/>
      <c r="D697" s="118"/>
      <c r="E697" s="119"/>
      <c r="F697" s="119"/>
      <c r="G697" s="21"/>
      <c r="H697" s="21"/>
      <c r="I697" s="21"/>
      <c r="J697" s="21"/>
      <c r="K697" s="21"/>
      <c r="L697" s="21"/>
      <c r="M697" s="21"/>
      <c r="N697" s="120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  <c r="AK697" s="21"/>
      <c r="AL697" s="21"/>
      <c r="AM697" s="21"/>
      <c r="AN697" s="21"/>
      <c r="AO697" s="21"/>
      <c r="AP697" s="21"/>
      <c r="AQ697" s="21"/>
      <c r="AR697" s="21"/>
      <c r="AS697" s="21"/>
      <c r="AT697" s="21"/>
      <c r="AU697" s="21"/>
      <c r="AV697" s="21"/>
      <c r="AW697" s="21"/>
      <c r="AX697" s="21"/>
      <c r="AY697" s="21"/>
      <c r="AZ697" s="21"/>
    </row>
    <row r="698" ht="15.75" customHeight="1">
      <c r="A698" s="116"/>
      <c r="B698" s="117"/>
      <c r="C698" s="116"/>
      <c r="D698" s="118"/>
      <c r="E698" s="119"/>
      <c r="F698" s="119"/>
      <c r="G698" s="21"/>
      <c r="H698" s="21"/>
      <c r="I698" s="21"/>
      <c r="J698" s="21"/>
      <c r="K698" s="21"/>
      <c r="L698" s="21"/>
      <c r="M698" s="21"/>
      <c r="N698" s="120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  <c r="AK698" s="21"/>
      <c r="AL698" s="21"/>
      <c r="AM698" s="21"/>
      <c r="AN698" s="21"/>
      <c r="AO698" s="21"/>
      <c r="AP698" s="21"/>
      <c r="AQ698" s="21"/>
      <c r="AR698" s="21"/>
      <c r="AS698" s="21"/>
      <c r="AT698" s="21"/>
      <c r="AU698" s="21"/>
      <c r="AV698" s="21"/>
      <c r="AW698" s="21"/>
      <c r="AX698" s="21"/>
      <c r="AY698" s="21"/>
      <c r="AZ698" s="21"/>
    </row>
    <row r="699" ht="15.75" customHeight="1">
      <c r="A699" s="116"/>
      <c r="B699" s="117"/>
      <c r="C699" s="116"/>
      <c r="D699" s="118"/>
      <c r="E699" s="119"/>
      <c r="F699" s="119"/>
      <c r="G699" s="21"/>
      <c r="H699" s="21"/>
      <c r="I699" s="21"/>
      <c r="J699" s="21"/>
      <c r="K699" s="21"/>
      <c r="L699" s="21"/>
      <c r="M699" s="21"/>
      <c r="N699" s="120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  <c r="AK699" s="21"/>
      <c r="AL699" s="21"/>
      <c r="AM699" s="21"/>
      <c r="AN699" s="21"/>
      <c r="AO699" s="21"/>
      <c r="AP699" s="21"/>
      <c r="AQ699" s="21"/>
      <c r="AR699" s="21"/>
      <c r="AS699" s="21"/>
      <c r="AT699" s="21"/>
      <c r="AU699" s="21"/>
      <c r="AV699" s="21"/>
      <c r="AW699" s="21"/>
      <c r="AX699" s="21"/>
      <c r="AY699" s="21"/>
      <c r="AZ699" s="21"/>
    </row>
    <row r="700" ht="15.75" customHeight="1">
      <c r="A700" s="116"/>
      <c r="B700" s="117"/>
      <c r="C700" s="116"/>
      <c r="D700" s="118"/>
      <c r="E700" s="119"/>
      <c r="F700" s="119"/>
      <c r="G700" s="21"/>
      <c r="H700" s="21"/>
      <c r="I700" s="21"/>
      <c r="J700" s="21"/>
      <c r="K700" s="21"/>
      <c r="L700" s="21"/>
      <c r="M700" s="21"/>
      <c r="N700" s="120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  <c r="AK700" s="21"/>
      <c r="AL700" s="21"/>
      <c r="AM700" s="21"/>
      <c r="AN700" s="21"/>
      <c r="AO700" s="21"/>
      <c r="AP700" s="21"/>
      <c r="AQ700" s="21"/>
      <c r="AR700" s="21"/>
      <c r="AS700" s="21"/>
      <c r="AT700" s="21"/>
      <c r="AU700" s="21"/>
      <c r="AV700" s="21"/>
      <c r="AW700" s="21"/>
      <c r="AX700" s="21"/>
      <c r="AY700" s="21"/>
      <c r="AZ700" s="21"/>
    </row>
    <row r="701" ht="15.75" customHeight="1">
      <c r="A701" s="116"/>
      <c r="B701" s="117"/>
      <c r="C701" s="116"/>
      <c r="D701" s="118"/>
      <c r="E701" s="119"/>
      <c r="F701" s="119"/>
      <c r="G701" s="21"/>
      <c r="H701" s="21"/>
      <c r="I701" s="21"/>
      <c r="J701" s="21"/>
      <c r="K701" s="21"/>
      <c r="L701" s="21"/>
      <c r="M701" s="21"/>
      <c r="N701" s="120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  <c r="AK701" s="21"/>
      <c r="AL701" s="21"/>
      <c r="AM701" s="21"/>
      <c r="AN701" s="21"/>
      <c r="AO701" s="21"/>
      <c r="AP701" s="21"/>
      <c r="AQ701" s="21"/>
      <c r="AR701" s="21"/>
      <c r="AS701" s="21"/>
      <c r="AT701" s="21"/>
      <c r="AU701" s="21"/>
      <c r="AV701" s="21"/>
      <c r="AW701" s="21"/>
      <c r="AX701" s="21"/>
      <c r="AY701" s="21"/>
      <c r="AZ701" s="21"/>
    </row>
    <row r="702" ht="15.75" customHeight="1">
      <c r="A702" s="116"/>
      <c r="B702" s="117"/>
      <c r="C702" s="116"/>
      <c r="D702" s="118"/>
      <c r="E702" s="119"/>
      <c r="F702" s="119"/>
      <c r="G702" s="21"/>
      <c r="H702" s="21"/>
      <c r="I702" s="21"/>
      <c r="J702" s="21"/>
      <c r="K702" s="21"/>
      <c r="L702" s="21"/>
      <c r="M702" s="21"/>
      <c r="N702" s="120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  <c r="AK702" s="21"/>
      <c r="AL702" s="21"/>
      <c r="AM702" s="21"/>
      <c r="AN702" s="21"/>
      <c r="AO702" s="21"/>
      <c r="AP702" s="21"/>
      <c r="AQ702" s="21"/>
      <c r="AR702" s="21"/>
      <c r="AS702" s="21"/>
      <c r="AT702" s="21"/>
      <c r="AU702" s="21"/>
      <c r="AV702" s="21"/>
      <c r="AW702" s="21"/>
      <c r="AX702" s="21"/>
      <c r="AY702" s="21"/>
      <c r="AZ702" s="21"/>
    </row>
    <row r="703" ht="15.75" customHeight="1">
      <c r="A703" s="116"/>
      <c r="B703" s="117"/>
      <c r="C703" s="116"/>
      <c r="D703" s="118"/>
      <c r="E703" s="119"/>
      <c r="F703" s="119"/>
      <c r="G703" s="21"/>
      <c r="H703" s="21"/>
      <c r="I703" s="21"/>
      <c r="J703" s="21"/>
      <c r="K703" s="21"/>
      <c r="L703" s="21"/>
      <c r="M703" s="21"/>
      <c r="N703" s="120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  <c r="AK703" s="21"/>
      <c r="AL703" s="21"/>
      <c r="AM703" s="21"/>
      <c r="AN703" s="21"/>
      <c r="AO703" s="21"/>
      <c r="AP703" s="21"/>
      <c r="AQ703" s="21"/>
      <c r="AR703" s="21"/>
      <c r="AS703" s="21"/>
      <c r="AT703" s="21"/>
      <c r="AU703" s="21"/>
      <c r="AV703" s="21"/>
      <c r="AW703" s="21"/>
      <c r="AX703" s="21"/>
      <c r="AY703" s="21"/>
      <c r="AZ703" s="21"/>
    </row>
    <row r="704" ht="15.75" customHeight="1">
      <c r="A704" s="116"/>
      <c r="B704" s="117"/>
      <c r="C704" s="116"/>
      <c r="D704" s="118"/>
      <c r="E704" s="119"/>
      <c r="F704" s="119"/>
      <c r="G704" s="21"/>
      <c r="H704" s="21"/>
      <c r="I704" s="21"/>
      <c r="J704" s="21"/>
      <c r="K704" s="21"/>
      <c r="L704" s="21"/>
      <c r="M704" s="21"/>
      <c r="N704" s="120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  <c r="AK704" s="21"/>
      <c r="AL704" s="21"/>
      <c r="AM704" s="21"/>
      <c r="AN704" s="21"/>
      <c r="AO704" s="21"/>
      <c r="AP704" s="21"/>
      <c r="AQ704" s="21"/>
      <c r="AR704" s="21"/>
      <c r="AS704" s="21"/>
      <c r="AT704" s="21"/>
      <c r="AU704" s="21"/>
      <c r="AV704" s="21"/>
      <c r="AW704" s="21"/>
      <c r="AX704" s="21"/>
      <c r="AY704" s="21"/>
      <c r="AZ704" s="21"/>
    </row>
    <row r="705" ht="15.75" customHeight="1">
      <c r="A705" s="116"/>
      <c r="B705" s="117"/>
      <c r="C705" s="116"/>
      <c r="D705" s="118"/>
      <c r="E705" s="119"/>
      <c r="F705" s="119"/>
      <c r="G705" s="21"/>
      <c r="H705" s="21"/>
      <c r="I705" s="21"/>
      <c r="J705" s="21"/>
      <c r="K705" s="21"/>
      <c r="L705" s="21"/>
      <c r="M705" s="21"/>
      <c r="N705" s="120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  <c r="AK705" s="21"/>
      <c r="AL705" s="21"/>
      <c r="AM705" s="21"/>
      <c r="AN705" s="21"/>
      <c r="AO705" s="21"/>
      <c r="AP705" s="21"/>
      <c r="AQ705" s="21"/>
      <c r="AR705" s="21"/>
      <c r="AS705" s="21"/>
      <c r="AT705" s="21"/>
      <c r="AU705" s="21"/>
      <c r="AV705" s="21"/>
      <c r="AW705" s="21"/>
      <c r="AX705" s="21"/>
      <c r="AY705" s="21"/>
      <c r="AZ705" s="21"/>
    </row>
    <row r="706" ht="15.75" customHeight="1">
      <c r="A706" s="116"/>
      <c r="B706" s="117"/>
      <c r="C706" s="116"/>
      <c r="D706" s="118"/>
      <c r="E706" s="119"/>
      <c r="F706" s="119"/>
      <c r="G706" s="21"/>
      <c r="H706" s="21"/>
      <c r="I706" s="21"/>
      <c r="J706" s="21"/>
      <c r="K706" s="21"/>
      <c r="L706" s="21"/>
      <c r="M706" s="21"/>
      <c r="N706" s="120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  <c r="AK706" s="21"/>
      <c r="AL706" s="21"/>
      <c r="AM706" s="21"/>
      <c r="AN706" s="21"/>
      <c r="AO706" s="21"/>
      <c r="AP706" s="21"/>
      <c r="AQ706" s="21"/>
      <c r="AR706" s="21"/>
      <c r="AS706" s="21"/>
      <c r="AT706" s="21"/>
      <c r="AU706" s="21"/>
      <c r="AV706" s="21"/>
      <c r="AW706" s="21"/>
      <c r="AX706" s="21"/>
      <c r="AY706" s="21"/>
      <c r="AZ706" s="21"/>
    </row>
    <row r="707" ht="15.75" customHeight="1">
      <c r="A707" s="116"/>
      <c r="B707" s="117"/>
      <c r="C707" s="116"/>
      <c r="D707" s="118"/>
      <c r="E707" s="119"/>
      <c r="F707" s="119"/>
      <c r="G707" s="21"/>
      <c r="H707" s="21"/>
      <c r="I707" s="21"/>
      <c r="J707" s="21"/>
      <c r="K707" s="21"/>
      <c r="L707" s="21"/>
      <c r="M707" s="21"/>
      <c r="N707" s="120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  <c r="AK707" s="21"/>
      <c r="AL707" s="21"/>
      <c r="AM707" s="21"/>
      <c r="AN707" s="21"/>
      <c r="AO707" s="21"/>
      <c r="AP707" s="21"/>
      <c r="AQ707" s="21"/>
      <c r="AR707" s="21"/>
      <c r="AS707" s="21"/>
      <c r="AT707" s="21"/>
      <c r="AU707" s="21"/>
      <c r="AV707" s="21"/>
      <c r="AW707" s="21"/>
      <c r="AX707" s="21"/>
      <c r="AY707" s="21"/>
      <c r="AZ707" s="21"/>
    </row>
    <row r="708" ht="15.75" customHeight="1">
      <c r="A708" s="116"/>
      <c r="B708" s="117"/>
      <c r="C708" s="116"/>
      <c r="D708" s="118"/>
      <c r="E708" s="119"/>
      <c r="F708" s="119"/>
      <c r="G708" s="21"/>
      <c r="H708" s="21"/>
      <c r="I708" s="21"/>
      <c r="J708" s="21"/>
      <c r="K708" s="21"/>
      <c r="L708" s="21"/>
      <c r="M708" s="21"/>
      <c r="N708" s="120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  <c r="AK708" s="21"/>
      <c r="AL708" s="21"/>
      <c r="AM708" s="21"/>
      <c r="AN708" s="21"/>
      <c r="AO708" s="21"/>
      <c r="AP708" s="21"/>
      <c r="AQ708" s="21"/>
      <c r="AR708" s="21"/>
      <c r="AS708" s="21"/>
      <c r="AT708" s="21"/>
      <c r="AU708" s="21"/>
      <c r="AV708" s="21"/>
      <c r="AW708" s="21"/>
      <c r="AX708" s="21"/>
      <c r="AY708" s="21"/>
      <c r="AZ708" s="21"/>
    </row>
    <row r="709" ht="15.75" customHeight="1">
      <c r="A709" s="116"/>
      <c r="B709" s="117"/>
      <c r="C709" s="116"/>
      <c r="D709" s="118"/>
      <c r="E709" s="119"/>
      <c r="F709" s="119"/>
      <c r="G709" s="21"/>
      <c r="H709" s="21"/>
      <c r="I709" s="21"/>
      <c r="J709" s="21"/>
      <c r="K709" s="21"/>
      <c r="L709" s="21"/>
      <c r="M709" s="21"/>
      <c r="N709" s="120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  <c r="AK709" s="21"/>
      <c r="AL709" s="21"/>
      <c r="AM709" s="21"/>
      <c r="AN709" s="21"/>
      <c r="AO709" s="21"/>
      <c r="AP709" s="21"/>
      <c r="AQ709" s="21"/>
      <c r="AR709" s="21"/>
      <c r="AS709" s="21"/>
      <c r="AT709" s="21"/>
      <c r="AU709" s="21"/>
      <c r="AV709" s="21"/>
      <c r="AW709" s="21"/>
      <c r="AX709" s="21"/>
      <c r="AY709" s="21"/>
      <c r="AZ709" s="21"/>
    </row>
    <row r="710" ht="15.75" customHeight="1">
      <c r="A710" s="116"/>
      <c r="B710" s="117"/>
      <c r="C710" s="116"/>
      <c r="D710" s="118"/>
      <c r="E710" s="119"/>
      <c r="F710" s="119"/>
      <c r="G710" s="21"/>
      <c r="H710" s="21"/>
      <c r="I710" s="21"/>
      <c r="J710" s="21"/>
      <c r="K710" s="21"/>
      <c r="L710" s="21"/>
      <c r="M710" s="21"/>
      <c r="N710" s="120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  <c r="AK710" s="21"/>
      <c r="AL710" s="21"/>
      <c r="AM710" s="21"/>
      <c r="AN710" s="21"/>
      <c r="AO710" s="21"/>
      <c r="AP710" s="21"/>
      <c r="AQ710" s="21"/>
      <c r="AR710" s="21"/>
      <c r="AS710" s="21"/>
      <c r="AT710" s="21"/>
      <c r="AU710" s="21"/>
      <c r="AV710" s="21"/>
      <c r="AW710" s="21"/>
      <c r="AX710" s="21"/>
      <c r="AY710" s="21"/>
      <c r="AZ710" s="21"/>
    </row>
    <row r="711" ht="15.75" customHeight="1">
      <c r="A711" s="116"/>
      <c r="B711" s="117"/>
      <c r="C711" s="116"/>
      <c r="D711" s="118"/>
      <c r="E711" s="119"/>
      <c r="F711" s="119"/>
      <c r="G711" s="21"/>
      <c r="H711" s="21"/>
      <c r="I711" s="21"/>
      <c r="J711" s="21"/>
      <c r="K711" s="21"/>
      <c r="L711" s="21"/>
      <c r="M711" s="21"/>
      <c r="N711" s="120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  <c r="AK711" s="21"/>
      <c r="AL711" s="21"/>
      <c r="AM711" s="21"/>
      <c r="AN711" s="21"/>
      <c r="AO711" s="21"/>
      <c r="AP711" s="21"/>
      <c r="AQ711" s="21"/>
      <c r="AR711" s="21"/>
      <c r="AS711" s="21"/>
      <c r="AT711" s="21"/>
      <c r="AU711" s="21"/>
      <c r="AV711" s="21"/>
      <c r="AW711" s="21"/>
      <c r="AX711" s="21"/>
      <c r="AY711" s="21"/>
      <c r="AZ711" s="21"/>
    </row>
    <row r="712" ht="15.75" customHeight="1">
      <c r="A712" s="116"/>
      <c r="B712" s="117"/>
      <c r="C712" s="116"/>
      <c r="D712" s="118"/>
      <c r="E712" s="119"/>
      <c r="F712" s="119"/>
      <c r="G712" s="21"/>
      <c r="H712" s="21"/>
      <c r="I712" s="21"/>
      <c r="J712" s="21"/>
      <c r="K712" s="21"/>
      <c r="L712" s="21"/>
      <c r="M712" s="21"/>
      <c r="N712" s="120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  <c r="AK712" s="21"/>
      <c r="AL712" s="21"/>
      <c r="AM712" s="21"/>
      <c r="AN712" s="21"/>
      <c r="AO712" s="21"/>
      <c r="AP712" s="21"/>
      <c r="AQ712" s="21"/>
      <c r="AR712" s="21"/>
      <c r="AS712" s="21"/>
      <c r="AT712" s="21"/>
      <c r="AU712" s="21"/>
      <c r="AV712" s="21"/>
      <c r="AW712" s="21"/>
      <c r="AX712" s="21"/>
      <c r="AY712" s="21"/>
      <c r="AZ712" s="21"/>
    </row>
    <row r="713" ht="15.75" customHeight="1">
      <c r="A713" s="116"/>
      <c r="B713" s="117"/>
      <c r="C713" s="116"/>
      <c r="D713" s="118"/>
      <c r="E713" s="119"/>
      <c r="F713" s="119"/>
      <c r="G713" s="21"/>
      <c r="H713" s="21"/>
      <c r="I713" s="21"/>
      <c r="J713" s="21"/>
      <c r="K713" s="21"/>
      <c r="L713" s="21"/>
      <c r="M713" s="21"/>
      <c r="N713" s="120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  <c r="AK713" s="21"/>
      <c r="AL713" s="21"/>
      <c r="AM713" s="21"/>
      <c r="AN713" s="21"/>
      <c r="AO713" s="21"/>
      <c r="AP713" s="21"/>
      <c r="AQ713" s="21"/>
      <c r="AR713" s="21"/>
      <c r="AS713" s="21"/>
      <c r="AT713" s="21"/>
      <c r="AU713" s="21"/>
      <c r="AV713" s="21"/>
      <c r="AW713" s="21"/>
      <c r="AX713" s="21"/>
      <c r="AY713" s="21"/>
      <c r="AZ713" s="21"/>
    </row>
    <row r="714" ht="15.75" customHeight="1">
      <c r="A714" s="116"/>
      <c r="B714" s="117"/>
      <c r="C714" s="116"/>
      <c r="D714" s="118"/>
      <c r="E714" s="119"/>
      <c r="F714" s="119"/>
      <c r="G714" s="21"/>
      <c r="H714" s="21"/>
      <c r="I714" s="21"/>
      <c r="J714" s="21"/>
      <c r="K714" s="21"/>
      <c r="L714" s="21"/>
      <c r="M714" s="21"/>
      <c r="N714" s="120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  <c r="AK714" s="21"/>
      <c r="AL714" s="21"/>
      <c r="AM714" s="21"/>
      <c r="AN714" s="21"/>
      <c r="AO714" s="21"/>
      <c r="AP714" s="21"/>
      <c r="AQ714" s="21"/>
      <c r="AR714" s="21"/>
      <c r="AS714" s="21"/>
      <c r="AT714" s="21"/>
      <c r="AU714" s="21"/>
      <c r="AV714" s="21"/>
      <c r="AW714" s="21"/>
      <c r="AX714" s="21"/>
      <c r="AY714" s="21"/>
      <c r="AZ714" s="21"/>
    </row>
    <row r="715" ht="15.75" customHeight="1">
      <c r="A715" s="116"/>
      <c r="B715" s="117"/>
      <c r="C715" s="116"/>
      <c r="D715" s="118"/>
      <c r="E715" s="119"/>
      <c r="F715" s="119"/>
      <c r="G715" s="21"/>
      <c r="H715" s="21"/>
      <c r="I715" s="21"/>
      <c r="J715" s="21"/>
      <c r="K715" s="21"/>
      <c r="L715" s="21"/>
      <c r="M715" s="21"/>
      <c r="N715" s="120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  <c r="AK715" s="21"/>
      <c r="AL715" s="21"/>
      <c r="AM715" s="21"/>
      <c r="AN715" s="21"/>
      <c r="AO715" s="21"/>
      <c r="AP715" s="21"/>
      <c r="AQ715" s="21"/>
      <c r="AR715" s="21"/>
      <c r="AS715" s="21"/>
      <c r="AT715" s="21"/>
      <c r="AU715" s="21"/>
      <c r="AV715" s="21"/>
      <c r="AW715" s="21"/>
      <c r="AX715" s="21"/>
      <c r="AY715" s="21"/>
      <c r="AZ715" s="21"/>
    </row>
    <row r="716" ht="15.75" customHeight="1">
      <c r="A716" s="116"/>
      <c r="B716" s="117"/>
      <c r="C716" s="116"/>
      <c r="D716" s="118"/>
      <c r="E716" s="119"/>
      <c r="F716" s="119"/>
      <c r="G716" s="21"/>
      <c r="H716" s="21"/>
      <c r="I716" s="21"/>
      <c r="J716" s="21"/>
      <c r="K716" s="21"/>
      <c r="L716" s="21"/>
      <c r="M716" s="21"/>
      <c r="N716" s="120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  <c r="AK716" s="21"/>
      <c r="AL716" s="21"/>
      <c r="AM716" s="21"/>
      <c r="AN716" s="21"/>
      <c r="AO716" s="21"/>
      <c r="AP716" s="21"/>
      <c r="AQ716" s="21"/>
      <c r="AR716" s="21"/>
      <c r="AS716" s="21"/>
      <c r="AT716" s="21"/>
      <c r="AU716" s="21"/>
      <c r="AV716" s="21"/>
      <c r="AW716" s="21"/>
      <c r="AX716" s="21"/>
      <c r="AY716" s="21"/>
      <c r="AZ716" s="21"/>
    </row>
    <row r="717" ht="15.75" customHeight="1">
      <c r="A717" s="116"/>
      <c r="B717" s="117"/>
      <c r="C717" s="116"/>
      <c r="D717" s="118"/>
      <c r="E717" s="119"/>
      <c r="F717" s="119"/>
      <c r="G717" s="21"/>
      <c r="H717" s="21"/>
      <c r="I717" s="21"/>
      <c r="J717" s="21"/>
      <c r="K717" s="21"/>
      <c r="L717" s="21"/>
      <c r="M717" s="21"/>
      <c r="N717" s="120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  <c r="AK717" s="21"/>
      <c r="AL717" s="21"/>
      <c r="AM717" s="21"/>
      <c r="AN717" s="21"/>
      <c r="AO717" s="21"/>
      <c r="AP717" s="21"/>
      <c r="AQ717" s="21"/>
      <c r="AR717" s="21"/>
      <c r="AS717" s="21"/>
      <c r="AT717" s="21"/>
      <c r="AU717" s="21"/>
      <c r="AV717" s="21"/>
      <c r="AW717" s="21"/>
      <c r="AX717" s="21"/>
      <c r="AY717" s="21"/>
      <c r="AZ717" s="21"/>
    </row>
    <row r="718" ht="15.75" customHeight="1">
      <c r="A718" s="116"/>
      <c r="B718" s="117"/>
      <c r="C718" s="116"/>
      <c r="D718" s="118"/>
      <c r="E718" s="119"/>
      <c r="F718" s="119"/>
      <c r="G718" s="21"/>
      <c r="H718" s="21"/>
      <c r="I718" s="21"/>
      <c r="J718" s="21"/>
      <c r="K718" s="21"/>
      <c r="L718" s="21"/>
      <c r="M718" s="21"/>
      <c r="N718" s="120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  <c r="AK718" s="21"/>
      <c r="AL718" s="21"/>
      <c r="AM718" s="21"/>
      <c r="AN718" s="21"/>
      <c r="AO718" s="21"/>
      <c r="AP718" s="21"/>
      <c r="AQ718" s="21"/>
      <c r="AR718" s="21"/>
      <c r="AS718" s="21"/>
      <c r="AT718" s="21"/>
      <c r="AU718" s="21"/>
      <c r="AV718" s="21"/>
      <c r="AW718" s="21"/>
      <c r="AX718" s="21"/>
      <c r="AY718" s="21"/>
      <c r="AZ718" s="21"/>
    </row>
    <row r="719" ht="15.75" customHeight="1">
      <c r="A719" s="116"/>
      <c r="B719" s="117"/>
      <c r="C719" s="116"/>
      <c r="D719" s="118"/>
      <c r="E719" s="119"/>
      <c r="F719" s="119"/>
      <c r="G719" s="21"/>
      <c r="H719" s="21"/>
      <c r="I719" s="21"/>
      <c r="J719" s="21"/>
      <c r="K719" s="21"/>
      <c r="L719" s="21"/>
      <c r="M719" s="21"/>
      <c r="N719" s="120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  <c r="AK719" s="21"/>
      <c r="AL719" s="21"/>
      <c r="AM719" s="21"/>
      <c r="AN719" s="21"/>
      <c r="AO719" s="21"/>
      <c r="AP719" s="21"/>
      <c r="AQ719" s="21"/>
      <c r="AR719" s="21"/>
      <c r="AS719" s="21"/>
      <c r="AT719" s="21"/>
      <c r="AU719" s="21"/>
      <c r="AV719" s="21"/>
      <c r="AW719" s="21"/>
      <c r="AX719" s="21"/>
      <c r="AY719" s="21"/>
      <c r="AZ719" s="21"/>
    </row>
    <row r="720" ht="15.75" customHeight="1">
      <c r="A720" s="116"/>
      <c r="B720" s="117"/>
      <c r="C720" s="116"/>
      <c r="D720" s="118"/>
      <c r="E720" s="119"/>
      <c r="F720" s="119"/>
      <c r="G720" s="21"/>
      <c r="H720" s="21"/>
      <c r="I720" s="21"/>
      <c r="J720" s="21"/>
      <c r="K720" s="21"/>
      <c r="L720" s="21"/>
      <c r="M720" s="21"/>
      <c r="N720" s="120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  <c r="AK720" s="21"/>
      <c r="AL720" s="21"/>
      <c r="AM720" s="21"/>
      <c r="AN720" s="21"/>
      <c r="AO720" s="21"/>
      <c r="AP720" s="21"/>
      <c r="AQ720" s="21"/>
      <c r="AR720" s="21"/>
      <c r="AS720" s="21"/>
      <c r="AT720" s="21"/>
      <c r="AU720" s="21"/>
      <c r="AV720" s="21"/>
      <c r="AW720" s="21"/>
      <c r="AX720" s="21"/>
      <c r="AY720" s="21"/>
      <c r="AZ720" s="21"/>
    </row>
    <row r="721" ht="15.75" customHeight="1">
      <c r="A721" s="116"/>
      <c r="B721" s="117"/>
      <c r="C721" s="116"/>
      <c r="D721" s="118"/>
      <c r="E721" s="119"/>
      <c r="F721" s="119"/>
      <c r="G721" s="21"/>
      <c r="H721" s="21"/>
      <c r="I721" s="21"/>
      <c r="J721" s="21"/>
      <c r="K721" s="21"/>
      <c r="L721" s="21"/>
      <c r="M721" s="21"/>
      <c r="N721" s="120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  <c r="AK721" s="21"/>
      <c r="AL721" s="21"/>
      <c r="AM721" s="21"/>
      <c r="AN721" s="21"/>
      <c r="AO721" s="21"/>
      <c r="AP721" s="21"/>
      <c r="AQ721" s="21"/>
      <c r="AR721" s="21"/>
      <c r="AS721" s="21"/>
      <c r="AT721" s="21"/>
      <c r="AU721" s="21"/>
      <c r="AV721" s="21"/>
      <c r="AW721" s="21"/>
      <c r="AX721" s="21"/>
      <c r="AY721" s="21"/>
      <c r="AZ721" s="21"/>
    </row>
    <row r="722" ht="15.75" customHeight="1">
      <c r="A722" s="116"/>
      <c r="B722" s="117"/>
      <c r="C722" s="116"/>
      <c r="D722" s="118"/>
      <c r="E722" s="119"/>
      <c r="F722" s="119"/>
      <c r="G722" s="21"/>
      <c r="H722" s="21"/>
      <c r="I722" s="21"/>
      <c r="J722" s="21"/>
      <c r="K722" s="21"/>
      <c r="L722" s="21"/>
      <c r="M722" s="21"/>
      <c r="N722" s="120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  <c r="AK722" s="21"/>
      <c r="AL722" s="21"/>
      <c r="AM722" s="21"/>
      <c r="AN722" s="21"/>
      <c r="AO722" s="21"/>
      <c r="AP722" s="21"/>
      <c r="AQ722" s="21"/>
      <c r="AR722" s="21"/>
      <c r="AS722" s="21"/>
      <c r="AT722" s="21"/>
      <c r="AU722" s="21"/>
      <c r="AV722" s="21"/>
      <c r="AW722" s="21"/>
      <c r="AX722" s="21"/>
      <c r="AY722" s="21"/>
      <c r="AZ722" s="21"/>
    </row>
    <row r="723" ht="15.75" customHeight="1">
      <c r="A723" s="116"/>
      <c r="B723" s="117"/>
      <c r="C723" s="116"/>
      <c r="D723" s="118"/>
      <c r="E723" s="119"/>
      <c r="F723" s="119"/>
      <c r="G723" s="21"/>
      <c r="H723" s="21"/>
      <c r="I723" s="21"/>
      <c r="J723" s="21"/>
      <c r="K723" s="21"/>
      <c r="L723" s="21"/>
      <c r="M723" s="21"/>
      <c r="N723" s="120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  <c r="AK723" s="21"/>
      <c r="AL723" s="21"/>
      <c r="AM723" s="21"/>
      <c r="AN723" s="21"/>
      <c r="AO723" s="21"/>
      <c r="AP723" s="21"/>
      <c r="AQ723" s="21"/>
      <c r="AR723" s="21"/>
      <c r="AS723" s="21"/>
      <c r="AT723" s="21"/>
      <c r="AU723" s="21"/>
      <c r="AV723" s="21"/>
      <c r="AW723" s="21"/>
      <c r="AX723" s="21"/>
      <c r="AY723" s="21"/>
      <c r="AZ723" s="21"/>
    </row>
    <row r="724" ht="15.75" customHeight="1">
      <c r="A724" s="116"/>
      <c r="B724" s="117"/>
      <c r="C724" s="116"/>
      <c r="D724" s="118"/>
      <c r="E724" s="119"/>
      <c r="F724" s="119"/>
      <c r="G724" s="21"/>
      <c r="H724" s="21"/>
      <c r="I724" s="21"/>
      <c r="J724" s="21"/>
      <c r="K724" s="21"/>
      <c r="L724" s="21"/>
      <c r="M724" s="21"/>
      <c r="N724" s="120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  <c r="AK724" s="21"/>
      <c r="AL724" s="21"/>
      <c r="AM724" s="21"/>
      <c r="AN724" s="21"/>
      <c r="AO724" s="21"/>
      <c r="AP724" s="21"/>
      <c r="AQ724" s="21"/>
      <c r="AR724" s="21"/>
      <c r="AS724" s="21"/>
      <c r="AT724" s="21"/>
      <c r="AU724" s="21"/>
      <c r="AV724" s="21"/>
      <c r="AW724" s="21"/>
      <c r="AX724" s="21"/>
      <c r="AY724" s="21"/>
      <c r="AZ724" s="21"/>
    </row>
    <row r="725" ht="15.75" customHeight="1">
      <c r="A725" s="116"/>
      <c r="B725" s="117"/>
      <c r="C725" s="116"/>
      <c r="D725" s="118"/>
      <c r="E725" s="119"/>
      <c r="F725" s="119"/>
      <c r="G725" s="21"/>
      <c r="H725" s="21"/>
      <c r="I725" s="21"/>
      <c r="J725" s="21"/>
      <c r="K725" s="21"/>
      <c r="L725" s="21"/>
      <c r="M725" s="21"/>
      <c r="N725" s="120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  <c r="AK725" s="21"/>
      <c r="AL725" s="21"/>
      <c r="AM725" s="21"/>
      <c r="AN725" s="21"/>
      <c r="AO725" s="21"/>
      <c r="AP725" s="21"/>
      <c r="AQ725" s="21"/>
      <c r="AR725" s="21"/>
      <c r="AS725" s="21"/>
      <c r="AT725" s="21"/>
      <c r="AU725" s="21"/>
      <c r="AV725" s="21"/>
      <c r="AW725" s="21"/>
      <c r="AX725" s="21"/>
      <c r="AY725" s="21"/>
      <c r="AZ725" s="21"/>
    </row>
    <row r="726" ht="15.75" customHeight="1">
      <c r="A726" s="116"/>
      <c r="B726" s="117"/>
      <c r="C726" s="116"/>
      <c r="D726" s="118"/>
      <c r="E726" s="119"/>
      <c r="F726" s="119"/>
      <c r="G726" s="21"/>
      <c r="H726" s="21"/>
      <c r="I726" s="21"/>
      <c r="J726" s="21"/>
      <c r="K726" s="21"/>
      <c r="L726" s="21"/>
      <c r="M726" s="21"/>
      <c r="N726" s="120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  <c r="AK726" s="21"/>
      <c r="AL726" s="21"/>
      <c r="AM726" s="21"/>
      <c r="AN726" s="21"/>
      <c r="AO726" s="21"/>
      <c r="AP726" s="21"/>
      <c r="AQ726" s="21"/>
      <c r="AR726" s="21"/>
      <c r="AS726" s="21"/>
      <c r="AT726" s="21"/>
      <c r="AU726" s="21"/>
      <c r="AV726" s="21"/>
      <c r="AW726" s="21"/>
      <c r="AX726" s="21"/>
      <c r="AY726" s="21"/>
      <c r="AZ726" s="21"/>
    </row>
    <row r="727" ht="15.75" customHeight="1">
      <c r="A727" s="116"/>
      <c r="B727" s="117"/>
      <c r="C727" s="116"/>
      <c r="D727" s="118"/>
      <c r="E727" s="119"/>
      <c r="F727" s="119"/>
      <c r="G727" s="21"/>
      <c r="H727" s="21"/>
      <c r="I727" s="21"/>
      <c r="J727" s="21"/>
      <c r="K727" s="21"/>
      <c r="L727" s="21"/>
      <c r="M727" s="21"/>
      <c r="N727" s="120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  <c r="AK727" s="21"/>
      <c r="AL727" s="21"/>
      <c r="AM727" s="21"/>
      <c r="AN727" s="21"/>
      <c r="AO727" s="21"/>
      <c r="AP727" s="21"/>
      <c r="AQ727" s="21"/>
      <c r="AR727" s="21"/>
      <c r="AS727" s="21"/>
      <c r="AT727" s="21"/>
      <c r="AU727" s="21"/>
      <c r="AV727" s="21"/>
      <c r="AW727" s="21"/>
      <c r="AX727" s="21"/>
      <c r="AY727" s="21"/>
      <c r="AZ727" s="21"/>
    </row>
    <row r="728" ht="15.75" customHeight="1">
      <c r="A728" s="116"/>
      <c r="B728" s="117"/>
      <c r="C728" s="116"/>
      <c r="D728" s="118"/>
      <c r="E728" s="119"/>
      <c r="F728" s="119"/>
      <c r="G728" s="21"/>
      <c r="H728" s="21"/>
      <c r="I728" s="21"/>
      <c r="J728" s="21"/>
      <c r="K728" s="21"/>
      <c r="L728" s="21"/>
      <c r="M728" s="21"/>
      <c r="N728" s="120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  <c r="AK728" s="21"/>
      <c r="AL728" s="21"/>
      <c r="AM728" s="21"/>
      <c r="AN728" s="21"/>
      <c r="AO728" s="21"/>
      <c r="AP728" s="21"/>
      <c r="AQ728" s="21"/>
      <c r="AR728" s="21"/>
      <c r="AS728" s="21"/>
      <c r="AT728" s="21"/>
      <c r="AU728" s="21"/>
      <c r="AV728" s="21"/>
      <c r="AW728" s="21"/>
      <c r="AX728" s="21"/>
      <c r="AY728" s="21"/>
      <c r="AZ728" s="21"/>
    </row>
    <row r="729" ht="15.75" customHeight="1">
      <c r="A729" s="116"/>
      <c r="B729" s="117"/>
      <c r="C729" s="116"/>
      <c r="D729" s="118"/>
      <c r="E729" s="119"/>
      <c r="F729" s="119"/>
      <c r="G729" s="21"/>
      <c r="H729" s="21"/>
      <c r="I729" s="21"/>
      <c r="J729" s="21"/>
      <c r="K729" s="21"/>
      <c r="L729" s="21"/>
      <c r="M729" s="21"/>
      <c r="N729" s="120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  <c r="AK729" s="21"/>
      <c r="AL729" s="21"/>
      <c r="AM729" s="21"/>
      <c r="AN729" s="21"/>
      <c r="AO729" s="21"/>
      <c r="AP729" s="21"/>
      <c r="AQ729" s="21"/>
      <c r="AR729" s="21"/>
      <c r="AS729" s="21"/>
      <c r="AT729" s="21"/>
      <c r="AU729" s="21"/>
      <c r="AV729" s="21"/>
      <c r="AW729" s="21"/>
      <c r="AX729" s="21"/>
      <c r="AY729" s="21"/>
      <c r="AZ729" s="21"/>
    </row>
    <row r="730" ht="15.75" customHeight="1">
      <c r="A730" s="116"/>
      <c r="B730" s="117"/>
      <c r="C730" s="116"/>
      <c r="D730" s="118"/>
      <c r="E730" s="119"/>
      <c r="F730" s="119"/>
      <c r="G730" s="21"/>
      <c r="H730" s="21"/>
      <c r="I730" s="21"/>
      <c r="J730" s="21"/>
      <c r="K730" s="21"/>
      <c r="L730" s="21"/>
      <c r="M730" s="21"/>
      <c r="N730" s="120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  <c r="AK730" s="21"/>
      <c r="AL730" s="21"/>
      <c r="AM730" s="21"/>
      <c r="AN730" s="21"/>
      <c r="AO730" s="21"/>
      <c r="AP730" s="21"/>
      <c r="AQ730" s="21"/>
      <c r="AR730" s="21"/>
      <c r="AS730" s="21"/>
      <c r="AT730" s="21"/>
      <c r="AU730" s="21"/>
      <c r="AV730" s="21"/>
      <c r="AW730" s="21"/>
      <c r="AX730" s="21"/>
      <c r="AY730" s="21"/>
      <c r="AZ730" s="21"/>
    </row>
    <row r="731" ht="15.75" customHeight="1">
      <c r="A731" s="116"/>
      <c r="B731" s="117"/>
      <c r="C731" s="116"/>
      <c r="D731" s="118"/>
      <c r="E731" s="119"/>
      <c r="F731" s="119"/>
      <c r="G731" s="21"/>
      <c r="H731" s="21"/>
      <c r="I731" s="21"/>
      <c r="J731" s="21"/>
      <c r="K731" s="21"/>
      <c r="L731" s="21"/>
      <c r="M731" s="21"/>
      <c r="N731" s="120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  <c r="AK731" s="21"/>
      <c r="AL731" s="21"/>
      <c r="AM731" s="21"/>
      <c r="AN731" s="21"/>
      <c r="AO731" s="21"/>
      <c r="AP731" s="21"/>
      <c r="AQ731" s="21"/>
      <c r="AR731" s="21"/>
      <c r="AS731" s="21"/>
      <c r="AT731" s="21"/>
      <c r="AU731" s="21"/>
      <c r="AV731" s="21"/>
      <c r="AW731" s="21"/>
      <c r="AX731" s="21"/>
      <c r="AY731" s="21"/>
      <c r="AZ731" s="21"/>
    </row>
    <row r="732" ht="15.75" customHeight="1">
      <c r="A732" s="116"/>
      <c r="B732" s="117"/>
      <c r="C732" s="116"/>
      <c r="D732" s="118"/>
      <c r="E732" s="119"/>
      <c r="F732" s="119"/>
      <c r="G732" s="21"/>
      <c r="H732" s="21"/>
      <c r="I732" s="21"/>
      <c r="J732" s="21"/>
      <c r="K732" s="21"/>
      <c r="L732" s="21"/>
      <c r="M732" s="21"/>
      <c r="N732" s="120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  <c r="AK732" s="21"/>
      <c r="AL732" s="21"/>
      <c r="AM732" s="21"/>
      <c r="AN732" s="21"/>
      <c r="AO732" s="21"/>
      <c r="AP732" s="21"/>
      <c r="AQ732" s="21"/>
      <c r="AR732" s="21"/>
      <c r="AS732" s="21"/>
      <c r="AT732" s="21"/>
      <c r="AU732" s="21"/>
      <c r="AV732" s="21"/>
      <c r="AW732" s="21"/>
      <c r="AX732" s="21"/>
      <c r="AY732" s="21"/>
      <c r="AZ732" s="21"/>
    </row>
    <row r="733" ht="15.75" customHeight="1">
      <c r="A733" s="116"/>
      <c r="B733" s="117"/>
      <c r="C733" s="116"/>
      <c r="D733" s="118"/>
      <c r="E733" s="119"/>
      <c r="F733" s="119"/>
      <c r="G733" s="21"/>
      <c r="H733" s="21"/>
      <c r="I733" s="21"/>
      <c r="J733" s="21"/>
      <c r="K733" s="21"/>
      <c r="L733" s="21"/>
      <c r="M733" s="21"/>
      <c r="N733" s="120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  <c r="AK733" s="21"/>
      <c r="AL733" s="21"/>
      <c r="AM733" s="21"/>
      <c r="AN733" s="21"/>
      <c r="AO733" s="21"/>
      <c r="AP733" s="21"/>
      <c r="AQ733" s="21"/>
      <c r="AR733" s="21"/>
      <c r="AS733" s="21"/>
      <c r="AT733" s="21"/>
      <c r="AU733" s="21"/>
      <c r="AV733" s="21"/>
      <c r="AW733" s="21"/>
      <c r="AX733" s="21"/>
      <c r="AY733" s="21"/>
      <c r="AZ733" s="21"/>
    </row>
    <row r="734" ht="15.75" customHeight="1">
      <c r="A734" s="116"/>
      <c r="B734" s="117"/>
      <c r="C734" s="116"/>
      <c r="D734" s="118"/>
      <c r="E734" s="119"/>
      <c r="F734" s="119"/>
      <c r="G734" s="21"/>
      <c r="H734" s="21"/>
      <c r="I734" s="21"/>
      <c r="J734" s="21"/>
      <c r="K734" s="21"/>
      <c r="L734" s="21"/>
      <c r="M734" s="21"/>
      <c r="N734" s="120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  <c r="AK734" s="21"/>
      <c r="AL734" s="21"/>
      <c r="AM734" s="21"/>
      <c r="AN734" s="21"/>
      <c r="AO734" s="21"/>
      <c r="AP734" s="21"/>
      <c r="AQ734" s="21"/>
      <c r="AR734" s="21"/>
      <c r="AS734" s="21"/>
      <c r="AT734" s="21"/>
      <c r="AU734" s="21"/>
      <c r="AV734" s="21"/>
      <c r="AW734" s="21"/>
      <c r="AX734" s="21"/>
      <c r="AY734" s="21"/>
      <c r="AZ734" s="21"/>
    </row>
    <row r="735" ht="15.75" customHeight="1">
      <c r="A735" s="116"/>
      <c r="B735" s="117"/>
      <c r="C735" s="116"/>
      <c r="D735" s="118"/>
      <c r="E735" s="119"/>
      <c r="F735" s="119"/>
      <c r="G735" s="21"/>
      <c r="H735" s="21"/>
      <c r="I735" s="21"/>
      <c r="J735" s="21"/>
      <c r="K735" s="21"/>
      <c r="L735" s="21"/>
      <c r="M735" s="21"/>
      <c r="N735" s="120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  <c r="AK735" s="21"/>
      <c r="AL735" s="21"/>
      <c r="AM735" s="21"/>
      <c r="AN735" s="21"/>
      <c r="AO735" s="21"/>
      <c r="AP735" s="21"/>
      <c r="AQ735" s="21"/>
      <c r="AR735" s="21"/>
      <c r="AS735" s="21"/>
      <c r="AT735" s="21"/>
      <c r="AU735" s="21"/>
      <c r="AV735" s="21"/>
      <c r="AW735" s="21"/>
      <c r="AX735" s="21"/>
      <c r="AY735" s="21"/>
      <c r="AZ735" s="21"/>
    </row>
    <row r="736" ht="15.75" customHeight="1">
      <c r="A736" s="116"/>
      <c r="B736" s="117"/>
      <c r="C736" s="116"/>
      <c r="D736" s="118"/>
      <c r="E736" s="119"/>
      <c r="F736" s="119"/>
      <c r="G736" s="21"/>
      <c r="H736" s="21"/>
      <c r="I736" s="21"/>
      <c r="J736" s="21"/>
      <c r="K736" s="21"/>
      <c r="L736" s="21"/>
      <c r="M736" s="21"/>
      <c r="N736" s="120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  <c r="AK736" s="21"/>
      <c r="AL736" s="21"/>
      <c r="AM736" s="21"/>
      <c r="AN736" s="21"/>
      <c r="AO736" s="21"/>
      <c r="AP736" s="21"/>
      <c r="AQ736" s="21"/>
      <c r="AR736" s="21"/>
      <c r="AS736" s="21"/>
      <c r="AT736" s="21"/>
      <c r="AU736" s="21"/>
      <c r="AV736" s="21"/>
      <c r="AW736" s="21"/>
      <c r="AX736" s="21"/>
      <c r="AY736" s="21"/>
      <c r="AZ736" s="21"/>
    </row>
    <row r="737" ht="15.75" customHeight="1">
      <c r="A737" s="116"/>
      <c r="B737" s="117"/>
      <c r="C737" s="116"/>
      <c r="D737" s="118"/>
      <c r="E737" s="119"/>
      <c r="F737" s="119"/>
      <c r="G737" s="21"/>
      <c r="H737" s="21"/>
      <c r="I737" s="21"/>
      <c r="J737" s="21"/>
      <c r="K737" s="21"/>
      <c r="L737" s="21"/>
      <c r="M737" s="21"/>
      <c r="N737" s="120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  <c r="AK737" s="21"/>
      <c r="AL737" s="21"/>
      <c r="AM737" s="21"/>
      <c r="AN737" s="21"/>
      <c r="AO737" s="21"/>
      <c r="AP737" s="21"/>
      <c r="AQ737" s="21"/>
      <c r="AR737" s="21"/>
      <c r="AS737" s="21"/>
      <c r="AT737" s="21"/>
      <c r="AU737" s="21"/>
      <c r="AV737" s="21"/>
      <c r="AW737" s="21"/>
      <c r="AX737" s="21"/>
      <c r="AY737" s="21"/>
      <c r="AZ737" s="21"/>
    </row>
    <row r="738" ht="15.75" customHeight="1">
      <c r="A738" s="116"/>
      <c r="B738" s="117"/>
      <c r="C738" s="116"/>
      <c r="D738" s="118"/>
      <c r="E738" s="119"/>
      <c r="F738" s="119"/>
      <c r="G738" s="21"/>
      <c r="H738" s="21"/>
      <c r="I738" s="21"/>
      <c r="J738" s="21"/>
      <c r="K738" s="21"/>
      <c r="L738" s="21"/>
      <c r="M738" s="21"/>
      <c r="N738" s="120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  <c r="AK738" s="21"/>
      <c r="AL738" s="21"/>
      <c r="AM738" s="21"/>
      <c r="AN738" s="21"/>
      <c r="AO738" s="21"/>
      <c r="AP738" s="21"/>
      <c r="AQ738" s="21"/>
      <c r="AR738" s="21"/>
      <c r="AS738" s="21"/>
      <c r="AT738" s="21"/>
      <c r="AU738" s="21"/>
      <c r="AV738" s="21"/>
      <c r="AW738" s="21"/>
      <c r="AX738" s="21"/>
      <c r="AY738" s="21"/>
      <c r="AZ738" s="21"/>
    </row>
    <row r="739" ht="15.75" customHeight="1">
      <c r="A739" s="116"/>
      <c r="B739" s="117"/>
      <c r="C739" s="116"/>
      <c r="D739" s="118"/>
      <c r="E739" s="119"/>
      <c r="F739" s="119"/>
      <c r="G739" s="21"/>
      <c r="H739" s="21"/>
      <c r="I739" s="21"/>
      <c r="J739" s="21"/>
      <c r="K739" s="21"/>
      <c r="L739" s="21"/>
      <c r="M739" s="21"/>
      <c r="N739" s="120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  <c r="AK739" s="21"/>
      <c r="AL739" s="21"/>
      <c r="AM739" s="21"/>
      <c r="AN739" s="21"/>
      <c r="AO739" s="21"/>
      <c r="AP739" s="21"/>
      <c r="AQ739" s="21"/>
      <c r="AR739" s="21"/>
      <c r="AS739" s="21"/>
      <c r="AT739" s="21"/>
      <c r="AU739" s="21"/>
      <c r="AV739" s="21"/>
      <c r="AW739" s="21"/>
      <c r="AX739" s="21"/>
      <c r="AY739" s="21"/>
      <c r="AZ739" s="21"/>
    </row>
    <row r="740" ht="15.75" customHeight="1">
      <c r="A740" s="116"/>
      <c r="B740" s="117"/>
      <c r="C740" s="116"/>
      <c r="D740" s="118"/>
      <c r="E740" s="119"/>
      <c r="F740" s="119"/>
      <c r="G740" s="21"/>
      <c r="H740" s="21"/>
      <c r="I740" s="21"/>
      <c r="J740" s="21"/>
      <c r="K740" s="21"/>
      <c r="L740" s="21"/>
      <c r="M740" s="21"/>
      <c r="N740" s="120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  <c r="AK740" s="21"/>
      <c r="AL740" s="21"/>
      <c r="AM740" s="21"/>
      <c r="AN740" s="21"/>
      <c r="AO740" s="21"/>
      <c r="AP740" s="21"/>
      <c r="AQ740" s="21"/>
      <c r="AR740" s="21"/>
      <c r="AS740" s="21"/>
      <c r="AT740" s="21"/>
      <c r="AU740" s="21"/>
      <c r="AV740" s="21"/>
      <c r="AW740" s="21"/>
      <c r="AX740" s="21"/>
      <c r="AY740" s="21"/>
      <c r="AZ740" s="21"/>
    </row>
    <row r="741" ht="15.75" customHeight="1">
      <c r="A741" s="116"/>
      <c r="B741" s="117"/>
      <c r="C741" s="116"/>
      <c r="D741" s="118"/>
      <c r="E741" s="119"/>
      <c r="F741" s="119"/>
      <c r="G741" s="21"/>
      <c r="H741" s="21"/>
      <c r="I741" s="21"/>
      <c r="J741" s="21"/>
      <c r="K741" s="21"/>
      <c r="L741" s="21"/>
      <c r="M741" s="21"/>
      <c r="N741" s="120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  <c r="AK741" s="21"/>
      <c r="AL741" s="21"/>
      <c r="AM741" s="21"/>
      <c r="AN741" s="21"/>
      <c r="AO741" s="21"/>
      <c r="AP741" s="21"/>
      <c r="AQ741" s="21"/>
      <c r="AR741" s="21"/>
      <c r="AS741" s="21"/>
      <c r="AT741" s="21"/>
      <c r="AU741" s="21"/>
      <c r="AV741" s="21"/>
      <c r="AW741" s="21"/>
      <c r="AX741" s="21"/>
      <c r="AY741" s="21"/>
      <c r="AZ741" s="21"/>
    </row>
    <row r="742" ht="15.75" customHeight="1">
      <c r="A742" s="116"/>
      <c r="B742" s="117"/>
      <c r="C742" s="116"/>
      <c r="D742" s="118"/>
      <c r="E742" s="119"/>
      <c r="F742" s="119"/>
      <c r="G742" s="21"/>
      <c r="H742" s="21"/>
      <c r="I742" s="21"/>
      <c r="J742" s="21"/>
      <c r="K742" s="21"/>
      <c r="L742" s="21"/>
      <c r="M742" s="21"/>
      <c r="N742" s="120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  <c r="AK742" s="21"/>
      <c r="AL742" s="21"/>
      <c r="AM742" s="21"/>
      <c r="AN742" s="21"/>
      <c r="AO742" s="21"/>
      <c r="AP742" s="21"/>
      <c r="AQ742" s="21"/>
      <c r="AR742" s="21"/>
      <c r="AS742" s="21"/>
      <c r="AT742" s="21"/>
      <c r="AU742" s="21"/>
      <c r="AV742" s="21"/>
      <c r="AW742" s="21"/>
      <c r="AX742" s="21"/>
      <c r="AY742" s="21"/>
      <c r="AZ742" s="21"/>
    </row>
    <row r="743" ht="15.75" customHeight="1">
      <c r="A743" s="116"/>
      <c r="B743" s="117"/>
      <c r="C743" s="116"/>
      <c r="D743" s="118"/>
      <c r="E743" s="119"/>
      <c r="F743" s="119"/>
      <c r="G743" s="21"/>
      <c r="H743" s="21"/>
      <c r="I743" s="21"/>
      <c r="J743" s="21"/>
      <c r="K743" s="21"/>
      <c r="L743" s="21"/>
      <c r="M743" s="21"/>
      <c r="N743" s="120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  <c r="AK743" s="21"/>
      <c r="AL743" s="21"/>
      <c r="AM743" s="21"/>
      <c r="AN743" s="21"/>
      <c r="AO743" s="21"/>
      <c r="AP743" s="21"/>
      <c r="AQ743" s="21"/>
      <c r="AR743" s="21"/>
      <c r="AS743" s="21"/>
      <c r="AT743" s="21"/>
      <c r="AU743" s="21"/>
      <c r="AV743" s="21"/>
      <c r="AW743" s="21"/>
      <c r="AX743" s="21"/>
      <c r="AY743" s="21"/>
      <c r="AZ743" s="21"/>
    </row>
    <row r="744" ht="15.75" customHeight="1">
      <c r="A744" s="116"/>
      <c r="B744" s="117"/>
      <c r="C744" s="116"/>
      <c r="D744" s="118"/>
      <c r="E744" s="119"/>
      <c r="F744" s="119"/>
      <c r="G744" s="21"/>
      <c r="H744" s="21"/>
      <c r="I744" s="21"/>
      <c r="J744" s="21"/>
      <c r="K744" s="21"/>
      <c r="L744" s="21"/>
      <c r="M744" s="21"/>
      <c r="N744" s="120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  <c r="AK744" s="21"/>
      <c r="AL744" s="21"/>
      <c r="AM744" s="21"/>
      <c r="AN744" s="21"/>
      <c r="AO744" s="21"/>
      <c r="AP744" s="21"/>
      <c r="AQ744" s="21"/>
      <c r="AR744" s="21"/>
      <c r="AS744" s="21"/>
      <c r="AT744" s="21"/>
      <c r="AU744" s="21"/>
      <c r="AV744" s="21"/>
      <c r="AW744" s="21"/>
      <c r="AX744" s="21"/>
      <c r="AY744" s="21"/>
      <c r="AZ744" s="21"/>
    </row>
    <row r="745" ht="15.75" customHeight="1">
      <c r="A745" s="116"/>
      <c r="B745" s="117"/>
      <c r="C745" s="116"/>
      <c r="D745" s="118"/>
      <c r="E745" s="119"/>
      <c r="F745" s="119"/>
      <c r="G745" s="21"/>
      <c r="H745" s="21"/>
      <c r="I745" s="21"/>
      <c r="J745" s="21"/>
      <c r="K745" s="21"/>
      <c r="L745" s="21"/>
      <c r="M745" s="21"/>
      <c r="N745" s="120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  <c r="AK745" s="21"/>
      <c r="AL745" s="21"/>
      <c r="AM745" s="21"/>
      <c r="AN745" s="21"/>
      <c r="AO745" s="21"/>
      <c r="AP745" s="21"/>
      <c r="AQ745" s="21"/>
      <c r="AR745" s="21"/>
      <c r="AS745" s="21"/>
      <c r="AT745" s="21"/>
      <c r="AU745" s="21"/>
      <c r="AV745" s="21"/>
      <c r="AW745" s="21"/>
      <c r="AX745" s="21"/>
      <c r="AY745" s="21"/>
      <c r="AZ745" s="21"/>
    </row>
    <row r="746" ht="15.75" customHeight="1">
      <c r="A746" s="116"/>
      <c r="B746" s="117"/>
      <c r="C746" s="116"/>
      <c r="D746" s="118"/>
      <c r="E746" s="119"/>
      <c r="F746" s="119"/>
      <c r="G746" s="21"/>
      <c r="H746" s="21"/>
      <c r="I746" s="21"/>
      <c r="J746" s="21"/>
      <c r="K746" s="21"/>
      <c r="L746" s="21"/>
      <c r="M746" s="21"/>
      <c r="N746" s="120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  <c r="AK746" s="21"/>
      <c r="AL746" s="21"/>
      <c r="AM746" s="21"/>
      <c r="AN746" s="21"/>
      <c r="AO746" s="21"/>
      <c r="AP746" s="21"/>
      <c r="AQ746" s="21"/>
      <c r="AR746" s="21"/>
      <c r="AS746" s="21"/>
      <c r="AT746" s="21"/>
      <c r="AU746" s="21"/>
      <c r="AV746" s="21"/>
      <c r="AW746" s="21"/>
      <c r="AX746" s="21"/>
      <c r="AY746" s="21"/>
      <c r="AZ746" s="21"/>
    </row>
    <row r="747" ht="15.75" customHeight="1">
      <c r="A747" s="116"/>
      <c r="B747" s="117"/>
      <c r="C747" s="116"/>
      <c r="D747" s="118"/>
      <c r="E747" s="119"/>
      <c r="F747" s="119"/>
      <c r="G747" s="21"/>
      <c r="H747" s="21"/>
      <c r="I747" s="21"/>
      <c r="J747" s="21"/>
      <c r="K747" s="21"/>
      <c r="L747" s="21"/>
      <c r="M747" s="21"/>
      <c r="N747" s="120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  <c r="AK747" s="21"/>
      <c r="AL747" s="21"/>
      <c r="AM747" s="21"/>
      <c r="AN747" s="21"/>
      <c r="AO747" s="21"/>
      <c r="AP747" s="21"/>
      <c r="AQ747" s="21"/>
      <c r="AR747" s="21"/>
      <c r="AS747" s="21"/>
      <c r="AT747" s="21"/>
      <c r="AU747" s="21"/>
      <c r="AV747" s="21"/>
      <c r="AW747" s="21"/>
      <c r="AX747" s="21"/>
      <c r="AY747" s="21"/>
      <c r="AZ747" s="21"/>
    </row>
    <row r="748" ht="15.75" customHeight="1">
      <c r="A748" s="116"/>
      <c r="B748" s="117"/>
      <c r="C748" s="116"/>
      <c r="D748" s="118"/>
      <c r="E748" s="119"/>
      <c r="F748" s="119"/>
      <c r="G748" s="21"/>
      <c r="H748" s="21"/>
      <c r="I748" s="21"/>
      <c r="J748" s="21"/>
      <c r="K748" s="21"/>
      <c r="L748" s="21"/>
      <c r="M748" s="21"/>
      <c r="N748" s="120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  <c r="AK748" s="21"/>
      <c r="AL748" s="21"/>
      <c r="AM748" s="21"/>
      <c r="AN748" s="21"/>
      <c r="AO748" s="21"/>
      <c r="AP748" s="21"/>
      <c r="AQ748" s="21"/>
      <c r="AR748" s="21"/>
      <c r="AS748" s="21"/>
      <c r="AT748" s="21"/>
      <c r="AU748" s="21"/>
      <c r="AV748" s="21"/>
      <c r="AW748" s="21"/>
      <c r="AX748" s="21"/>
      <c r="AY748" s="21"/>
      <c r="AZ748" s="21"/>
    </row>
    <row r="749" ht="15.75" customHeight="1">
      <c r="A749" s="116"/>
      <c r="B749" s="117"/>
      <c r="C749" s="116"/>
      <c r="D749" s="118"/>
      <c r="E749" s="119"/>
      <c r="F749" s="119"/>
      <c r="G749" s="21"/>
      <c r="H749" s="21"/>
      <c r="I749" s="21"/>
      <c r="J749" s="21"/>
      <c r="K749" s="21"/>
      <c r="L749" s="21"/>
      <c r="M749" s="21"/>
      <c r="N749" s="120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  <c r="AK749" s="21"/>
      <c r="AL749" s="21"/>
      <c r="AM749" s="21"/>
      <c r="AN749" s="21"/>
      <c r="AO749" s="21"/>
      <c r="AP749" s="21"/>
      <c r="AQ749" s="21"/>
      <c r="AR749" s="21"/>
      <c r="AS749" s="21"/>
      <c r="AT749" s="21"/>
      <c r="AU749" s="21"/>
      <c r="AV749" s="21"/>
      <c r="AW749" s="21"/>
      <c r="AX749" s="21"/>
      <c r="AY749" s="21"/>
      <c r="AZ749" s="21"/>
    </row>
    <row r="750" ht="15.75" customHeight="1">
      <c r="A750" s="116"/>
      <c r="B750" s="117"/>
      <c r="C750" s="116"/>
      <c r="D750" s="118"/>
      <c r="E750" s="119"/>
      <c r="F750" s="119"/>
      <c r="G750" s="21"/>
      <c r="H750" s="21"/>
      <c r="I750" s="21"/>
      <c r="J750" s="21"/>
      <c r="K750" s="21"/>
      <c r="L750" s="21"/>
      <c r="M750" s="21"/>
      <c r="N750" s="120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  <c r="AK750" s="21"/>
      <c r="AL750" s="21"/>
      <c r="AM750" s="21"/>
      <c r="AN750" s="21"/>
      <c r="AO750" s="21"/>
      <c r="AP750" s="21"/>
      <c r="AQ750" s="21"/>
      <c r="AR750" s="21"/>
      <c r="AS750" s="21"/>
      <c r="AT750" s="21"/>
      <c r="AU750" s="21"/>
      <c r="AV750" s="21"/>
      <c r="AW750" s="21"/>
      <c r="AX750" s="21"/>
      <c r="AY750" s="21"/>
      <c r="AZ750" s="21"/>
    </row>
    <row r="751" ht="15.75" customHeight="1">
      <c r="A751" s="116"/>
      <c r="B751" s="117"/>
      <c r="C751" s="116"/>
      <c r="D751" s="118"/>
      <c r="E751" s="119"/>
      <c r="F751" s="119"/>
      <c r="G751" s="21"/>
      <c r="H751" s="21"/>
      <c r="I751" s="21"/>
      <c r="J751" s="21"/>
      <c r="K751" s="21"/>
      <c r="L751" s="21"/>
      <c r="M751" s="21"/>
      <c r="N751" s="120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  <c r="AK751" s="21"/>
      <c r="AL751" s="21"/>
      <c r="AM751" s="21"/>
      <c r="AN751" s="21"/>
      <c r="AO751" s="21"/>
      <c r="AP751" s="21"/>
      <c r="AQ751" s="21"/>
      <c r="AR751" s="21"/>
      <c r="AS751" s="21"/>
      <c r="AT751" s="21"/>
      <c r="AU751" s="21"/>
      <c r="AV751" s="21"/>
      <c r="AW751" s="21"/>
      <c r="AX751" s="21"/>
      <c r="AY751" s="21"/>
      <c r="AZ751" s="21"/>
    </row>
    <row r="752" ht="15.75" customHeight="1">
      <c r="A752" s="116"/>
      <c r="B752" s="117"/>
      <c r="C752" s="116"/>
      <c r="D752" s="118"/>
      <c r="E752" s="119"/>
      <c r="F752" s="119"/>
      <c r="G752" s="21"/>
      <c r="H752" s="21"/>
      <c r="I752" s="21"/>
      <c r="J752" s="21"/>
      <c r="K752" s="21"/>
      <c r="L752" s="21"/>
      <c r="M752" s="21"/>
      <c r="N752" s="120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  <c r="AK752" s="21"/>
      <c r="AL752" s="21"/>
      <c r="AM752" s="21"/>
      <c r="AN752" s="21"/>
      <c r="AO752" s="21"/>
      <c r="AP752" s="21"/>
      <c r="AQ752" s="21"/>
      <c r="AR752" s="21"/>
      <c r="AS752" s="21"/>
      <c r="AT752" s="21"/>
      <c r="AU752" s="21"/>
      <c r="AV752" s="21"/>
      <c r="AW752" s="21"/>
      <c r="AX752" s="21"/>
      <c r="AY752" s="21"/>
      <c r="AZ752" s="21"/>
    </row>
    <row r="753" ht="15.75" customHeight="1">
      <c r="A753" s="116"/>
      <c r="B753" s="117"/>
      <c r="C753" s="116"/>
      <c r="D753" s="118"/>
      <c r="E753" s="119"/>
      <c r="F753" s="119"/>
      <c r="G753" s="21"/>
      <c r="H753" s="21"/>
      <c r="I753" s="21"/>
      <c r="J753" s="21"/>
      <c r="K753" s="21"/>
      <c r="L753" s="21"/>
      <c r="M753" s="21"/>
      <c r="N753" s="120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  <c r="AK753" s="21"/>
      <c r="AL753" s="21"/>
      <c r="AM753" s="21"/>
      <c r="AN753" s="21"/>
      <c r="AO753" s="21"/>
      <c r="AP753" s="21"/>
      <c r="AQ753" s="21"/>
      <c r="AR753" s="21"/>
      <c r="AS753" s="21"/>
      <c r="AT753" s="21"/>
      <c r="AU753" s="21"/>
      <c r="AV753" s="21"/>
      <c r="AW753" s="21"/>
      <c r="AX753" s="21"/>
      <c r="AY753" s="21"/>
      <c r="AZ753" s="21"/>
    </row>
    <row r="754" ht="15.75" customHeight="1">
      <c r="A754" s="116"/>
      <c r="B754" s="117"/>
      <c r="C754" s="116"/>
      <c r="D754" s="118"/>
      <c r="E754" s="119"/>
      <c r="F754" s="119"/>
      <c r="G754" s="21"/>
      <c r="H754" s="21"/>
      <c r="I754" s="21"/>
      <c r="J754" s="21"/>
      <c r="K754" s="21"/>
      <c r="L754" s="21"/>
      <c r="M754" s="21"/>
      <c r="N754" s="120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  <c r="AK754" s="21"/>
      <c r="AL754" s="21"/>
      <c r="AM754" s="21"/>
      <c r="AN754" s="21"/>
      <c r="AO754" s="21"/>
      <c r="AP754" s="21"/>
      <c r="AQ754" s="21"/>
      <c r="AR754" s="21"/>
      <c r="AS754" s="21"/>
      <c r="AT754" s="21"/>
      <c r="AU754" s="21"/>
      <c r="AV754" s="21"/>
      <c r="AW754" s="21"/>
      <c r="AX754" s="21"/>
      <c r="AY754" s="21"/>
      <c r="AZ754" s="21"/>
    </row>
    <row r="755" ht="15.75" customHeight="1">
      <c r="A755" s="116"/>
      <c r="B755" s="117"/>
      <c r="C755" s="116"/>
      <c r="D755" s="118"/>
      <c r="E755" s="119"/>
      <c r="F755" s="119"/>
      <c r="G755" s="21"/>
      <c r="H755" s="21"/>
      <c r="I755" s="21"/>
      <c r="J755" s="21"/>
      <c r="K755" s="21"/>
      <c r="L755" s="21"/>
      <c r="M755" s="21"/>
      <c r="N755" s="120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  <c r="AK755" s="21"/>
      <c r="AL755" s="21"/>
      <c r="AM755" s="21"/>
      <c r="AN755" s="21"/>
      <c r="AO755" s="21"/>
      <c r="AP755" s="21"/>
      <c r="AQ755" s="21"/>
      <c r="AR755" s="21"/>
      <c r="AS755" s="21"/>
      <c r="AT755" s="21"/>
      <c r="AU755" s="21"/>
      <c r="AV755" s="21"/>
      <c r="AW755" s="21"/>
      <c r="AX755" s="21"/>
      <c r="AY755" s="21"/>
      <c r="AZ755" s="21"/>
    </row>
    <row r="756" ht="15.75" customHeight="1">
      <c r="A756" s="116"/>
      <c r="B756" s="117"/>
      <c r="C756" s="116"/>
      <c r="D756" s="118"/>
      <c r="E756" s="119"/>
      <c r="F756" s="119"/>
      <c r="G756" s="21"/>
      <c r="H756" s="21"/>
      <c r="I756" s="21"/>
      <c r="J756" s="21"/>
      <c r="K756" s="21"/>
      <c r="L756" s="21"/>
      <c r="M756" s="21"/>
      <c r="N756" s="120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  <c r="AK756" s="21"/>
      <c r="AL756" s="21"/>
      <c r="AM756" s="21"/>
      <c r="AN756" s="21"/>
      <c r="AO756" s="21"/>
      <c r="AP756" s="21"/>
      <c r="AQ756" s="21"/>
      <c r="AR756" s="21"/>
      <c r="AS756" s="21"/>
      <c r="AT756" s="21"/>
      <c r="AU756" s="21"/>
      <c r="AV756" s="21"/>
      <c r="AW756" s="21"/>
      <c r="AX756" s="21"/>
      <c r="AY756" s="21"/>
      <c r="AZ756" s="21"/>
    </row>
    <row r="757" ht="15.75" customHeight="1">
      <c r="A757" s="116"/>
      <c r="B757" s="117"/>
      <c r="C757" s="116"/>
      <c r="D757" s="118"/>
      <c r="E757" s="119"/>
      <c r="F757" s="119"/>
      <c r="G757" s="21"/>
      <c r="H757" s="21"/>
      <c r="I757" s="21"/>
      <c r="J757" s="21"/>
      <c r="K757" s="21"/>
      <c r="L757" s="21"/>
      <c r="M757" s="21"/>
      <c r="N757" s="120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  <c r="AK757" s="21"/>
      <c r="AL757" s="21"/>
      <c r="AM757" s="21"/>
      <c r="AN757" s="21"/>
      <c r="AO757" s="21"/>
      <c r="AP757" s="21"/>
      <c r="AQ757" s="21"/>
      <c r="AR757" s="21"/>
      <c r="AS757" s="21"/>
      <c r="AT757" s="21"/>
      <c r="AU757" s="21"/>
      <c r="AV757" s="21"/>
      <c r="AW757" s="21"/>
      <c r="AX757" s="21"/>
      <c r="AY757" s="21"/>
      <c r="AZ757" s="21"/>
    </row>
    <row r="758" ht="15.75" customHeight="1">
      <c r="A758" s="116"/>
      <c r="B758" s="117"/>
      <c r="C758" s="116"/>
      <c r="D758" s="118"/>
      <c r="E758" s="119"/>
      <c r="F758" s="119"/>
      <c r="G758" s="21"/>
      <c r="H758" s="21"/>
      <c r="I758" s="21"/>
      <c r="J758" s="21"/>
      <c r="K758" s="21"/>
      <c r="L758" s="21"/>
      <c r="M758" s="21"/>
      <c r="N758" s="120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  <c r="AK758" s="21"/>
      <c r="AL758" s="21"/>
      <c r="AM758" s="21"/>
      <c r="AN758" s="21"/>
      <c r="AO758" s="21"/>
      <c r="AP758" s="21"/>
      <c r="AQ758" s="21"/>
      <c r="AR758" s="21"/>
      <c r="AS758" s="21"/>
      <c r="AT758" s="21"/>
      <c r="AU758" s="21"/>
      <c r="AV758" s="21"/>
      <c r="AW758" s="21"/>
      <c r="AX758" s="21"/>
      <c r="AY758" s="21"/>
      <c r="AZ758" s="21"/>
    </row>
    <row r="759" ht="15.75" customHeight="1">
      <c r="A759" s="116"/>
      <c r="B759" s="117"/>
      <c r="C759" s="116"/>
      <c r="D759" s="118"/>
      <c r="E759" s="119"/>
      <c r="F759" s="119"/>
      <c r="G759" s="21"/>
      <c r="H759" s="21"/>
      <c r="I759" s="21"/>
      <c r="J759" s="21"/>
      <c r="K759" s="21"/>
      <c r="L759" s="21"/>
      <c r="M759" s="21"/>
      <c r="N759" s="120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  <c r="AK759" s="21"/>
      <c r="AL759" s="21"/>
      <c r="AM759" s="21"/>
      <c r="AN759" s="21"/>
      <c r="AO759" s="21"/>
      <c r="AP759" s="21"/>
      <c r="AQ759" s="21"/>
      <c r="AR759" s="21"/>
      <c r="AS759" s="21"/>
      <c r="AT759" s="21"/>
      <c r="AU759" s="21"/>
      <c r="AV759" s="21"/>
      <c r="AW759" s="21"/>
      <c r="AX759" s="21"/>
      <c r="AY759" s="21"/>
      <c r="AZ759" s="21"/>
    </row>
    <row r="760" ht="15.75" customHeight="1">
      <c r="A760" s="116"/>
      <c r="B760" s="117"/>
      <c r="C760" s="116"/>
      <c r="D760" s="118"/>
      <c r="E760" s="119"/>
      <c r="F760" s="119"/>
      <c r="G760" s="21"/>
      <c r="H760" s="21"/>
      <c r="I760" s="21"/>
      <c r="J760" s="21"/>
      <c r="K760" s="21"/>
      <c r="L760" s="21"/>
      <c r="M760" s="21"/>
      <c r="N760" s="120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  <c r="AK760" s="21"/>
      <c r="AL760" s="21"/>
      <c r="AM760" s="21"/>
      <c r="AN760" s="21"/>
      <c r="AO760" s="21"/>
      <c r="AP760" s="21"/>
      <c r="AQ760" s="21"/>
      <c r="AR760" s="21"/>
      <c r="AS760" s="21"/>
      <c r="AT760" s="21"/>
      <c r="AU760" s="21"/>
      <c r="AV760" s="21"/>
      <c r="AW760" s="21"/>
      <c r="AX760" s="21"/>
      <c r="AY760" s="21"/>
      <c r="AZ760" s="21"/>
    </row>
    <row r="761" ht="15.75" customHeight="1">
      <c r="A761" s="116"/>
      <c r="B761" s="117"/>
      <c r="C761" s="116"/>
      <c r="D761" s="118"/>
      <c r="E761" s="119"/>
      <c r="F761" s="119"/>
      <c r="G761" s="21"/>
      <c r="H761" s="21"/>
      <c r="I761" s="21"/>
      <c r="J761" s="21"/>
      <c r="K761" s="21"/>
      <c r="L761" s="21"/>
      <c r="M761" s="21"/>
      <c r="N761" s="120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  <c r="AK761" s="21"/>
      <c r="AL761" s="21"/>
      <c r="AM761" s="21"/>
      <c r="AN761" s="21"/>
      <c r="AO761" s="21"/>
      <c r="AP761" s="21"/>
      <c r="AQ761" s="21"/>
      <c r="AR761" s="21"/>
      <c r="AS761" s="21"/>
      <c r="AT761" s="21"/>
      <c r="AU761" s="21"/>
      <c r="AV761" s="21"/>
      <c r="AW761" s="21"/>
      <c r="AX761" s="21"/>
      <c r="AY761" s="21"/>
      <c r="AZ761" s="21"/>
    </row>
    <row r="762" ht="15.75" customHeight="1">
      <c r="A762" s="116"/>
      <c r="B762" s="117"/>
      <c r="C762" s="116"/>
      <c r="D762" s="118"/>
      <c r="E762" s="119"/>
      <c r="F762" s="119"/>
      <c r="G762" s="21"/>
      <c r="H762" s="21"/>
      <c r="I762" s="21"/>
      <c r="J762" s="21"/>
      <c r="K762" s="21"/>
      <c r="L762" s="21"/>
      <c r="M762" s="21"/>
      <c r="N762" s="120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  <c r="AK762" s="21"/>
      <c r="AL762" s="21"/>
      <c r="AM762" s="21"/>
      <c r="AN762" s="21"/>
      <c r="AO762" s="21"/>
      <c r="AP762" s="21"/>
      <c r="AQ762" s="21"/>
      <c r="AR762" s="21"/>
      <c r="AS762" s="21"/>
      <c r="AT762" s="21"/>
      <c r="AU762" s="21"/>
      <c r="AV762" s="21"/>
      <c r="AW762" s="21"/>
      <c r="AX762" s="21"/>
      <c r="AY762" s="21"/>
      <c r="AZ762" s="21"/>
    </row>
    <row r="763" ht="15.75" customHeight="1">
      <c r="A763" s="116"/>
      <c r="B763" s="117"/>
      <c r="C763" s="116"/>
      <c r="D763" s="118"/>
      <c r="E763" s="119"/>
      <c r="F763" s="119"/>
      <c r="G763" s="21"/>
      <c r="H763" s="21"/>
      <c r="I763" s="21"/>
      <c r="J763" s="21"/>
      <c r="K763" s="21"/>
      <c r="L763" s="21"/>
      <c r="M763" s="21"/>
      <c r="N763" s="120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  <c r="AK763" s="21"/>
      <c r="AL763" s="21"/>
      <c r="AM763" s="21"/>
      <c r="AN763" s="21"/>
      <c r="AO763" s="21"/>
      <c r="AP763" s="21"/>
      <c r="AQ763" s="21"/>
      <c r="AR763" s="21"/>
      <c r="AS763" s="21"/>
      <c r="AT763" s="21"/>
      <c r="AU763" s="21"/>
      <c r="AV763" s="21"/>
      <c r="AW763" s="21"/>
      <c r="AX763" s="21"/>
      <c r="AY763" s="21"/>
      <c r="AZ763" s="21"/>
    </row>
    <row r="764" ht="15.75" customHeight="1">
      <c r="A764" s="116"/>
      <c r="B764" s="117"/>
      <c r="C764" s="116"/>
      <c r="D764" s="118"/>
      <c r="E764" s="119"/>
      <c r="F764" s="119"/>
      <c r="G764" s="21"/>
      <c r="H764" s="21"/>
      <c r="I764" s="21"/>
      <c r="J764" s="21"/>
      <c r="K764" s="21"/>
      <c r="L764" s="21"/>
      <c r="M764" s="21"/>
      <c r="N764" s="120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  <c r="AK764" s="21"/>
      <c r="AL764" s="21"/>
      <c r="AM764" s="21"/>
      <c r="AN764" s="21"/>
      <c r="AO764" s="21"/>
      <c r="AP764" s="21"/>
      <c r="AQ764" s="21"/>
      <c r="AR764" s="21"/>
      <c r="AS764" s="21"/>
      <c r="AT764" s="21"/>
      <c r="AU764" s="21"/>
      <c r="AV764" s="21"/>
      <c r="AW764" s="21"/>
      <c r="AX764" s="21"/>
      <c r="AY764" s="21"/>
      <c r="AZ764" s="21"/>
    </row>
    <row r="765" ht="15.75" customHeight="1">
      <c r="A765" s="116"/>
      <c r="B765" s="117"/>
      <c r="C765" s="116"/>
      <c r="D765" s="118"/>
      <c r="E765" s="119"/>
      <c r="F765" s="119"/>
      <c r="G765" s="21"/>
      <c r="H765" s="21"/>
      <c r="I765" s="21"/>
      <c r="J765" s="21"/>
      <c r="K765" s="21"/>
      <c r="L765" s="21"/>
      <c r="M765" s="21"/>
      <c r="N765" s="120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  <c r="AK765" s="21"/>
      <c r="AL765" s="21"/>
      <c r="AM765" s="21"/>
      <c r="AN765" s="21"/>
      <c r="AO765" s="21"/>
      <c r="AP765" s="21"/>
      <c r="AQ765" s="21"/>
      <c r="AR765" s="21"/>
      <c r="AS765" s="21"/>
      <c r="AT765" s="21"/>
      <c r="AU765" s="21"/>
      <c r="AV765" s="21"/>
      <c r="AW765" s="21"/>
      <c r="AX765" s="21"/>
      <c r="AY765" s="21"/>
      <c r="AZ765" s="21"/>
    </row>
    <row r="766" ht="15.75" customHeight="1">
      <c r="A766" s="116"/>
      <c r="B766" s="117"/>
      <c r="C766" s="116"/>
      <c r="D766" s="118"/>
      <c r="E766" s="119"/>
      <c r="F766" s="119"/>
      <c r="G766" s="21"/>
      <c r="H766" s="21"/>
      <c r="I766" s="21"/>
      <c r="J766" s="21"/>
      <c r="K766" s="21"/>
      <c r="L766" s="21"/>
      <c r="M766" s="21"/>
      <c r="N766" s="120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  <c r="AK766" s="21"/>
      <c r="AL766" s="21"/>
      <c r="AM766" s="21"/>
      <c r="AN766" s="21"/>
      <c r="AO766" s="21"/>
      <c r="AP766" s="21"/>
      <c r="AQ766" s="21"/>
      <c r="AR766" s="21"/>
      <c r="AS766" s="21"/>
      <c r="AT766" s="21"/>
      <c r="AU766" s="21"/>
      <c r="AV766" s="21"/>
      <c r="AW766" s="21"/>
      <c r="AX766" s="21"/>
      <c r="AY766" s="21"/>
      <c r="AZ766" s="21"/>
    </row>
    <row r="767" ht="15.75" customHeight="1">
      <c r="A767" s="116"/>
      <c r="B767" s="117"/>
      <c r="C767" s="116"/>
      <c r="D767" s="118"/>
      <c r="E767" s="119"/>
      <c r="F767" s="119"/>
      <c r="G767" s="21"/>
      <c r="H767" s="21"/>
      <c r="I767" s="21"/>
      <c r="J767" s="21"/>
      <c r="K767" s="21"/>
      <c r="L767" s="21"/>
      <c r="M767" s="21"/>
      <c r="N767" s="120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  <c r="AK767" s="21"/>
      <c r="AL767" s="21"/>
      <c r="AM767" s="21"/>
      <c r="AN767" s="21"/>
      <c r="AO767" s="21"/>
      <c r="AP767" s="21"/>
      <c r="AQ767" s="21"/>
      <c r="AR767" s="21"/>
      <c r="AS767" s="21"/>
      <c r="AT767" s="21"/>
      <c r="AU767" s="21"/>
      <c r="AV767" s="21"/>
      <c r="AW767" s="21"/>
      <c r="AX767" s="21"/>
      <c r="AY767" s="21"/>
      <c r="AZ767" s="21"/>
    </row>
    <row r="768" ht="15.75" customHeight="1">
      <c r="A768" s="116"/>
      <c r="B768" s="117"/>
      <c r="C768" s="116"/>
      <c r="D768" s="118"/>
      <c r="E768" s="119"/>
      <c r="F768" s="119"/>
      <c r="G768" s="21"/>
      <c r="H768" s="21"/>
      <c r="I768" s="21"/>
      <c r="J768" s="21"/>
      <c r="K768" s="21"/>
      <c r="L768" s="21"/>
      <c r="M768" s="21"/>
      <c r="N768" s="120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  <c r="AK768" s="21"/>
      <c r="AL768" s="21"/>
      <c r="AM768" s="21"/>
      <c r="AN768" s="21"/>
      <c r="AO768" s="21"/>
      <c r="AP768" s="21"/>
      <c r="AQ768" s="21"/>
      <c r="AR768" s="21"/>
      <c r="AS768" s="21"/>
      <c r="AT768" s="21"/>
      <c r="AU768" s="21"/>
      <c r="AV768" s="21"/>
      <c r="AW768" s="21"/>
      <c r="AX768" s="21"/>
      <c r="AY768" s="21"/>
      <c r="AZ768" s="21"/>
    </row>
    <row r="769" ht="15.75" customHeight="1">
      <c r="A769" s="116"/>
      <c r="B769" s="117"/>
      <c r="C769" s="116"/>
      <c r="D769" s="118"/>
      <c r="E769" s="119"/>
      <c r="F769" s="119"/>
      <c r="G769" s="21"/>
      <c r="H769" s="21"/>
      <c r="I769" s="21"/>
      <c r="J769" s="21"/>
      <c r="K769" s="21"/>
      <c r="L769" s="21"/>
      <c r="M769" s="21"/>
      <c r="N769" s="120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  <c r="AK769" s="21"/>
      <c r="AL769" s="21"/>
      <c r="AM769" s="21"/>
      <c r="AN769" s="21"/>
      <c r="AO769" s="21"/>
      <c r="AP769" s="21"/>
      <c r="AQ769" s="21"/>
      <c r="AR769" s="21"/>
      <c r="AS769" s="21"/>
      <c r="AT769" s="21"/>
      <c r="AU769" s="21"/>
      <c r="AV769" s="21"/>
      <c r="AW769" s="21"/>
      <c r="AX769" s="21"/>
      <c r="AY769" s="21"/>
      <c r="AZ769" s="21"/>
    </row>
    <row r="770" ht="15.75" customHeight="1">
      <c r="A770" s="116"/>
      <c r="B770" s="117"/>
      <c r="C770" s="116"/>
      <c r="D770" s="118"/>
      <c r="E770" s="119"/>
      <c r="F770" s="119"/>
      <c r="G770" s="21"/>
      <c r="H770" s="21"/>
      <c r="I770" s="21"/>
      <c r="J770" s="21"/>
      <c r="K770" s="21"/>
      <c r="L770" s="21"/>
      <c r="M770" s="21"/>
      <c r="N770" s="120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  <c r="AK770" s="21"/>
      <c r="AL770" s="21"/>
      <c r="AM770" s="21"/>
      <c r="AN770" s="21"/>
      <c r="AO770" s="21"/>
      <c r="AP770" s="21"/>
      <c r="AQ770" s="21"/>
      <c r="AR770" s="21"/>
      <c r="AS770" s="21"/>
      <c r="AT770" s="21"/>
      <c r="AU770" s="21"/>
      <c r="AV770" s="21"/>
      <c r="AW770" s="21"/>
      <c r="AX770" s="21"/>
      <c r="AY770" s="21"/>
      <c r="AZ770" s="21"/>
    </row>
    <row r="771" ht="15.75" customHeight="1">
      <c r="A771" s="116"/>
      <c r="B771" s="117"/>
      <c r="C771" s="116"/>
      <c r="D771" s="118"/>
      <c r="E771" s="119"/>
      <c r="F771" s="119"/>
      <c r="G771" s="21"/>
      <c r="H771" s="21"/>
      <c r="I771" s="21"/>
      <c r="J771" s="21"/>
      <c r="K771" s="21"/>
      <c r="L771" s="21"/>
      <c r="M771" s="21"/>
      <c r="N771" s="120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  <c r="AK771" s="21"/>
      <c r="AL771" s="21"/>
      <c r="AM771" s="21"/>
      <c r="AN771" s="21"/>
      <c r="AO771" s="21"/>
      <c r="AP771" s="21"/>
      <c r="AQ771" s="21"/>
      <c r="AR771" s="21"/>
      <c r="AS771" s="21"/>
      <c r="AT771" s="21"/>
      <c r="AU771" s="21"/>
      <c r="AV771" s="21"/>
      <c r="AW771" s="21"/>
      <c r="AX771" s="21"/>
      <c r="AY771" s="21"/>
      <c r="AZ771" s="21"/>
    </row>
    <row r="772" ht="15.75" customHeight="1">
      <c r="A772" s="116"/>
      <c r="B772" s="117"/>
      <c r="C772" s="116"/>
      <c r="D772" s="118"/>
      <c r="E772" s="119"/>
      <c r="F772" s="119"/>
      <c r="G772" s="21"/>
      <c r="H772" s="21"/>
      <c r="I772" s="21"/>
      <c r="J772" s="21"/>
      <c r="K772" s="21"/>
      <c r="L772" s="21"/>
      <c r="M772" s="21"/>
      <c r="N772" s="120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  <c r="AK772" s="21"/>
      <c r="AL772" s="21"/>
      <c r="AM772" s="21"/>
      <c r="AN772" s="21"/>
      <c r="AO772" s="21"/>
      <c r="AP772" s="21"/>
      <c r="AQ772" s="21"/>
      <c r="AR772" s="21"/>
      <c r="AS772" s="21"/>
      <c r="AT772" s="21"/>
      <c r="AU772" s="21"/>
      <c r="AV772" s="21"/>
      <c r="AW772" s="21"/>
      <c r="AX772" s="21"/>
      <c r="AY772" s="21"/>
      <c r="AZ772" s="21"/>
    </row>
    <row r="773" ht="15.75" customHeight="1">
      <c r="A773" s="116"/>
      <c r="B773" s="117"/>
      <c r="C773" s="116"/>
      <c r="D773" s="118"/>
      <c r="E773" s="119"/>
      <c r="F773" s="119"/>
      <c r="G773" s="21"/>
      <c r="H773" s="21"/>
      <c r="I773" s="21"/>
      <c r="J773" s="21"/>
      <c r="K773" s="21"/>
      <c r="L773" s="21"/>
      <c r="M773" s="21"/>
      <c r="N773" s="120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  <c r="AK773" s="21"/>
      <c r="AL773" s="21"/>
      <c r="AM773" s="21"/>
      <c r="AN773" s="21"/>
      <c r="AO773" s="21"/>
      <c r="AP773" s="21"/>
      <c r="AQ773" s="21"/>
      <c r="AR773" s="21"/>
      <c r="AS773" s="21"/>
      <c r="AT773" s="21"/>
      <c r="AU773" s="21"/>
      <c r="AV773" s="21"/>
      <c r="AW773" s="21"/>
      <c r="AX773" s="21"/>
      <c r="AY773" s="21"/>
      <c r="AZ773" s="21"/>
    </row>
    <row r="774" ht="15.75" customHeight="1">
      <c r="A774" s="116"/>
      <c r="B774" s="117"/>
      <c r="C774" s="116"/>
      <c r="D774" s="118"/>
      <c r="E774" s="119"/>
      <c r="F774" s="119"/>
      <c r="G774" s="21"/>
      <c r="H774" s="21"/>
      <c r="I774" s="21"/>
      <c r="J774" s="21"/>
      <c r="K774" s="21"/>
      <c r="L774" s="21"/>
      <c r="M774" s="21"/>
      <c r="N774" s="120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  <c r="AK774" s="21"/>
      <c r="AL774" s="21"/>
      <c r="AM774" s="21"/>
      <c r="AN774" s="21"/>
      <c r="AO774" s="21"/>
      <c r="AP774" s="21"/>
      <c r="AQ774" s="21"/>
      <c r="AR774" s="21"/>
      <c r="AS774" s="21"/>
      <c r="AT774" s="21"/>
      <c r="AU774" s="21"/>
      <c r="AV774" s="21"/>
      <c r="AW774" s="21"/>
      <c r="AX774" s="21"/>
      <c r="AY774" s="21"/>
      <c r="AZ774" s="21"/>
    </row>
    <row r="775" ht="15.75" customHeight="1">
      <c r="A775" s="116"/>
      <c r="B775" s="117"/>
      <c r="C775" s="116"/>
      <c r="D775" s="118"/>
      <c r="E775" s="119"/>
      <c r="F775" s="119"/>
      <c r="G775" s="21"/>
      <c r="H775" s="21"/>
      <c r="I775" s="21"/>
      <c r="J775" s="21"/>
      <c r="K775" s="21"/>
      <c r="L775" s="21"/>
      <c r="M775" s="21"/>
      <c r="N775" s="120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  <c r="AK775" s="21"/>
      <c r="AL775" s="21"/>
      <c r="AM775" s="21"/>
      <c r="AN775" s="21"/>
      <c r="AO775" s="21"/>
      <c r="AP775" s="21"/>
      <c r="AQ775" s="21"/>
      <c r="AR775" s="21"/>
      <c r="AS775" s="21"/>
      <c r="AT775" s="21"/>
      <c r="AU775" s="21"/>
      <c r="AV775" s="21"/>
      <c r="AW775" s="21"/>
      <c r="AX775" s="21"/>
      <c r="AY775" s="21"/>
      <c r="AZ775" s="21"/>
    </row>
    <row r="776" ht="15.75" customHeight="1">
      <c r="A776" s="116"/>
      <c r="B776" s="117"/>
      <c r="C776" s="116"/>
      <c r="D776" s="118"/>
      <c r="E776" s="119"/>
      <c r="F776" s="119"/>
      <c r="G776" s="21"/>
      <c r="H776" s="21"/>
      <c r="I776" s="21"/>
      <c r="J776" s="21"/>
      <c r="K776" s="21"/>
      <c r="L776" s="21"/>
      <c r="M776" s="21"/>
      <c r="N776" s="120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  <c r="AK776" s="21"/>
      <c r="AL776" s="21"/>
      <c r="AM776" s="21"/>
      <c r="AN776" s="21"/>
      <c r="AO776" s="21"/>
      <c r="AP776" s="21"/>
      <c r="AQ776" s="21"/>
      <c r="AR776" s="21"/>
      <c r="AS776" s="21"/>
      <c r="AT776" s="21"/>
      <c r="AU776" s="21"/>
      <c r="AV776" s="21"/>
      <c r="AW776" s="21"/>
      <c r="AX776" s="21"/>
      <c r="AY776" s="21"/>
      <c r="AZ776" s="21"/>
    </row>
    <row r="777" ht="15.75" customHeight="1">
      <c r="A777" s="116"/>
      <c r="B777" s="117"/>
      <c r="C777" s="116"/>
      <c r="D777" s="118"/>
      <c r="E777" s="119"/>
      <c r="F777" s="119"/>
      <c r="G777" s="21"/>
      <c r="H777" s="21"/>
      <c r="I777" s="21"/>
      <c r="J777" s="21"/>
      <c r="K777" s="21"/>
      <c r="L777" s="21"/>
      <c r="M777" s="21"/>
      <c r="N777" s="120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  <c r="AK777" s="21"/>
      <c r="AL777" s="21"/>
      <c r="AM777" s="21"/>
      <c r="AN777" s="21"/>
      <c r="AO777" s="21"/>
      <c r="AP777" s="21"/>
      <c r="AQ777" s="21"/>
      <c r="AR777" s="21"/>
      <c r="AS777" s="21"/>
      <c r="AT777" s="21"/>
      <c r="AU777" s="21"/>
      <c r="AV777" s="21"/>
      <c r="AW777" s="21"/>
      <c r="AX777" s="21"/>
      <c r="AY777" s="21"/>
      <c r="AZ777" s="21"/>
    </row>
    <row r="778" ht="15.75" customHeight="1">
      <c r="A778" s="116"/>
      <c r="B778" s="117"/>
      <c r="C778" s="116"/>
      <c r="D778" s="118"/>
      <c r="E778" s="119"/>
      <c r="F778" s="119"/>
      <c r="G778" s="21"/>
      <c r="H778" s="21"/>
      <c r="I778" s="21"/>
      <c r="J778" s="21"/>
      <c r="K778" s="21"/>
      <c r="L778" s="21"/>
      <c r="M778" s="21"/>
      <c r="N778" s="120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  <c r="AK778" s="21"/>
      <c r="AL778" s="21"/>
      <c r="AM778" s="21"/>
      <c r="AN778" s="21"/>
      <c r="AO778" s="21"/>
      <c r="AP778" s="21"/>
      <c r="AQ778" s="21"/>
      <c r="AR778" s="21"/>
      <c r="AS778" s="21"/>
      <c r="AT778" s="21"/>
      <c r="AU778" s="21"/>
      <c r="AV778" s="21"/>
      <c r="AW778" s="21"/>
      <c r="AX778" s="21"/>
      <c r="AY778" s="21"/>
      <c r="AZ778" s="21"/>
    </row>
    <row r="779" ht="15.75" customHeight="1">
      <c r="A779" s="116"/>
      <c r="B779" s="117"/>
      <c r="C779" s="116"/>
      <c r="D779" s="118"/>
      <c r="E779" s="119"/>
      <c r="F779" s="119"/>
      <c r="G779" s="21"/>
      <c r="H779" s="21"/>
      <c r="I779" s="21"/>
      <c r="J779" s="21"/>
      <c r="K779" s="21"/>
      <c r="L779" s="21"/>
      <c r="M779" s="21"/>
      <c r="N779" s="120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  <c r="AK779" s="21"/>
      <c r="AL779" s="21"/>
      <c r="AM779" s="21"/>
      <c r="AN779" s="21"/>
      <c r="AO779" s="21"/>
      <c r="AP779" s="21"/>
      <c r="AQ779" s="21"/>
      <c r="AR779" s="21"/>
      <c r="AS779" s="21"/>
      <c r="AT779" s="21"/>
      <c r="AU779" s="21"/>
      <c r="AV779" s="21"/>
      <c r="AW779" s="21"/>
      <c r="AX779" s="21"/>
      <c r="AY779" s="21"/>
      <c r="AZ779" s="21"/>
    </row>
    <row r="780" ht="15.75" customHeight="1">
      <c r="A780" s="116"/>
      <c r="B780" s="117"/>
      <c r="C780" s="116"/>
      <c r="D780" s="118"/>
      <c r="E780" s="119"/>
      <c r="F780" s="119"/>
      <c r="G780" s="21"/>
      <c r="H780" s="21"/>
      <c r="I780" s="21"/>
      <c r="J780" s="21"/>
      <c r="K780" s="21"/>
      <c r="L780" s="21"/>
      <c r="M780" s="21"/>
      <c r="N780" s="120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  <c r="AK780" s="21"/>
      <c r="AL780" s="21"/>
      <c r="AM780" s="21"/>
      <c r="AN780" s="21"/>
      <c r="AO780" s="21"/>
      <c r="AP780" s="21"/>
      <c r="AQ780" s="21"/>
      <c r="AR780" s="21"/>
      <c r="AS780" s="21"/>
      <c r="AT780" s="21"/>
      <c r="AU780" s="21"/>
      <c r="AV780" s="21"/>
      <c r="AW780" s="21"/>
      <c r="AX780" s="21"/>
      <c r="AY780" s="21"/>
      <c r="AZ780" s="21"/>
    </row>
    <row r="781" ht="15.75" customHeight="1">
      <c r="A781" s="116"/>
      <c r="B781" s="117"/>
      <c r="C781" s="116"/>
      <c r="D781" s="118"/>
      <c r="E781" s="119"/>
      <c r="F781" s="119"/>
      <c r="G781" s="21"/>
      <c r="H781" s="21"/>
      <c r="I781" s="21"/>
      <c r="J781" s="21"/>
      <c r="K781" s="21"/>
      <c r="L781" s="21"/>
      <c r="M781" s="21"/>
      <c r="N781" s="120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  <c r="AK781" s="21"/>
      <c r="AL781" s="21"/>
      <c r="AM781" s="21"/>
      <c r="AN781" s="21"/>
      <c r="AO781" s="21"/>
      <c r="AP781" s="21"/>
      <c r="AQ781" s="21"/>
      <c r="AR781" s="21"/>
      <c r="AS781" s="21"/>
      <c r="AT781" s="21"/>
      <c r="AU781" s="21"/>
      <c r="AV781" s="21"/>
      <c r="AW781" s="21"/>
      <c r="AX781" s="21"/>
      <c r="AY781" s="21"/>
      <c r="AZ781" s="21"/>
    </row>
    <row r="782" ht="15.75" customHeight="1">
      <c r="A782" s="116"/>
      <c r="B782" s="117"/>
      <c r="C782" s="116"/>
      <c r="D782" s="118"/>
      <c r="E782" s="119"/>
      <c r="F782" s="119"/>
      <c r="G782" s="21"/>
      <c r="H782" s="21"/>
      <c r="I782" s="21"/>
      <c r="J782" s="21"/>
      <c r="K782" s="21"/>
      <c r="L782" s="21"/>
      <c r="M782" s="21"/>
      <c r="N782" s="120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  <c r="AK782" s="21"/>
      <c r="AL782" s="21"/>
      <c r="AM782" s="21"/>
      <c r="AN782" s="21"/>
      <c r="AO782" s="21"/>
      <c r="AP782" s="21"/>
      <c r="AQ782" s="21"/>
      <c r="AR782" s="21"/>
      <c r="AS782" s="21"/>
      <c r="AT782" s="21"/>
      <c r="AU782" s="21"/>
      <c r="AV782" s="21"/>
      <c r="AW782" s="21"/>
      <c r="AX782" s="21"/>
      <c r="AY782" s="21"/>
      <c r="AZ782" s="21"/>
    </row>
    <row r="783" ht="15.75" customHeight="1">
      <c r="A783" s="116"/>
      <c r="B783" s="117"/>
      <c r="C783" s="116"/>
      <c r="D783" s="118"/>
      <c r="E783" s="119"/>
      <c r="F783" s="119"/>
      <c r="G783" s="21"/>
      <c r="H783" s="21"/>
      <c r="I783" s="21"/>
      <c r="J783" s="21"/>
      <c r="K783" s="21"/>
      <c r="L783" s="21"/>
      <c r="M783" s="21"/>
      <c r="N783" s="120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  <c r="AK783" s="21"/>
      <c r="AL783" s="21"/>
      <c r="AM783" s="21"/>
      <c r="AN783" s="21"/>
      <c r="AO783" s="21"/>
      <c r="AP783" s="21"/>
      <c r="AQ783" s="21"/>
      <c r="AR783" s="21"/>
      <c r="AS783" s="21"/>
      <c r="AT783" s="21"/>
      <c r="AU783" s="21"/>
      <c r="AV783" s="21"/>
      <c r="AW783" s="21"/>
      <c r="AX783" s="21"/>
      <c r="AY783" s="21"/>
      <c r="AZ783" s="21"/>
    </row>
    <row r="784" ht="15.75" customHeight="1">
      <c r="A784" s="116"/>
      <c r="B784" s="117"/>
      <c r="C784" s="116"/>
      <c r="D784" s="118"/>
      <c r="E784" s="119"/>
      <c r="F784" s="119"/>
      <c r="G784" s="21"/>
      <c r="H784" s="21"/>
      <c r="I784" s="21"/>
      <c r="J784" s="21"/>
      <c r="K784" s="21"/>
      <c r="L784" s="21"/>
      <c r="M784" s="21"/>
      <c r="N784" s="120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  <c r="AK784" s="21"/>
      <c r="AL784" s="21"/>
      <c r="AM784" s="21"/>
      <c r="AN784" s="21"/>
      <c r="AO784" s="21"/>
      <c r="AP784" s="21"/>
      <c r="AQ784" s="21"/>
      <c r="AR784" s="21"/>
      <c r="AS784" s="21"/>
      <c r="AT784" s="21"/>
      <c r="AU784" s="21"/>
      <c r="AV784" s="21"/>
      <c r="AW784" s="21"/>
      <c r="AX784" s="21"/>
      <c r="AY784" s="21"/>
      <c r="AZ784" s="21"/>
    </row>
    <row r="785" ht="15.75" customHeight="1">
      <c r="A785" s="116"/>
      <c r="B785" s="117"/>
      <c r="C785" s="116"/>
      <c r="D785" s="118"/>
      <c r="E785" s="119"/>
      <c r="F785" s="119"/>
      <c r="G785" s="21"/>
      <c r="H785" s="21"/>
      <c r="I785" s="21"/>
      <c r="J785" s="21"/>
      <c r="K785" s="21"/>
      <c r="L785" s="21"/>
      <c r="M785" s="21"/>
      <c r="N785" s="120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  <c r="AK785" s="21"/>
      <c r="AL785" s="21"/>
      <c r="AM785" s="21"/>
      <c r="AN785" s="21"/>
      <c r="AO785" s="21"/>
      <c r="AP785" s="21"/>
      <c r="AQ785" s="21"/>
      <c r="AR785" s="21"/>
      <c r="AS785" s="21"/>
      <c r="AT785" s="21"/>
      <c r="AU785" s="21"/>
      <c r="AV785" s="21"/>
      <c r="AW785" s="21"/>
      <c r="AX785" s="21"/>
      <c r="AY785" s="21"/>
      <c r="AZ785" s="21"/>
    </row>
    <row r="786" ht="15.75" customHeight="1">
      <c r="A786" s="116"/>
      <c r="B786" s="117"/>
      <c r="C786" s="116"/>
      <c r="D786" s="118"/>
      <c r="E786" s="119"/>
      <c r="F786" s="119"/>
      <c r="G786" s="21"/>
      <c r="H786" s="21"/>
      <c r="I786" s="21"/>
      <c r="J786" s="21"/>
      <c r="K786" s="21"/>
      <c r="L786" s="21"/>
      <c r="M786" s="21"/>
      <c r="N786" s="120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  <c r="AK786" s="21"/>
      <c r="AL786" s="21"/>
      <c r="AM786" s="21"/>
      <c r="AN786" s="21"/>
      <c r="AO786" s="21"/>
      <c r="AP786" s="21"/>
      <c r="AQ786" s="21"/>
      <c r="AR786" s="21"/>
      <c r="AS786" s="21"/>
      <c r="AT786" s="21"/>
      <c r="AU786" s="21"/>
      <c r="AV786" s="21"/>
      <c r="AW786" s="21"/>
      <c r="AX786" s="21"/>
      <c r="AY786" s="21"/>
      <c r="AZ786" s="21"/>
    </row>
    <row r="787" ht="15.75" customHeight="1">
      <c r="A787" s="116"/>
      <c r="B787" s="117"/>
      <c r="C787" s="116"/>
      <c r="D787" s="118"/>
      <c r="E787" s="119"/>
      <c r="F787" s="119"/>
      <c r="G787" s="21"/>
      <c r="H787" s="21"/>
      <c r="I787" s="21"/>
      <c r="J787" s="21"/>
      <c r="K787" s="21"/>
      <c r="L787" s="21"/>
      <c r="M787" s="21"/>
      <c r="N787" s="120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  <c r="AK787" s="21"/>
      <c r="AL787" s="21"/>
      <c r="AM787" s="21"/>
      <c r="AN787" s="21"/>
      <c r="AO787" s="21"/>
      <c r="AP787" s="21"/>
      <c r="AQ787" s="21"/>
      <c r="AR787" s="21"/>
      <c r="AS787" s="21"/>
      <c r="AT787" s="21"/>
      <c r="AU787" s="21"/>
      <c r="AV787" s="21"/>
      <c r="AW787" s="21"/>
      <c r="AX787" s="21"/>
      <c r="AY787" s="21"/>
      <c r="AZ787" s="21"/>
    </row>
    <row r="788" ht="15.75" customHeight="1">
      <c r="A788" s="116"/>
      <c r="B788" s="117"/>
      <c r="C788" s="116"/>
      <c r="D788" s="118"/>
      <c r="E788" s="119"/>
      <c r="F788" s="119"/>
      <c r="G788" s="21"/>
      <c r="H788" s="21"/>
      <c r="I788" s="21"/>
      <c r="J788" s="21"/>
      <c r="K788" s="21"/>
      <c r="L788" s="21"/>
      <c r="M788" s="21"/>
      <c r="N788" s="120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  <c r="AK788" s="21"/>
      <c r="AL788" s="21"/>
      <c r="AM788" s="21"/>
      <c r="AN788" s="21"/>
      <c r="AO788" s="21"/>
      <c r="AP788" s="21"/>
      <c r="AQ788" s="21"/>
      <c r="AR788" s="21"/>
      <c r="AS788" s="21"/>
      <c r="AT788" s="21"/>
      <c r="AU788" s="21"/>
      <c r="AV788" s="21"/>
      <c r="AW788" s="21"/>
      <c r="AX788" s="21"/>
      <c r="AY788" s="21"/>
      <c r="AZ788" s="21"/>
    </row>
    <row r="789" ht="15.75" customHeight="1">
      <c r="A789" s="116"/>
      <c r="B789" s="117"/>
      <c r="C789" s="116"/>
      <c r="D789" s="118"/>
      <c r="E789" s="119"/>
      <c r="F789" s="119"/>
      <c r="G789" s="21"/>
      <c r="H789" s="21"/>
      <c r="I789" s="21"/>
      <c r="J789" s="21"/>
      <c r="K789" s="21"/>
      <c r="L789" s="21"/>
      <c r="M789" s="21"/>
      <c r="N789" s="120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  <c r="AK789" s="21"/>
      <c r="AL789" s="21"/>
      <c r="AM789" s="21"/>
      <c r="AN789" s="21"/>
      <c r="AO789" s="21"/>
      <c r="AP789" s="21"/>
      <c r="AQ789" s="21"/>
      <c r="AR789" s="21"/>
      <c r="AS789" s="21"/>
      <c r="AT789" s="21"/>
      <c r="AU789" s="21"/>
      <c r="AV789" s="21"/>
      <c r="AW789" s="21"/>
      <c r="AX789" s="21"/>
      <c r="AY789" s="21"/>
      <c r="AZ789" s="21"/>
    </row>
    <row r="790" ht="15.75" customHeight="1">
      <c r="A790" s="116"/>
      <c r="B790" s="117"/>
      <c r="C790" s="116"/>
      <c r="D790" s="118"/>
      <c r="E790" s="119"/>
      <c r="F790" s="119"/>
      <c r="G790" s="21"/>
      <c r="H790" s="21"/>
      <c r="I790" s="21"/>
      <c r="J790" s="21"/>
      <c r="K790" s="21"/>
      <c r="L790" s="21"/>
      <c r="M790" s="21"/>
      <c r="N790" s="120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  <c r="AK790" s="21"/>
      <c r="AL790" s="21"/>
      <c r="AM790" s="21"/>
      <c r="AN790" s="21"/>
      <c r="AO790" s="21"/>
      <c r="AP790" s="21"/>
      <c r="AQ790" s="21"/>
      <c r="AR790" s="21"/>
      <c r="AS790" s="21"/>
      <c r="AT790" s="21"/>
      <c r="AU790" s="21"/>
      <c r="AV790" s="21"/>
      <c r="AW790" s="21"/>
      <c r="AX790" s="21"/>
      <c r="AY790" s="21"/>
      <c r="AZ790" s="21"/>
    </row>
    <row r="791" ht="15.75" customHeight="1">
      <c r="A791" s="116"/>
      <c r="B791" s="117"/>
      <c r="C791" s="116"/>
      <c r="D791" s="118"/>
      <c r="E791" s="119"/>
      <c r="F791" s="119"/>
      <c r="G791" s="21"/>
      <c r="H791" s="21"/>
      <c r="I791" s="21"/>
      <c r="J791" s="21"/>
      <c r="K791" s="21"/>
      <c r="L791" s="21"/>
      <c r="M791" s="21"/>
      <c r="N791" s="120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  <c r="AK791" s="21"/>
      <c r="AL791" s="21"/>
      <c r="AM791" s="21"/>
      <c r="AN791" s="21"/>
      <c r="AO791" s="21"/>
      <c r="AP791" s="21"/>
      <c r="AQ791" s="21"/>
      <c r="AR791" s="21"/>
      <c r="AS791" s="21"/>
      <c r="AT791" s="21"/>
      <c r="AU791" s="21"/>
      <c r="AV791" s="21"/>
      <c r="AW791" s="21"/>
      <c r="AX791" s="21"/>
      <c r="AY791" s="21"/>
      <c r="AZ791" s="21"/>
    </row>
    <row r="792" ht="15.75" customHeight="1">
      <c r="A792" s="116"/>
      <c r="B792" s="117"/>
      <c r="C792" s="116"/>
      <c r="D792" s="118"/>
      <c r="E792" s="119"/>
      <c r="F792" s="119"/>
      <c r="G792" s="21"/>
      <c r="H792" s="21"/>
      <c r="I792" s="21"/>
      <c r="J792" s="21"/>
      <c r="K792" s="21"/>
      <c r="L792" s="21"/>
      <c r="M792" s="21"/>
      <c r="N792" s="120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  <c r="AK792" s="21"/>
      <c r="AL792" s="21"/>
      <c r="AM792" s="21"/>
      <c r="AN792" s="21"/>
      <c r="AO792" s="21"/>
      <c r="AP792" s="21"/>
      <c r="AQ792" s="21"/>
      <c r="AR792" s="21"/>
      <c r="AS792" s="21"/>
      <c r="AT792" s="21"/>
      <c r="AU792" s="21"/>
      <c r="AV792" s="21"/>
      <c r="AW792" s="21"/>
      <c r="AX792" s="21"/>
      <c r="AY792" s="21"/>
      <c r="AZ792" s="21"/>
    </row>
    <row r="793" ht="15.75" customHeight="1">
      <c r="A793" s="116"/>
      <c r="B793" s="117"/>
      <c r="C793" s="116"/>
      <c r="D793" s="118"/>
      <c r="E793" s="119"/>
      <c r="F793" s="119"/>
      <c r="G793" s="21"/>
      <c r="H793" s="21"/>
      <c r="I793" s="21"/>
      <c r="J793" s="21"/>
      <c r="K793" s="21"/>
      <c r="L793" s="21"/>
      <c r="M793" s="21"/>
      <c r="N793" s="120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  <c r="AK793" s="21"/>
      <c r="AL793" s="21"/>
      <c r="AM793" s="21"/>
      <c r="AN793" s="21"/>
      <c r="AO793" s="21"/>
      <c r="AP793" s="21"/>
      <c r="AQ793" s="21"/>
      <c r="AR793" s="21"/>
      <c r="AS793" s="21"/>
      <c r="AT793" s="21"/>
      <c r="AU793" s="21"/>
      <c r="AV793" s="21"/>
      <c r="AW793" s="21"/>
      <c r="AX793" s="21"/>
      <c r="AY793" s="21"/>
      <c r="AZ793" s="21"/>
    </row>
    <row r="794" ht="15.75" customHeight="1">
      <c r="A794" s="116"/>
      <c r="B794" s="117"/>
      <c r="C794" s="116"/>
      <c r="D794" s="118"/>
      <c r="E794" s="119"/>
      <c r="F794" s="119"/>
      <c r="G794" s="21"/>
      <c r="H794" s="21"/>
      <c r="I794" s="21"/>
      <c r="J794" s="21"/>
      <c r="K794" s="21"/>
      <c r="L794" s="21"/>
      <c r="M794" s="21"/>
      <c r="N794" s="120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  <c r="AK794" s="21"/>
      <c r="AL794" s="21"/>
      <c r="AM794" s="21"/>
      <c r="AN794" s="21"/>
      <c r="AO794" s="21"/>
      <c r="AP794" s="21"/>
      <c r="AQ794" s="21"/>
      <c r="AR794" s="21"/>
      <c r="AS794" s="21"/>
      <c r="AT794" s="21"/>
      <c r="AU794" s="21"/>
      <c r="AV794" s="21"/>
      <c r="AW794" s="21"/>
      <c r="AX794" s="21"/>
      <c r="AY794" s="21"/>
      <c r="AZ794" s="21"/>
    </row>
    <row r="795" ht="15.75" customHeight="1">
      <c r="A795" s="116"/>
      <c r="B795" s="117"/>
      <c r="C795" s="116"/>
      <c r="D795" s="118"/>
      <c r="E795" s="119"/>
      <c r="F795" s="119"/>
      <c r="G795" s="21"/>
      <c r="H795" s="21"/>
      <c r="I795" s="21"/>
      <c r="J795" s="21"/>
      <c r="K795" s="21"/>
      <c r="L795" s="21"/>
      <c r="M795" s="21"/>
      <c r="N795" s="120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  <c r="AK795" s="21"/>
      <c r="AL795" s="21"/>
      <c r="AM795" s="21"/>
      <c r="AN795" s="21"/>
      <c r="AO795" s="21"/>
      <c r="AP795" s="21"/>
      <c r="AQ795" s="21"/>
      <c r="AR795" s="21"/>
      <c r="AS795" s="21"/>
      <c r="AT795" s="21"/>
      <c r="AU795" s="21"/>
      <c r="AV795" s="21"/>
      <c r="AW795" s="21"/>
      <c r="AX795" s="21"/>
      <c r="AY795" s="21"/>
      <c r="AZ795" s="21"/>
    </row>
    <row r="796" ht="15.75" customHeight="1">
      <c r="A796" s="116"/>
      <c r="B796" s="117"/>
      <c r="C796" s="116"/>
      <c r="D796" s="118"/>
      <c r="E796" s="119"/>
      <c r="F796" s="119"/>
      <c r="G796" s="21"/>
      <c r="H796" s="21"/>
      <c r="I796" s="21"/>
      <c r="J796" s="21"/>
      <c r="K796" s="21"/>
      <c r="L796" s="21"/>
      <c r="M796" s="21"/>
      <c r="N796" s="120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  <c r="AK796" s="21"/>
      <c r="AL796" s="21"/>
      <c r="AM796" s="21"/>
      <c r="AN796" s="21"/>
      <c r="AO796" s="21"/>
      <c r="AP796" s="21"/>
      <c r="AQ796" s="21"/>
      <c r="AR796" s="21"/>
      <c r="AS796" s="21"/>
      <c r="AT796" s="21"/>
      <c r="AU796" s="21"/>
      <c r="AV796" s="21"/>
      <c r="AW796" s="21"/>
      <c r="AX796" s="21"/>
      <c r="AY796" s="21"/>
      <c r="AZ796" s="21"/>
    </row>
    <row r="797" ht="15.75" customHeight="1">
      <c r="A797" s="116"/>
      <c r="B797" s="117"/>
      <c r="C797" s="116"/>
      <c r="D797" s="118"/>
      <c r="E797" s="119"/>
      <c r="F797" s="119"/>
      <c r="G797" s="21"/>
      <c r="H797" s="21"/>
      <c r="I797" s="21"/>
      <c r="J797" s="21"/>
      <c r="K797" s="21"/>
      <c r="L797" s="21"/>
      <c r="M797" s="21"/>
      <c r="N797" s="120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  <c r="AK797" s="21"/>
      <c r="AL797" s="21"/>
      <c r="AM797" s="21"/>
      <c r="AN797" s="21"/>
      <c r="AO797" s="21"/>
      <c r="AP797" s="21"/>
      <c r="AQ797" s="21"/>
      <c r="AR797" s="21"/>
      <c r="AS797" s="21"/>
      <c r="AT797" s="21"/>
      <c r="AU797" s="21"/>
      <c r="AV797" s="21"/>
      <c r="AW797" s="21"/>
      <c r="AX797" s="21"/>
      <c r="AY797" s="21"/>
      <c r="AZ797" s="21"/>
    </row>
    <row r="798" ht="15.75" customHeight="1">
      <c r="A798" s="116"/>
      <c r="B798" s="117"/>
      <c r="C798" s="116"/>
      <c r="D798" s="118"/>
      <c r="E798" s="119"/>
      <c r="F798" s="119"/>
      <c r="G798" s="21"/>
      <c r="H798" s="21"/>
      <c r="I798" s="21"/>
      <c r="J798" s="21"/>
      <c r="K798" s="21"/>
      <c r="L798" s="21"/>
      <c r="M798" s="21"/>
      <c r="N798" s="120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  <c r="AK798" s="21"/>
      <c r="AL798" s="21"/>
      <c r="AM798" s="21"/>
      <c r="AN798" s="21"/>
      <c r="AO798" s="21"/>
      <c r="AP798" s="21"/>
      <c r="AQ798" s="21"/>
      <c r="AR798" s="21"/>
      <c r="AS798" s="21"/>
      <c r="AT798" s="21"/>
      <c r="AU798" s="21"/>
      <c r="AV798" s="21"/>
      <c r="AW798" s="21"/>
      <c r="AX798" s="21"/>
      <c r="AY798" s="21"/>
      <c r="AZ798" s="21"/>
    </row>
    <row r="799" ht="15.75" customHeight="1">
      <c r="A799" s="116"/>
      <c r="B799" s="117"/>
      <c r="C799" s="116"/>
      <c r="D799" s="118"/>
      <c r="E799" s="119"/>
      <c r="F799" s="119"/>
      <c r="G799" s="21"/>
      <c r="H799" s="21"/>
      <c r="I799" s="21"/>
      <c r="J799" s="21"/>
      <c r="K799" s="21"/>
      <c r="L799" s="21"/>
      <c r="M799" s="21"/>
      <c r="N799" s="120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  <c r="AK799" s="21"/>
      <c r="AL799" s="21"/>
      <c r="AM799" s="21"/>
      <c r="AN799" s="21"/>
      <c r="AO799" s="21"/>
      <c r="AP799" s="21"/>
      <c r="AQ799" s="21"/>
      <c r="AR799" s="21"/>
      <c r="AS799" s="21"/>
      <c r="AT799" s="21"/>
      <c r="AU799" s="21"/>
      <c r="AV799" s="21"/>
      <c r="AW799" s="21"/>
      <c r="AX799" s="21"/>
      <c r="AY799" s="21"/>
      <c r="AZ799" s="21"/>
    </row>
    <row r="800" ht="15.75" customHeight="1">
      <c r="A800" s="116"/>
      <c r="B800" s="117"/>
      <c r="C800" s="116"/>
      <c r="D800" s="118"/>
      <c r="E800" s="119"/>
      <c r="F800" s="119"/>
      <c r="G800" s="21"/>
      <c r="H800" s="21"/>
      <c r="I800" s="21"/>
      <c r="J800" s="21"/>
      <c r="K800" s="21"/>
      <c r="L800" s="21"/>
      <c r="M800" s="21"/>
      <c r="N800" s="120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  <c r="AK800" s="21"/>
      <c r="AL800" s="21"/>
      <c r="AM800" s="21"/>
      <c r="AN800" s="21"/>
      <c r="AO800" s="21"/>
      <c r="AP800" s="21"/>
      <c r="AQ800" s="21"/>
      <c r="AR800" s="21"/>
      <c r="AS800" s="21"/>
      <c r="AT800" s="21"/>
      <c r="AU800" s="21"/>
      <c r="AV800" s="21"/>
      <c r="AW800" s="21"/>
      <c r="AX800" s="21"/>
      <c r="AY800" s="21"/>
      <c r="AZ800" s="21"/>
    </row>
    <row r="801" ht="15.75" customHeight="1">
      <c r="A801" s="116"/>
      <c r="B801" s="117"/>
      <c r="C801" s="116"/>
      <c r="D801" s="118"/>
      <c r="E801" s="119"/>
      <c r="F801" s="119"/>
      <c r="G801" s="21"/>
      <c r="H801" s="21"/>
      <c r="I801" s="21"/>
      <c r="J801" s="21"/>
      <c r="K801" s="21"/>
      <c r="L801" s="21"/>
      <c r="M801" s="21"/>
      <c r="N801" s="120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  <c r="AK801" s="21"/>
      <c r="AL801" s="21"/>
      <c r="AM801" s="21"/>
      <c r="AN801" s="21"/>
      <c r="AO801" s="21"/>
      <c r="AP801" s="21"/>
      <c r="AQ801" s="21"/>
      <c r="AR801" s="21"/>
      <c r="AS801" s="21"/>
      <c r="AT801" s="21"/>
      <c r="AU801" s="21"/>
      <c r="AV801" s="21"/>
      <c r="AW801" s="21"/>
      <c r="AX801" s="21"/>
      <c r="AY801" s="21"/>
      <c r="AZ801" s="21"/>
    </row>
    <row r="802" ht="15.75" customHeight="1">
      <c r="A802" s="116"/>
      <c r="B802" s="117"/>
      <c r="C802" s="116"/>
      <c r="D802" s="118"/>
      <c r="E802" s="119"/>
      <c r="F802" s="119"/>
      <c r="G802" s="21"/>
      <c r="H802" s="21"/>
      <c r="I802" s="21"/>
      <c r="J802" s="21"/>
      <c r="K802" s="21"/>
      <c r="L802" s="21"/>
      <c r="M802" s="21"/>
      <c r="N802" s="120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  <c r="AK802" s="21"/>
      <c r="AL802" s="21"/>
      <c r="AM802" s="21"/>
      <c r="AN802" s="21"/>
      <c r="AO802" s="21"/>
      <c r="AP802" s="21"/>
      <c r="AQ802" s="21"/>
      <c r="AR802" s="21"/>
      <c r="AS802" s="21"/>
      <c r="AT802" s="21"/>
      <c r="AU802" s="21"/>
      <c r="AV802" s="21"/>
      <c r="AW802" s="21"/>
      <c r="AX802" s="21"/>
      <c r="AY802" s="21"/>
      <c r="AZ802" s="21"/>
    </row>
    <row r="803" ht="15.75" customHeight="1">
      <c r="A803" s="116"/>
      <c r="B803" s="117"/>
      <c r="C803" s="116"/>
      <c r="D803" s="118"/>
      <c r="E803" s="119"/>
      <c r="F803" s="119"/>
      <c r="G803" s="21"/>
      <c r="H803" s="21"/>
      <c r="I803" s="21"/>
      <c r="J803" s="21"/>
      <c r="K803" s="21"/>
      <c r="L803" s="21"/>
      <c r="M803" s="21"/>
      <c r="N803" s="120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  <c r="AK803" s="21"/>
      <c r="AL803" s="21"/>
      <c r="AM803" s="21"/>
      <c r="AN803" s="21"/>
      <c r="AO803" s="21"/>
      <c r="AP803" s="21"/>
      <c r="AQ803" s="21"/>
      <c r="AR803" s="21"/>
      <c r="AS803" s="21"/>
      <c r="AT803" s="21"/>
      <c r="AU803" s="21"/>
      <c r="AV803" s="21"/>
      <c r="AW803" s="21"/>
      <c r="AX803" s="21"/>
      <c r="AY803" s="21"/>
      <c r="AZ803" s="21"/>
    </row>
    <row r="804" ht="15.75" customHeight="1">
      <c r="A804" s="116"/>
      <c r="B804" s="117"/>
      <c r="C804" s="116"/>
      <c r="D804" s="118"/>
      <c r="E804" s="119"/>
      <c r="F804" s="119"/>
      <c r="G804" s="21"/>
      <c r="H804" s="21"/>
      <c r="I804" s="21"/>
      <c r="J804" s="21"/>
      <c r="K804" s="21"/>
      <c r="L804" s="21"/>
      <c r="M804" s="21"/>
      <c r="N804" s="120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  <c r="AK804" s="21"/>
      <c r="AL804" s="21"/>
      <c r="AM804" s="21"/>
      <c r="AN804" s="21"/>
      <c r="AO804" s="21"/>
      <c r="AP804" s="21"/>
      <c r="AQ804" s="21"/>
      <c r="AR804" s="21"/>
      <c r="AS804" s="21"/>
      <c r="AT804" s="21"/>
      <c r="AU804" s="21"/>
      <c r="AV804" s="21"/>
      <c r="AW804" s="21"/>
      <c r="AX804" s="21"/>
      <c r="AY804" s="21"/>
      <c r="AZ804" s="21"/>
    </row>
    <row r="805" ht="15.75" customHeight="1">
      <c r="A805" s="116"/>
      <c r="B805" s="117"/>
      <c r="C805" s="116"/>
      <c r="D805" s="118"/>
      <c r="E805" s="119"/>
      <c r="F805" s="119"/>
      <c r="G805" s="21"/>
      <c r="H805" s="21"/>
      <c r="I805" s="21"/>
      <c r="J805" s="21"/>
      <c r="K805" s="21"/>
      <c r="L805" s="21"/>
      <c r="M805" s="21"/>
      <c r="N805" s="120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  <c r="AK805" s="21"/>
      <c r="AL805" s="21"/>
      <c r="AM805" s="21"/>
      <c r="AN805" s="21"/>
      <c r="AO805" s="21"/>
      <c r="AP805" s="21"/>
      <c r="AQ805" s="21"/>
      <c r="AR805" s="21"/>
      <c r="AS805" s="21"/>
      <c r="AT805" s="21"/>
      <c r="AU805" s="21"/>
      <c r="AV805" s="21"/>
      <c r="AW805" s="21"/>
      <c r="AX805" s="21"/>
      <c r="AY805" s="21"/>
      <c r="AZ805" s="21"/>
    </row>
    <row r="806" ht="15.75" customHeight="1">
      <c r="A806" s="116"/>
      <c r="B806" s="117"/>
      <c r="C806" s="116"/>
      <c r="D806" s="118"/>
      <c r="E806" s="119"/>
      <c r="F806" s="119"/>
      <c r="G806" s="21"/>
      <c r="H806" s="21"/>
      <c r="I806" s="21"/>
      <c r="J806" s="21"/>
      <c r="K806" s="21"/>
      <c r="L806" s="21"/>
      <c r="M806" s="21"/>
      <c r="N806" s="120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  <c r="AK806" s="21"/>
      <c r="AL806" s="21"/>
      <c r="AM806" s="21"/>
      <c r="AN806" s="21"/>
      <c r="AO806" s="21"/>
      <c r="AP806" s="21"/>
      <c r="AQ806" s="21"/>
      <c r="AR806" s="21"/>
      <c r="AS806" s="21"/>
      <c r="AT806" s="21"/>
      <c r="AU806" s="21"/>
      <c r="AV806" s="21"/>
      <c r="AW806" s="21"/>
      <c r="AX806" s="21"/>
      <c r="AY806" s="21"/>
      <c r="AZ806" s="21"/>
    </row>
    <row r="807" ht="15.75" customHeight="1">
      <c r="A807" s="116"/>
      <c r="B807" s="117"/>
      <c r="C807" s="116"/>
      <c r="D807" s="118"/>
      <c r="E807" s="119"/>
      <c r="F807" s="119"/>
      <c r="G807" s="21"/>
      <c r="H807" s="21"/>
      <c r="I807" s="21"/>
      <c r="J807" s="21"/>
      <c r="K807" s="21"/>
      <c r="L807" s="21"/>
      <c r="M807" s="21"/>
      <c r="N807" s="120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  <c r="AK807" s="21"/>
      <c r="AL807" s="21"/>
      <c r="AM807" s="21"/>
      <c r="AN807" s="21"/>
      <c r="AO807" s="21"/>
      <c r="AP807" s="21"/>
      <c r="AQ807" s="21"/>
      <c r="AR807" s="21"/>
      <c r="AS807" s="21"/>
      <c r="AT807" s="21"/>
      <c r="AU807" s="21"/>
      <c r="AV807" s="21"/>
      <c r="AW807" s="21"/>
      <c r="AX807" s="21"/>
      <c r="AY807" s="21"/>
      <c r="AZ807" s="21"/>
    </row>
    <row r="808" ht="15.75" customHeight="1">
      <c r="A808" s="116"/>
      <c r="B808" s="117"/>
      <c r="C808" s="116"/>
      <c r="D808" s="118"/>
      <c r="E808" s="119"/>
      <c r="F808" s="119"/>
      <c r="G808" s="21"/>
      <c r="H808" s="21"/>
      <c r="I808" s="21"/>
      <c r="J808" s="21"/>
      <c r="K808" s="21"/>
      <c r="L808" s="21"/>
      <c r="M808" s="21"/>
      <c r="N808" s="120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  <c r="AK808" s="21"/>
      <c r="AL808" s="21"/>
      <c r="AM808" s="21"/>
      <c r="AN808" s="21"/>
      <c r="AO808" s="21"/>
      <c r="AP808" s="21"/>
      <c r="AQ808" s="21"/>
      <c r="AR808" s="21"/>
      <c r="AS808" s="21"/>
      <c r="AT808" s="21"/>
      <c r="AU808" s="21"/>
      <c r="AV808" s="21"/>
      <c r="AW808" s="21"/>
      <c r="AX808" s="21"/>
      <c r="AY808" s="21"/>
      <c r="AZ808" s="21"/>
    </row>
    <row r="809" ht="15.75" customHeight="1">
      <c r="A809" s="116"/>
      <c r="B809" s="117"/>
      <c r="C809" s="116"/>
      <c r="D809" s="118"/>
      <c r="E809" s="119"/>
      <c r="F809" s="119"/>
      <c r="G809" s="21"/>
      <c r="H809" s="21"/>
      <c r="I809" s="21"/>
      <c r="J809" s="21"/>
      <c r="K809" s="21"/>
      <c r="L809" s="21"/>
      <c r="M809" s="21"/>
      <c r="N809" s="120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  <c r="AK809" s="21"/>
      <c r="AL809" s="21"/>
      <c r="AM809" s="21"/>
      <c r="AN809" s="21"/>
      <c r="AO809" s="21"/>
      <c r="AP809" s="21"/>
      <c r="AQ809" s="21"/>
      <c r="AR809" s="21"/>
      <c r="AS809" s="21"/>
      <c r="AT809" s="21"/>
      <c r="AU809" s="21"/>
      <c r="AV809" s="21"/>
      <c r="AW809" s="21"/>
      <c r="AX809" s="21"/>
      <c r="AY809" s="21"/>
      <c r="AZ809" s="21"/>
    </row>
    <row r="810" ht="15.75" customHeight="1">
      <c r="A810" s="116"/>
      <c r="B810" s="117"/>
      <c r="C810" s="116"/>
      <c r="D810" s="118"/>
      <c r="E810" s="119"/>
      <c r="F810" s="119"/>
      <c r="G810" s="21"/>
      <c r="H810" s="21"/>
      <c r="I810" s="21"/>
      <c r="J810" s="21"/>
      <c r="K810" s="21"/>
      <c r="L810" s="21"/>
      <c r="M810" s="21"/>
      <c r="N810" s="120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  <c r="AK810" s="21"/>
      <c r="AL810" s="21"/>
      <c r="AM810" s="21"/>
      <c r="AN810" s="21"/>
      <c r="AO810" s="21"/>
      <c r="AP810" s="21"/>
      <c r="AQ810" s="21"/>
      <c r="AR810" s="21"/>
      <c r="AS810" s="21"/>
      <c r="AT810" s="21"/>
      <c r="AU810" s="21"/>
      <c r="AV810" s="21"/>
      <c r="AW810" s="21"/>
      <c r="AX810" s="21"/>
      <c r="AY810" s="21"/>
      <c r="AZ810" s="21"/>
    </row>
    <row r="811" ht="15.75" customHeight="1">
      <c r="A811" s="116"/>
      <c r="B811" s="117"/>
      <c r="C811" s="116"/>
      <c r="D811" s="118"/>
      <c r="E811" s="119"/>
      <c r="F811" s="119"/>
      <c r="G811" s="21"/>
      <c r="H811" s="21"/>
      <c r="I811" s="21"/>
      <c r="J811" s="21"/>
      <c r="K811" s="21"/>
      <c r="L811" s="21"/>
      <c r="M811" s="21"/>
      <c r="N811" s="120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  <c r="AK811" s="21"/>
      <c r="AL811" s="21"/>
      <c r="AM811" s="21"/>
      <c r="AN811" s="21"/>
      <c r="AO811" s="21"/>
      <c r="AP811" s="21"/>
      <c r="AQ811" s="21"/>
      <c r="AR811" s="21"/>
      <c r="AS811" s="21"/>
      <c r="AT811" s="21"/>
      <c r="AU811" s="21"/>
      <c r="AV811" s="21"/>
      <c r="AW811" s="21"/>
      <c r="AX811" s="21"/>
      <c r="AY811" s="21"/>
      <c r="AZ811" s="21"/>
    </row>
    <row r="812" ht="15.75" customHeight="1">
      <c r="A812" s="116"/>
      <c r="B812" s="117"/>
      <c r="C812" s="116"/>
      <c r="D812" s="118"/>
      <c r="E812" s="119"/>
      <c r="F812" s="119"/>
      <c r="G812" s="21"/>
      <c r="H812" s="21"/>
      <c r="I812" s="21"/>
      <c r="J812" s="21"/>
      <c r="K812" s="21"/>
      <c r="L812" s="21"/>
      <c r="M812" s="21"/>
      <c r="N812" s="120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  <c r="AK812" s="21"/>
      <c r="AL812" s="21"/>
      <c r="AM812" s="21"/>
      <c r="AN812" s="21"/>
      <c r="AO812" s="21"/>
      <c r="AP812" s="21"/>
      <c r="AQ812" s="21"/>
      <c r="AR812" s="21"/>
      <c r="AS812" s="21"/>
      <c r="AT812" s="21"/>
      <c r="AU812" s="21"/>
      <c r="AV812" s="21"/>
      <c r="AW812" s="21"/>
      <c r="AX812" s="21"/>
      <c r="AY812" s="21"/>
      <c r="AZ812" s="21"/>
    </row>
    <row r="813" ht="15.75" customHeight="1">
      <c r="A813" s="116"/>
      <c r="B813" s="117"/>
      <c r="C813" s="116"/>
      <c r="D813" s="118"/>
      <c r="E813" s="119"/>
      <c r="F813" s="119"/>
      <c r="G813" s="21"/>
      <c r="H813" s="21"/>
      <c r="I813" s="21"/>
      <c r="J813" s="21"/>
      <c r="K813" s="21"/>
      <c r="L813" s="21"/>
      <c r="M813" s="21"/>
      <c r="N813" s="120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  <c r="AK813" s="21"/>
      <c r="AL813" s="21"/>
      <c r="AM813" s="21"/>
      <c r="AN813" s="21"/>
      <c r="AO813" s="21"/>
      <c r="AP813" s="21"/>
      <c r="AQ813" s="21"/>
      <c r="AR813" s="21"/>
      <c r="AS813" s="21"/>
      <c r="AT813" s="21"/>
      <c r="AU813" s="21"/>
      <c r="AV813" s="21"/>
      <c r="AW813" s="21"/>
      <c r="AX813" s="21"/>
      <c r="AY813" s="21"/>
      <c r="AZ813" s="21"/>
    </row>
    <row r="814" ht="15.75" customHeight="1">
      <c r="A814" s="116"/>
      <c r="B814" s="117"/>
      <c r="C814" s="116"/>
      <c r="D814" s="118"/>
      <c r="E814" s="119"/>
      <c r="F814" s="119"/>
      <c r="G814" s="21"/>
      <c r="H814" s="21"/>
      <c r="I814" s="21"/>
      <c r="J814" s="21"/>
      <c r="K814" s="21"/>
      <c r="L814" s="21"/>
      <c r="M814" s="21"/>
      <c r="N814" s="120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  <c r="AK814" s="21"/>
      <c r="AL814" s="21"/>
      <c r="AM814" s="21"/>
      <c r="AN814" s="21"/>
      <c r="AO814" s="21"/>
      <c r="AP814" s="21"/>
      <c r="AQ814" s="21"/>
      <c r="AR814" s="21"/>
      <c r="AS814" s="21"/>
      <c r="AT814" s="21"/>
      <c r="AU814" s="21"/>
      <c r="AV814" s="21"/>
      <c r="AW814" s="21"/>
      <c r="AX814" s="21"/>
      <c r="AY814" s="21"/>
      <c r="AZ814" s="21"/>
    </row>
    <row r="815" ht="15.75" customHeight="1">
      <c r="A815" s="116"/>
      <c r="B815" s="117"/>
      <c r="C815" s="116"/>
      <c r="D815" s="118"/>
      <c r="E815" s="119"/>
      <c r="F815" s="119"/>
      <c r="G815" s="21"/>
      <c r="H815" s="21"/>
      <c r="I815" s="21"/>
      <c r="J815" s="21"/>
      <c r="K815" s="21"/>
      <c r="L815" s="21"/>
      <c r="M815" s="21"/>
      <c r="N815" s="120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  <c r="AK815" s="21"/>
      <c r="AL815" s="21"/>
      <c r="AM815" s="21"/>
      <c r="AN815" s="21"/>
      <c r="AO815" s="21"/>
      <c r="AP815" s="21"/>
      <c r="AQ815" s="21"/>
      <c r="AR815" s="21"/>
      <c r="AS815" s="21"/>
      <c r="AT815" s="21"/>
      <c r="AU815" s="21"/>
      <c r="AV815" s="21"/>
      <c r="AW815" s="21"/>
      <c r="AX815" s="21"/>
      <c r="AY815" s="21"/>
      <c r="AZ815" s="21"/>
    </row>
    <row r="816" ht="15.75" customHeight="1">
      <c r="A816" s="116"/>
      <c r="B816" s="117"/>
      <c r="C816" s="116"/>
      <c r="D816" s="118"/>
      <c r="E816" s="119"/>
      <c r="F816" s="119"/>
      <c r="G816" s="21"/>
      <c r="H816" s="21"/>
      <c r="I816" s="21"/>
      <c r="J816" s="21"/>
      <c r="K816" s="21"/>
      <c r="L816" s="21"/>
      <c r="M816" s="21"/>
      <c r="N816" s="120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  <c r="AK816" s="21"/>
      <c r="AL816" s="21"/>
      <c r="AM816" s="21"/>
      <c r="AN816" s="21"/>
      <c r="AO816" s="21"/>
      <c r="AP816" s="21"/>
      <c r="AQ816" s="21"/>
      <c r="AR816" s="21"/>
      <c r="AS816" s="21"/>
      <c r="AT816" s="21"/>
      <c r="AU816" s="21"/>
      <c r="AV816" s="21"/>
      <c r="AW816" s="21"/>
      <c r="AX816" s="21"/>
      <c r="AY816" s="21"/>
      <c r="AZ816" s="21"/>
    </row>
    <row r="817" ht="15.75" customHeight="1">
      <c r="A817" s="116"/>
      <c r="B817" s="117"/>
      <c r="C817" s="116"/>
      <c r="D817" s="118"/>
      <c r="E817" s="119"/>
      <c r="F817" s="119"/>
      <c r="G817" s="21"/>
      <c r="H817" s="21"/>
      <c r="I817" s="21"/>
      <c r="J817" s="21"/>
      <c r="K817" s="21"/>
      <c r="L817" s="21"/>
      <c r="M817" s="21"/>
      <c r="N817" s="120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  <c r="AK817" s="21"/>
      <c r="AL817" s="21"/>
      <c r="AM817" s="21"/>
      <c r="AN817" s="21"/>
      <c r="AO817" s="21"/>
      <c r="AP817" s="21"/>
      <c r="AQ817" s="21"/>
      <c r="AR817" s="21"/>
      <c r="AS817" s="21"/>
      <c r="AT817" s="21"/>
      <c r="AU817" s="21"/>
      <c r="AV817" s="21"/>
      <c r="AW817" s="21"/>
      <c r="AX817" s="21"/>
      <c r="AY817" s="21"/>
      <c r="AZ817" s="21"/>
    </row>
    <row r="818" ht="15.75" customHeight="1">
      <c r="A818" s="116"/>
      <c r="B818" s="117"/>
      <c r="C818" s="116"/>
      <c r="D818" s="118"/>
      <c r="E818" s="119"/>
      <c r="F818" s="119"/>
      <c r="G818" s="21"/>
      <c r="H818" s="21"/>
      <c r="I818" s="21"/>
      <c r="J818" s="21"/>
      <c r="K818" s="21"/>
      <c r="L818" s="21"/>
      <c r="M818" s="21"/>
      <c r="N818" s="120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  <c r="AK818" s="21"/>
      <c r="AL818" s="21"/>
      <c r="AM818" s="21"/>
      <c r="AN818" s="21"/>
      <c r="AO818" s="21"/>
      <c r="AP818" s="21"/>
      <c r="AQ818" s="21"/>
      <c r="AR818" s="21"/>
      <c r="AS818" s="21"/>
      <c r="AT818" s="21"/>
      <c r="AU818" s="21"/>
      <c r="AV818" s="21"/>
      <c r="AW818" s="21"/>
      <c r="AX818" s="21"/>
      <c r="AY818" s="21"/>
      <c r="AZ818" s="21"/>
    </row>
    <row r="819" ht="15.75" customHeight="1">
      <c r="A819" s="116"/>
      <c r="B819" s="117"/>
      <c r="C819" s="116"/>
      <c r="D819" s="118"/>
      <c r="E819" s="119"/>
      <c r="F819" s="119"/>
      <c r="G819" s="21"/>
      <c r="H819" s="21"/>
      <c r="I819" s="21"/>
      <c r="J819" s="21"/>
      <c r="K819" s="21"/>
      <c r="L819" s="21"/>
      <c r="M819" s="21"/>
      <c r="N819" s="120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  <c r="AK819" s="21"/>
      <c r="AL819" s="21"/>
      <c r="AM819" s="21"/>
      <c r="AN819" s="21"/>
      <c r="AO819" s="21"/>
      <c r="AP819" s="21"/>
      <c r="AQ819" s="21"/>
      <c r="AR819" s="21"/>
      <c r="AS819" s="21"/>
      <c r="AT819" s="21"/>
      <c r="AU819" s="21"/>
      <c r="AV819" s="21"/>
      <c r="AW819" s="21"/>
      <c r="AX819" s="21"/>
      <c r="AY819" s="21"/>
      <c r="AZ819" s="21"/>
    </row>
    <row r="820" ht="15.75" customHeight="1">
      <c r="A820" s="116"/>
      <c r="B820" s="117"/>
      <c r="C820" s="116"/>
      <c r="D820" s="118"/>
      <c r="E820" s="119"/>
      <c r="F820" s="119"/>
      <c r="G820" s="21"/>
      <c r="H820" s="21"/>
      <c r="I820" s="21"/>
      <c r="J820" s="21"/>
      <c r="K820" s="21"/>
      <c r="L820" s="21"/>
      <c r="M820" s="21"/>
      <c r="N820" s="120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  <c r="AK820" s="21"/>
      <c r="AL820" s="21"/>
      <c r="AM820" s="21"/>
      <c r="AN820" s="21"/>
      <c r="AO820" s="21"/>
      <c r="AP820" s="21"/>
      <c r="AQ820" s="21"/>
      <c r="AR820" s="21"/>
      <c r="AS820" s="21"/>
      <c r="AT820" s="21"/>
      <c r="AU820" s="21"/>
      <c r="AV820" s="21"/>
      <c r="AW820" s="21"/>
      <c r="AX820" s="21"/>
      <c r="AY820" s="21"/>
      <c r="AZ820" s="21"/>
    </row>
    <row r="821" ht="15.75" customHeight="1">
      <c r="A821" s="116"/>
      <c r="B821" s="117"/>
      <c r="C821" s="116"/>
      <c r="D821" s="118"/>
      <c r="E821" s="119"/>
      <c r="F821" s="119"/>
      <c r="G821" s="21"/>
      <c r="H821" s="21"/>
      <c r="I821" s="21"/>
      <c r="J821" s="21"/>
      <c r="K821" s="21"/>
      <c r="L821" s="21"/>
      <c r="M821" s="21"/>
      <c r="N821" s="120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  <c r="AK821" s="21"/>
      <c r="AL821" s="21"/>
      <c r="AM821" s="21"/>
      <c r="AN821" s="21"/>
      <c r="AO821" s="21"/>
      <c r="AP821" s="21"/>
      <c r="AQ821" s="21"/>
      <c r="AR821" s="21"/>
      <c r="AS821" s="21"/>
      <c r="AT821" s="21"/>
      <c r="AU821" s="21"/>
      <c r="AV821" s="21"/>
      <c r="AW821" s="21"/>
      <c r="AX821" s="21"/>
      <c r="AY821" s="21"/>
      <c r="AZ821" s="21"/>
    </row>
    <row r="822" ht="15.75" customHeight="1">
      <c r="A822" s="116"/>
      <c r="B822" s="117"/>
      <c r="C822" s="116"/>
      <c r="D822" s="118"/>
      <c r="E822" s="119"/>
      <c r="F822" s="119"/>
      <c r="G822" s="21"/>
      <c r="H822" s="21"/>
      <c r="I822" s="21"/>
      <c r="J822" s="21"/>
      <c r="K822" s="21"/>
      <c r="L822" s="21"/>
      <c r="M822" s="21"/>
      <c r="N822" s="120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  <c r="AK822" s="21"/>
      <c r="AL822" s="21"/>
      <c r="AM822" s="21"/>
      <c r="AN822" s="21"/>
      <c r="AO822" s="21"/>
      <c r="AP822" s="21"/>
      <c r="AQ822" s="21"/>
      <c r="AR822" s="21"/>
      <c r="AS822" s="21"/>
      <c r="AT822" s="21"/>
      <c r="AU822" s="21"/>
      <c r="AV822" s="21"/>
      <c r="AW822" s="21"/>
      <c r="AX822" s="21"/>
      <c r="AY822" s="21"/>
      <c r="AZ822" s="21"/>
    </row>
    <row r="823" ht="15.75" customHeight="1">
      <c r="A823" s="116"/>
      <c r="B823" s="117"/>
      <c r="C823" s="116"/>
      <c r="D823" s="118"/>
      <c r="E823" s="119"/>
      <c r="F823" s="119"/>
      <c r="G823" s="21"/>
      <c r="H823" s="21"/>
      <c r="I823" s="21"/>
      <c r="J823" s="21"/>
      <c r="K823" s="21"/>
      <c r="L823" s="21"/>
      <c r="M823" s="21"/>
      <c r="N823" s="120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  <c r="AK823" s="21"/>
      <c r="AL823" s="21"/>
      <c r="AM823" s="21"/>
      <c r="AN823" s="21"/>
      <c r="AO823" s="21"/>
      <c r="AP823" s="21"/>
      <c r="AQ823" s="21"/>
      <c r="AR823" s="21"/>
      <c r="AS823" s="21"/>
      <c r="AT823" s="21"/>
      <c r="AU823" s="21"/>
      <c r="AV823" s="21"/>
      <c r="AW823" s="21"/>
      <c r="AX823" s="21"/>
      <c r="AY823" s="21"/>
      <c r="AZ823" s="21"/>
    </row>
    <row r="824" ht="15.75" customHeight="1">
      <c r="A824" s="116"/>
      <c r="B824" s="117"/>
      <c r="C824" s="116"/>
      <c r="D824" s="118"/>
      <c r="E824" s="119"/>
      <c r="F824" s="119"/>
      <c r="G824" s="21"/>
      <c r="H824" s="21"/>
      <c r="I824" s="21"/>
      <c r="J824" s="21"/>
      <c r="K824" s="21"/>
      <c r="L824" s="21"/>
      <c r="M824" s="21"/>
      <c r="N824" s="120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  <c r="AK824" s="21"/>
      <c r="AL824" s="21"/>
      <c r="AM824" s="21"/>
      <c r="AN824" s="21"/>
      <c r="AO824" s="21"/>
      <c r="AP824" s="21"/>
      <c r="AQ824" s="21"/>
      <c r="AR824" s="21"/>
      <c r="AS824" s="21"/>
      <c r="AT824" s="21"/>
      <c r="AU824" s="21"/>
      <c r="AV824" s="21"/>
      <c r="AW824" s="21"/>
      <c r="AX824" s="21"/>
      <c r="AY824" s="21"/>
      <c r="AZ824" s="21"/>
    </row>
    <row r="825" ht="15.75" customHeight="1">
      <c r="A825" s="116"/>
      <c r="B825" s="117"/>
      <c r="C825" s="116"/>
      <c r="D825" s="118"/>
      <c r="E825" s="119"/>
      <c r="F825" s="119"/>
      <c r="G825" s="21"/>
      <c r="H825" s="21"/>
      <c r="I825" s="21"/>
      <c r="J825" s="21"/>
      <c r="K825" s="21"/>
      <c r="L825" s="21"/>
      <c r="M825" s="21"/>
      <c r="N825" s="120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  <c r="AK825" s="21"/>
      <c r="AL825" s="21"/>
      <c r="AM825" s="21"/>
      <c r="AN825" s="21"/>
      <c r="AO825" s="21"/>
      <c r="AP825" s="21"/>
      <c r="AQ825" s="21"/>
      <c r="AR825" s="21"/>
      <c r="AS825" s="21"/>
      <c r="AT825" s="21"/>
      <c r="AU825" s="21"/>
      <c r="AV825" s="21"/>
      <c r="AW825" s="21"/>
      <c r="AX825" s="21"/>
      <c r="AY825" s="21"/>
      <c r="AZ825" s="21"/>
    </row>
    <row r="826" ht="15.75" customHeight="1">
      <c r="A826" s="116"/>
      <c r="B826" s="117"/>
      <c r="C826" s="116"/>
      <c r="D826" s="118"/>
      <c r="E826" s="119"/>
      <c r="F826" s="119"/>
      <c r="G826" s="21"/>
      <c r="H826" s="21"/>
      <c r="I826" s="21"/>
      <c r="J826" s="21"/>
      <c r="K826" s="21"/>
      <c r="L826" s="21"/>
      <c r="M826" s="21"/>
      <c r="N826" s="120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  <c r="AK826" s="21"/>
      <c r="AL826" s="21"/>
      <c r="AM826" s="21"/>
      <c r="AN826" s="21"/>
      <c r="AO826" s="21"/>
      <c r="AP826" s="21"/>
      <c r="AQ826" s="21"/>
      <c r="AR826" s="21"/>
      <c r="AS826" s="21"/>
      <c r="AT826" s="21"/>
      <c r="AU826" s="21"/>
      <c r="AV826" s="21"/>
      <c r="AW826" s="21"/>
      <c r="AX826" s="21"/>
      <c r="AY826" s="21"/>
      <c r="AZ826" s="21"/>
    </row>
    <row r="827" ht="15.75" customHeight="1">
      <c r="A827" s="116"/>
      <c r="B827" s="117"/>
      <c r="C827" s="116"/>
      <c r="D827" s="118"/>
      <c r="E827" s="119"/>
      <c r="F827" s="119"/>
      <c r="G827" s="21"/>
      <c r="H827" s="21"/>
      <c r="I827" s="21"/>
      <c r="J827" s="21"/>
      <c r="K827" s="21"/>
      <c r="L827" s="21"/>
      <c r="M827" s="21"/>
      <c r="N827" s="120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  <c r="AK827" s="21"/>
      <c r="AL827" s="21"/>
      <c r="AM827" s="21"/>
      <c r="AN827" s="21"/>
      <c r="AO827" s="21"/>
      <c r="AP827" s="21"/>
      <c r="AQ827" s="21"/>
      <c r="AR827" s="21"/>
      <c r="AS827" s="21"/>
      <c r="AT827" s="21"/>
      <c r="AU827" s="21"/>
      <c r="AV827" s="21"/>
      <c r="AW827" s="21"/>
      <c r="AX827" s="21"/>
      <c r="AY827" s="21"/>
      <c r="AZ827" s="21"/>
    </row>
    <row r="828" ht="15.75" customHeight="1">
      <c r="A828" s="116"/>
      <c r="B828" s="117"/>
      <c r="C828" s="116"/>
      <c r="D828" s="118"/>
      <c r="E828" s="119"/>
      <c r="F828" s="119"/>
      <c r="G828" s="21"/>
      <c r="H828" s="21"/>
      <c r="I828" s="21"/>
      <c r="J828" s="21"/>
      <c r="K828" s="21"/>
      <c r="L828" s="21"/>
      <c r="M828" s="21"/>
      <c r="N828" s="120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  <c r="AK828" s="21"/>
      <c r="AL828" s="21"/>
      <c r="AM828" s="21"/>
      <c r="AN828" s="21"/>
      <c r="AO828" s="21"/>
      <c r="AP828" s="21"/>
      <c r="AQ828" s="21"/>
      <c r="AR828" s="21"/>
      <c r="AS828" s="21"/>
      <c r="AT828" s="21"/>
      <c r="AU828" s="21"/>
      <c r="AV828" s="21"/>
      <c r="AW828" s="21"/>
      <c r="AX828" s="21"/>
      <c r="AY828" s="21"/>
      <c r="AZ828" s="21"/>
    </row>
    <row r="829" ht="15.75" customHeight="1">
      <c r="A829" s="116"/>
      <c r="B829" s="117"/>
      <c r="C829" s="116"/>
      <c r="D829" s="118"/>
      <c r="E829" s="119"/>
      <c r="F829" s="119"/>
      <c r="G829" s="21"/>
      <c r="H829" s="21"/>
      <c r="I829" s="21"/>
      <c r="J829" s="21"/>
      <c r="K829" s="21"/>
      <c r="L829" s="21"/>
      <c r="M829" s="21"/>
      <c r="N829" s="120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  <c r="AK829" s="21"/>
      <c r="AL829" s="21"/>
      <c r="AM829" s="21"/>
      <c r="AN829" s="21"/>
      <c r="AO829" s="21"/>
      <c r="AP829" s="21"/>
      <c r="AQ829" s="21"/>
      <c r="AR829" s="21"/>
      <c r="AS829" s="21"/>
      <c r="AT829" s="21"/>
      <c r="AU829" s="21"/>
      <c r="AV829" s="21"/>
      <c r="AW829" s="21"/>
      <c r="AX829" s="21"/>
      <c r="AY829" s="21"/>
      <c r="AZ829" s="21"/>
    </row>
    <row r="830" ht="15.75" customHeight="1">
      <c r="A830" s="116"/>
      <c r="B830" s="117"/>
      <c r="C830" s="116"/>
      <c r="D830" s="118"/>
      <c r="E830" s="119"/>
      <c r="F830" s="119"/>
      <c r="G830" s="21"/>
      <c r="H830" s="21"/>
      <c r="I830" s="21"/>
      <c r="J830" s="21"/>
      <c r="K830" s="21"/>
      <c r="L830" s="21"/>
      <c r="M830" s="21"/>
      <c r="N830" s="120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  <c r="AK830" s="21"/>
      <c r="AL830" s="21"/>
      <c r="AM830" s="21"/>
      <c r="AN830" s="21"/>
      <c r="AO830" s="21"/>
      <c r="AP830" s="21"/>
      <c r="AQ830" s="21"/>
      <c r="AR830" s="21"/>
      <c r="AS830" s="21"/>
      <c r="AT830" s="21"/>
      <c r="AU830" s="21"/>
      <c r="AV830" s="21"/>
      <c r="AW830" s="21"/>
      <c r="AX830" s="21"/>
      <c r="AY830" s="21"/>
      <c r="AZ830" s="21"/>
    </row>
    <row r="831" ht="15.75" customHeight="1">
      <c r="A831" s="116"/>
      <c r="B831" s="117"/>
      <c r="C831" s="116"/>
      <c r="D831" s="118"/>
      <c r="E831" s="119"/>
      <c r="F831" s="119"/>
      <c r="G831" s="21"/>
      <c r="H831" s="21"/>
      <c r="I831" s="21"/>
      <c r="J831" s="21"/>
      <c r="K831" s="21"/>
      <c r="L831" s="21"/>
      <c r="M831" s="21"/>
      <c r="N831" s="120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  <c r="AK831" s="21"/>
      <c r="AL831" s="21"/>
      <c r="AM831" s="21"/>
      <c r="AN831" s="21"/>
      <c r="AO831" s="21"/>
      <c r="AP831" s="21"/>
      <c r="AQ831" s="21"/>
      <c r="AR831" s="21"/>
      <c r="AS831" s="21"/>
      <c r="AT831" s="21"/>
      <c r="AU831" s="21"/>
      <c r="AV831" s="21"/>
      <c r="AW831" s="21"/>
      <c r="AX831" s="21"/>
      <c r="AY831" s="21"/>
      <c r="AZ831" s="21"/>
    </row>
    <row r="832" ht="15.75" customHeight="1">
      <c r="A832" s="116"/>
      <c r="B832" s="117"/>
      <c r="C832" s="116"/>
      <c r="D832" s="118"/>
      <c r="E832" s="119"/>
      <c r="F832" s="119"/>
      <c r="G832" s="21"/>
      <c r="H832" s="21"/>
      <c r="I832" s="21"/>
      <c r="J832" s="21"/>
      <c r="K832" s="21"/>
      <c r="L832" s="21"/>
      <c r="M832" s="21"/>
      <c r="N832" s="120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  <c r="AK832" s="21"/>
      <c r="AL832" s="21"/>
      <c r="AM832" s="21"/>
      <c r="AN832" s="21"/>
      <c r="AO832" s="21"/>
      <c r="AP832" s="21"/>
      <c r="AQ832" s="21"/>
      <c r="AR832" s="21"/>
      <c r="AS832" s="21"/>
      <c r="AT832" s="21"/>
      <c r="AU832" s="21"/>
      <c r="AV832" s="21"/>
      <c r="AW832" s="21"/>
      <c r="AX832" s="21"/>
      <c r="AY832" s="21"/>
      <c r="AZ832" s="21"/>
    </row>
    <row r="833" ht="15.75" customHeight="1">
      <c r="A833" s="116"/>
      <c r="B833" s="117"/>
      <c r="C833" s="116"/>
      <c r="D833" s="118"/>
      <c r="E833" s="119"/>
      <c r="F833" s="119"/>
      <c r="G833" s="21"/>
      <c r="H833" s="21"/>
      <c r="I833" s="21"/>
      <c r="J833" s="21"/>
      <c r="K833" s="21"/>
      <c r="L833" s="21"/>
      <c r="M833" s="21"/>
      <c r="N833" s="120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  <c r="AK833" s="21"/>
      <c r="AL833" s="21"/>
      <c r="AM833" s="21"/>
      <c r="AN833" s="21"/>
      <c r="AO833" s="21"/>
      <c r="AP833" s="21"/>
      <c r="AQ833" s="21"/>
      <c r="AR833" s="21"/>
      <c r="AS833" s="21"/>
      <c r="AT833" s="21"/>
      <c r="AU833" s="21"/>
      <c r="AV833" s="21"/>
      <c r="AW833" s="21"/>
      <c r="AX833" s="21"/>
      <c r="AY833" s="21"/>
      <c r="AZ833" s="21"/>
    </row>
    <row r="834" ht="15.75" customHeight="1">
      <c r="A834" s="116"/>
      <c r="B834" s="117"/>
      <c r="C834" s="116"/>
      <c r="D834" s="118"/>
      <c r="E834" s="119"/>
      <c r="F834" s="119"/>
      <c r="G834" s="21"/>
      <c r="H834" s="21"/>
      <c r="I834" s="21"/>
      <c r="J834" s="21"/>
      <c r="K834" s="21"/>
      <c r="L834" s="21"/>
      <c r="M834" s="21"/>
      <c r="N834" s="120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  <c r="AK834" s="21"/>
      <c r="AL834" s="21"/>
      <c r="AM834" s="21"/>
      <c r="AN834" s="21"/>
      <c r="AO834" s="21"/>
      <c r="AP834" s="21"/>
      <c r="AQ834" s="21"/>
      <c r="AR834" s="21"/>
      <c r="AS834" s="21"/>
      <c r="AT834" s="21"/>
      <c r="AU834" s="21"/>
      <c r="AV834" s="21"/>
      <c r="AW834" s="21"/>
      <c r="AX834" s="21"/>
      <c r="AY834" s="21"/>
      <c r="AZ834" s="21"/>
    </row>
    <row r="835" ht="15.75" customHeight="1">
      <c r="A835" s="116"/>
      <c r="B835" s="117"/>
      <c r="C835" s="116"/>
      <c r="D835" s="118"/>
      <c r="E835" s="119"/>
      <c r="F835" s="119"/>
      <c r="G835" s="21"/>
      <c r="H835" s="21"/>
      <c r="I835" s="21"/>
      <c r="J835" s="21"/>
      <c r="K835" s="21"/>
      <c r="L835" s="21"/>
      <c r="M835" s="21"/>
      <c r="N835" s="120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  <c r="AK835" s="21"/>
      <c r="AL835" s="21"/>
      <c r="AM835" s="21"/>
      <c r="AN835" s="21"/>
      <c r="AO835" s="21"/>
      <c r="AP835" s="21"/>
      <c r="AQ835" s="21"/>
      <c r="AR835" s="21"/>
      <c r="AS835" s="21"/>
      <c r="AT835" s="21"/>
      <c r="AU835" s="21"/>
      <c r="AV835" s="21"/>
      <c r="AW835" s="21"/>
      <c r="AX835" s="21"/>
      <c r="AY835" s="21"/>
      <c r="AZ835" s="21"/>
    </row>
    <row r="836" ht="15.75" customHeight="1">
      <c r="A836" s="116"/>
      <c r="B836" s="117"/>
      <c r="C836" s="116"/>
      <c r="D836" s="118"/>
      <c r="E836" s="119"/>
      <c r="F836" s="119"/>
      <c r="G836" s="21"/>
      <c r="H836" s="21"/>
      <c r="I836" s="21"/>
      <c r="J836" s="21"/>
      <c r="K836" s="21"/>
      <c r="L836" s="21"/>
      <c r="M836" s="21"/>
      <c r="N836" s="120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  <c r="AK836" s="21"/>
      <c r="AL836" s="21"/>
      <c r="AM836" s="21"/>
      <c r="AN836" s="21"/>
      <c r="AO836" s="21"/>
      <c r="AP836" s="21"/>
      <c r="AQ836" s="21"/>
      <c r="AR836" s="21"/>
      <c r="AS836" s="21"/>
      <c r="AT836" s="21"/>
      <c r="AU836" s="21"/>
      <c r="AV836" s="21"/>
      <c r="AW836" s="21"/>
      <c r="AX836" s="21"/>
      <c r="AY836" s="21"/>
      <c r="AZ836" s="21"/>
    </row>
    <row r="837" ht="15.75" customHeight="1">
      <c r="A837" s="116"/>
      <c r="B837" s="117"/>
      <c r="C837" s="116"/>
      <c r="D837" s="118"/>
      <c r="E837" s="119"/>
      <c r="F837" s="119"/>
      <c r="G837" s="21"/>
      <c r="H837" s="21"/>
      <c r="I837" s="21"/>
      <c r="J837" s="21"/>
      <c r="K837" s="21"/>
      <c r="L837" s="21"/>
      <c r="M837" s="21"/>
      <c r="N837" s="120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  <c r="AK837" s="21"/>
      <c r="AL837" s="21"/>
      <c r="AM837" s="21"/>
      <c r="AN837" s="21"/>
      <c r="AO837" s="21"/>
      <c r="AP837" s="21"/>
      <c r="AQ837" s="21"/>
      <c r="AR837" s="21"/>
      <c r="AS837" s="21"/>
      <c r="AT837" s="21"/>
      <c r="AU837" s="21"/>
      <c r="AV837" s="21"/>
      <c r="AW837" s="21"/>
      <c r="AX837" s="21"/>
      <c r="AY837" s="21"/>
      <c r="AZ837" s="21"/>
    </row>
    <row r="838" ht="15.75" customHeight="1">
      <c r="A838" s="116"/>
      <c r="B838" s="117"/>
      <c r="C838" s="116"/>
      <c r="D838" s="118"/>
      <c r="E838" s="119"/>
      <c r="F838" s="119"/>
      <c r="G838" s="21"/>
      <c r="H838" s="21"/>
      <c r="I838" s="21"/>
      <c r="J838" s="21"/>
      <c r="K838" s="21"/>
      <c r="L838" s="21"/>
      <c r="M838" s="21"/>
      <c r="N838" s="120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  <c r="AK838" s="21"/>
      <c r="AL838" s="21"/>
      <c r="AM838" s="21"/>
      <c r="AN838" s="21"/>
      <c r="AO838" s="21"/>
      <c r="AP838" s="21"/>
      <c r="AQ838" s="21"/>
      <c r="AR838" s="21"/>
      <c r="AS838" s="21"/>
      <c r="AT838" s="21"/>
      <c r="AU838" s="21"/>
      <c r="AV838" s="21"/>
      <c r="AW838" s="21"/>
      <c r="AX838" s="21"/>
      <c r="AY838" s="21"/>
      <c r="AZ838" s="21"/>
    </row>
    <row r="839" ht="15.75" customHeight="1">
      <c r="A839" s="116"/>
      <c r="B839" s="117"/>
      <c r="C839" s="116"/>
      <c r="D839" s="118"/>
      <c r="E839" s="119"/>
      <c r="F839" s="119"/>
      <c r="G839" s="21"/>
      <c r="H839" s="21"/>
      <c r="I839" s="21"/>
      <c r="J839" s="21"/>
      <c r="K839" s="21"/>
      <c r="L839" s="21"/>
      <c r="M839" s="21"/>
      <c r="N839" s="120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  <c r="AK839" s="21"/>
      <c r="AL839" s="21"/>
      <c r="AM839" s="21"/>
      <c r="AN839" s="21"/>
      <c r="AO839" s="21"/>
      <c r="AP839" s="21"/>
      <c r="AQ839" s="21"/>
      <c r="AR839" s="21"/>
      <c r="AS839" s="21"/>
      <c r="AT839" s="21"/>
      <c r="AU839" s="21"/>
      <c r="AV839" s="21"/>
      <c r="AW839" s="21"/>
      <c r="AX839" s="21"/>
      <c r="AY839" s="21"/>
      <c r="AZ839" s="21"/>
    </row>
    <row r="840" ht="15.75" customHeight="1">
      <c r="A840" s="116"/>
      <c r="B840" s="117"/>
      <c r="C840" s="116"/>
      <c r="D840" s="118"/>
      <c r="E840" s="119"/>
      <c r="F840" s="119"/>
      <c r="G840" s="21"/>
      <c r="H840" s="21"/>
      <c r="I840" s="21"/>
      <c r="J840" s="21"/>
      <c r="K840" s="21"/>
      <c r="L840" s="21"/>
      <c r="M840" s="21"/>
      <c r="N840" s="120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  <c r="AK840" s="21"/>
      <c r="AL840" s="21"/>
      <c r="AM840" s="21"/>
      <c r="AN840" s="21"/>
      <c r="AO840" s="21"/>
      <c r="AP840" s="21"/>
      <c r="AQ840" s="21"/>
      <c r="AR840" s="21"/>
      <c r="AS840" s="21"/>
      <c r="AT840" s="21"/>
      <c r="AU840" s="21"/>
      <c r="AV840" s="21"/>
      <c r="AW840" s="21"/>
      <c r="AX840" s="21"/>
      <c r="AY840" s="21"/>
      <c r="AZ840" s="21"/>
    </row>
    <row r="841" ht="15.75" customHeight="1">
      <c r="A841" s="116"/>
      <c r="B841" s="117"/>
      <c r="C841" s="116"/>
      <c r="D841" s="118"/>
      <c r="E841" s="119"/>
      <c r="F841" s="119"/>
      <c r="G841" s="21"/>
      <c r="H841" s="21"/>
      <c r="I841" s="21"/>
      <c r="J841" s="21"/>
      <c r="K841" s="21"/>
      <c r="L841" s="21"/>
      <c r="M841" s="21"/>
      <c r="N841" s="120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  <c r="AK841" s="21"/>
      <c r="AL841" s="21"/>
      <c r="AM841" s="21"/>
      <c r="AN841" s="21"/>
      <c r="AO841" s="21"/>
      <c r="AP841" s="21"/>
      <c r="AQ841" s="21"/>
      <c r="AR841" s="21"/>
      <c r="AS841" s="21"/>
      <c r="AT841" s="21"/>
      <c r="AU841" s="21"/>
      <c r="AV841" s="21"/>
      <c r="AW841" s="21"/>
      <c r="AX841" s="21"/>
      <c r="AY841" s="21"/>
      <c r="AZ841" s="21"/>
    </row>
    <row r="842" ht="15.75" customHeight="1">
      <c r="A842" s="116"/>
      <c r="B842" s="117"/>
      <c r="C842" s="116"/>
      <c r="D842" s="118"/>
      <c r="E842" s="119"/>
      <c r="F842" s="119"/>
      <c r="G842" s="21"/>
      <c r="H842" s="21"/>
      <c r="I842" s="21"/>
      <c r="J842" s="21"/>
      <c r="K842" s="21"/>
      <c r="L842" s="21"/>
      <c r="M842" s="21"/>
      <c r="N842" s="120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  <c r="AK842" s="21"/>
      <c r="AL842" s="21"/>
      <c r="AM842" s="21"/>
      <c r="AN842" s="21"/>
      <c r="AO842" s="21"/>
      <c r="AP842" s="21"/>
      <c r="AQ842" s="21"/>
      <c r="AR842" s="21"/>
      <c r="AS842" s="21"/>
      <c r="AT842" s="21"/>
      <c r="AU842" s="21"/>
      <c r="AV842" s="21"/>
      <c r="AW842" s="21"/>
      <c r="AX842" s="21"/>
      <c r="AY842" s="21"/>
      <c r="AZ842" s="21"/>
    </row>
    <row r="843" ht="15.75" customHeight="1">
      <c r="A843" s="116"/>
      <c r="B843" s="117"/>
      <c r="C843" s="116"/>
      <c r="D843" s="118"/>
      <c r="E843" s="119"/>
      <c r="F843" s="119"/>
      <c r="G843" s="21"/>
      <c r="H843" s="21"/>
      <c r="I843" s="21"/>
      <c r="J843" s="21"/>
      <c r="K843" s="21"/>
      <c r="L843" s="21"/>
      <c r="M843" s="21"/>
      <c r="N843" s="120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  <c r="AK843" s="21"/>
      <c r="AL843" s="21"/>
      <c r="AM843" s="21"/>
      <c r="AN843" s="21"/>
      <c r="AO843" s="21"/>
      <c r="AP843" s="21"/>
      <c r="AQ843" s="21"/>
      <c r="AR843" s="21"/>
      <c r="AS843" s="21"/>
      <c r="AT843" s="21"/>
      <c r="AU843" s="21"/>
      <c r="AV843" s="21"/>
      <c r="AW843" s="21"/>
      <c r="AX843" s="21"/>
      <c r="AY843" s="21"/>
      <c r="AZ843" s="21"/>
    </row>
    <row r="844" ht="15.75" customHeight="1">
      <c r="A844" s="116"/>
      <c r="B844" s="117"/>
      <c r="C844" s="116"/>
      <c r="D844" s="118"/>
      <c r="E844" s="119"/>
      <c r="F844" s="119"/>
      <c r="G844" s="21"/>
      <c r="H844" s="21"/>
      <c r="I844" s="21"/>
      <c r="J844" s="21"/>
      <c r="K844" s="21"/>
      <c r="L844" s="21"/>
      <c r="M844" s="21"/>
      <c r="N844" s="120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  <c r="AK844" s="21"/>
      <c r="AL844" s="21"/>
      <c r="AM844" s="21"/>
      <c r="AN844" s="21"/>
      <c r="AO844" s="21"/>
      <c r="AP844" s="21"/>
      <c r="AQ844" s="21"/>
      <c r="AR844" s="21"/>
      <c r="AS844" s="21"/>
      <c r="AT844" s="21"/>
      <c r="AU844" s="21"/>
      <c r="AV844" s="21"/>
      <c r="AW844" s="21"/>
      <c r="AX844" s="21"/>
      <c r="AY844" s="21"/>
      <c r="AZ844" s="21"/>
    </row>
    <row r="845" ht="15.75" customHeight="1">
      <c r="A845" s="116"/>
      <c r="B845" s="117"/>
      <c r="C845" s="116"/>
      <c r="D845" s="118"/>
      <c r="E845" s="119"/>
      <c r="F845" s="119"/>
      <c r="G845" s="21"/>
      <c r="H845" s="21"/>
      <c r="I845" s="21"/>
      <c r="J845" s="21"/>
      <c r="K845" s="21"/>
      <c r="L845" s="21"/>
      <c r="M845" s="21"/>
      <c r="N845" s="120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  <c r="AK845" s="21"/>
      <c r="AL845" s="21"/>
      <c r="AM845" s="21"/>
      <c r="AN845" s="21"/>
      <c r="AO845" s="21"/>
      <c r="AP845" s="21"/>
      <c r="AQ845" s="21"/>
      <c r="AR845" s="21"/>
      <c r="AS845" s="21"/>
      <c r="AT845" s="21"/>
      <c r="AU845" s="21"/>
      <c r="AV845" s="21"/>
      <c r="AW845" s="21"/>
      <c r="AX845" s="21"/>
      <c r="AY845" s="21"/>
      <c r="AZ845" s="21"/>
    </row>
    <row r="846" ht="15.75" customHeight="1">
      <c r="A846" s="116"/>
      <c r="B846" s="117"/>
      <c r="C846" s="116"/>
      <c r="D846" s="118"/>
      <c r="E846" s="119"/>
      <c r="F846" s="119"/>
      <c r="G846" s="21"/>
      <c r="H846" s="21"/>
      <c r="I846" s="21"/>
      <c r="J846" s="21"/>
      <c r="K846" s="21"/>
      <c r="L846" s="21"/>
      <c r="M846" s="21"/>
      <c r="N846" s="120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  <c r="AK846" s="21"/>
      <c r="AL846" s="21"/>
      <c r="AM846" s="21"/>
      <c r="AN846" s="21"/>
      <c r="AO846" s="21"/>
      <c r="AP846" s="21"/>
      <c r="AQ846" s="21"/>
      <c r="AR846" s="21"/>
      <c r="AS846" s="21"/>
      <c r="AT846" s="21"/>
      <c r="AU846" s="21"/>
      <c r="AV846" s="21"/>
      <c r="AW846" s="21"/>
      <c r="AX846" s="21"/>
      <c r="AY846" s="21"/>
      <c r="AZ846" s="21"/>
    </row>
    <row r="847" ht="15.75" customHeight="1">
      <c r="A847" s="116"/>
      <c r="B847" s="117"/>
      <c r="C847" s="116"/>
      <c r="D847" s="118"/>
      <c r="E847" s="119"/>
      <c r="F847" s="119"/>
      <c r="G847" s="21"/>
      <c r="H847" s="21"/>
      <c r="I847" s="21"/>
      <c r="J847" s="21"/>
      <c r="K847" s="21"/>
      <c r="L847" s="21"/>
      <c r="M847" s="21"/>
      <c r="N847" s="120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  <c r="AK847" s="21"/>
      <c r="AL847" s="21"/>
      <c r="AM847" s="21"/>
      <c r="AN847" s="21"/>
      <c r="AO847" s="21"/>
      <c r="AP847" s="21"/>
      <c r="AQ847" s="21"/>
      <c r="AR847" s="21"/>
      <c r="AS847" s="21"/>
      <c r="AT847" s="21"/>
      <c r="AU847" s="21"/>
      <c r="AV847" s="21"/>
      <c r="AW847" s="21"/>
      <c r="AX847" s="21"/>
      <c r="AY847" s="21"/>
      <c r="AZ847" s="21"/>
    </row>
    <row r="848" ht="15.75" customHeight="1">
      <c r="A848" s="116"/>
      <c r="B848" s="117"/>
      <c r="C848" s="116"/>
      <c r="D848" s="118"/>
      <c r="E848" s="119"/>
      <c r="F848" s="119"/>
      <c r="G848" s="21"/>
      <c r="H848" s="21"/>
      <c r="I848" s="21"/>
      <c r="J848" s="21"/>
      <c r="K848" s="21"/>
      <c r="L848" s="21"/>
      <c r="M848" s="21"/>
      <c r="N848" s="120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  <c r="AK848" s="21"/>
      <c r="AL848" s="21"/>
      <c r="AM848" s="21"/>
      <c r="AN848" s="21"/>
      <c r="AO848" s="21"/>
      <c r="AP848" s="21"/>
      <c r="AQ848" s="21"/>
      <c r="AR848" s="21"/>
      <c r="AS848" s="21"/>
      <c r="AT848" s="21"/>
      <c r="AU848" s="21"/>
      <c r="AV848" s="21"/>
      <c r="AW848" s="21"/>
      <c r="AX848" s="21"/>
      <c r="AY848" s="21"/>
      <c r="AZ848" s="21"/>
    </row>
    <row r="849" ht="15.75" customHeight="1">
      <c r="A849" s="116"/>
      <c r="B849" s="117"/>
      <c r="C849" s="116"/>
      <c r="D849" s="118"/>
      <c r="E849" s="119"/>
      <c r="F849" s="119"/>
      <c r="G849" s="21"/>
      <c r="H849" s="21"/>
      <c r="I849" s="21"/>
      <c r="J849" s="21"/>
      <c r="K849" s="21"/>
      <c r="L849" s="21"/>
      <c r="M849" s="21"/>
      <c r="N849" s="120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  <c r="AK849" s="21"/>
      <c r="AL849" s="21"/>
      <c r="AM849" s="21"/>
      <c r="AN849" s="21"/>
      <c r="AO849" s="21"/>
      <c r="AP849" s="21"/>
      <c r="AQ849" s="21"/>
      <c r="AR849" s="21"/>
      <c r="AS849" s="21"/>
      <c r="AT849" s="21"/>
      <c r="AU849" s="21"/>
      <c r="AV849" s="21"/>
      <c r="AW849" s="21"/>
      <c r="AX849" s="21"/>
      <c r="AY849" s="21"/>
      <c r="AZ849" s="21"/>
    </row>
    <row r="850" ht="15.75" customHeight="1">
      <c r="A850" s="116"/>
      <c r="B850" s="117"/>
      <c r="C850" s="116"/>
      <c r="D850" s="118"/>
      <c r="E850" s="119"/>
      <c r="F850" s="119"/>
      <c r="G850" s="21"/>
      <c r="H850" s="21"/>
      <c r="I850" s="21"/>
      <c r="J850" s="21"/>
      <c r="K850" s="21"/>
      <c r="L850" s="21"/>
      <c r="M850" s="21"/>
      <c r="N850" s="120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  <c r="AK850" s="21"/>
      <c r="AL850" s="21"/>
      <c r="AM850" s="21"/>
      <c r="AN850" s="21"/>
      <c r="AO850" s="21"/>
      <c r="AP850" s="21"/>
      <c r="AQ850" s="21"/>
      <c r="AR850" s="21"/>
      <c r="AS850" s="21"/>
      <c r="AT850" s="21"/>
      <c r="AU850" s="21"/>
      <c r="AV850" s="21"/>
      <c r="AW850" s="21"/>
      <c r="AX850" s="21"/>
      <c r="AY850" s="21"/>
      <c r="AZ850" s="21"/>
    </row>
    <row r="851" ht="15.75" customHeight="1">
      <c r="A851" s="116"/>
      <c r="B851" s="117"/>
      <c r="C851" s="116"/>
      <c r="D851" s="118"/>
      <c r="E851" s="119"/>
      <c r="F851" s="119"/>
      <c r="G851" s="21"/>
      <c r="H851" s="21"/>
      <c r="I851" s="21"/>
      <c r="J851" s="21"/>
      <c r="K851" s="21"/>
      <c r="L851" s="21"/>
      <c r="M851" s="21"/>
      <c r="N851" s="120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  <c r="AK851" s="21"/>
      <c r="AL851" s="21"/>
      <c r="AM851" s="21"/>
      <c r="AN851" s="21"/>
      <c r="AO851" s="21"/>
      <c r="AP851" s="21"/>
      <c r="AQ851" s="21"/>
      <c r="AR851" s="21"/>
      <c r="AS851" s="21"/>
      <c r="AT851" s="21"/>
      <c r="AU851" s="21"/>
      <c r="AV851" s="21"/>
      <c r="AW851" s="21"/>
      <c r="AX851" s="21"/>
      <c r="AY851" s="21"/>
      <c r="AZ851" s="21"/>
    </row>
    <row r="852" ht="15.75" customHeight="1">
      <c r="A852" s="116"/>
      <c r="B852" s="117"/>
      <c r="C852" s="116"/>
      <c r="D852" s="118"/>
      <c r="E852" s="119"/>
      <c r="F852" s="119"/>
      <c r="G852" s="21"/>
      <c r="H852" s="21"/>
      <c r="I852" s="21"/>
      <c r="J852" s="21"/>
      <c r="K852" s="21"/>
      <c r="L852" s="21"/>
      <c r="M852" s="21"/>
      <c r="N852" s="120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  <c r="AK852" s="21"/>
      <c r="AL852" s="21"/>
      <c r="AM852" s="21"/>
      <c r="AN852" s="21"/>
      <c r="AO852" s="21"/>
      <c r="AP852" s="21"/>
      <c r="AQ852" s="21"/>
      <c r="AR852" s="21"/>
      <c r="AS852" s="21"/>
      <c r="AT852" s="21"/>
      <c r="AU852" s="21"/>
      <c r="AV852" s="21"/>
      <c r="AW852" s="21"/>
      <c r="AX852" s="21"/>
      <c r="AY852" s="21"/>
      <c r="AZ852" s="21"/>
    </row>
    <row r="853" ht="15.75" customHeight="1">
      <c r="A853" s="116"/>
      <c r="B853" s="117"/>
      <c r="C853" s="116"/>
      <c r="D853" s="118"/>
      <c r="E853" s="119"/>
      <c r="F853" s="119"/>
      <c r="G853" s="21"/>
      <c r="H853" s="21"/>
      <c r="I853" s="21"/>
      <c r="J853" s="21"/>
      <c r="K853" s="21"/>
      <c r="L853" s="21"/>
      <c r="M853" s="21"/>
      <c r="N853" s="120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  <c r="AK853" s="21"/>
      <c r="AL853" s="21"/>
      <c r="AM853" s="21"/>
      <c r="AN853" s="21"/>
      <c r="AO853" s="21"/>
      <c r="AP853" s="21"/>
      <c r="AQ853" s="21"/>
      <c r="AR853" s="21"/>
      <c r="AS853" s="21"/>
      <c r="AT853" s="21"/>
      <c r="AU853" s="21"/>
      <c r="AV853" s="21"/>
      <c r="AW853" s="21"/>
      <c r="AX853" s="21"/>
      <c r="AY853" s="21"/>
      <c r="AZ853" s="21"/>
    </row>
    <row r="854" ht="15.75" customHeight="1">
      <c r="A854" s="116"/>
      <c r="B854" s="117"/>
      <c r="C854" s="116"/>
      <c r="D854" s="118"/>
      <c r="E854" s="119"/>
      <c r="F854" s="119"/>
      <c r="G854" s="21"/>
      <c r="H854" s="21"/>
      <c r="I854" s="21"/>
      <c r="J854" s="21"/>
      <c r="K854" s="21"/>
      <c r="L854" s="21"/>
      <c r="M854" s="21"/>
      <c r="N854" s="120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  <c r="AK854" s="21"/>
      <c r="AL854" s="21"/>
      <c r="AM854" s="21"/>
      <c r="AN854" s="21"/>
      <c r="AO854" s="21"/>
      <c r="AP854" s="21"/>
      <c r="AQ854" s="21"/>
      <c r="AR854" s="21"/>
      <c r="AS854" s="21"/>
      <c r="AT854" s="21"/>
      <c r="AU854" s="21"/>
      <c r="AV854" s="21"/>
      <c r="AW854" s="21"/>
      <c r="AX854" s="21"/>
      <c r="AY854" s="21"/>
      <c r="AZ854" s="21"/>
    </row>
    <row r="855" ht="15.75" customHeight="1">
      <c r="A855" s="116"/>
      <c r="B855" s="117"/>
      <c r="C855" s="116"/>
      <c r="D855" s="118"/>
      <c r="E855" s="119"/>
      <c r="F855" s="119"/>
      <c r="G855" s="21"/>
      <c r="H855" s="21"/>
      <c r="I855" s="21"/>
      <c r="J855" s="21"/>
      <c r="K855" s="21"/>
      <c r="L855" s="21"/>
      <c r="M855" s="21"/>
      <c r="N855" s="120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  <c r="AK855" s="21"/>
      <c r="AL855" s="21"/>
      <c r="AM855" s="21"/>
      <c r="AN855" s="21"/>
      <c r="AO855" s="21"/>
      <c r="AP855" s="21"/>
      <c r="AQ855" s="21"/>
      <c r="AR855" s="21"/>
      <c r="AS855" s="21"/>
      <c r="AT855" s="21"/>
      <c r="AU855" s="21"/>
      <c r="AV855" s="21"/>
      <c r="AW855" s="21"/>
      <c r="AX855" s="21"/>
      <c r="AY855" s="21"/>
      <c r="AZ855" s="21"/>
    </row>
    <row r="856" ht="15.75" customHeight="1">
      <c r="A856" s="116"/>
      <c r="B856" s="117"/>
      <c r="C856" s="116"/>
      <c r="D856" s="118"/>
      <c r="E856" s="119"/>
      <c r="F856" s="119"/>
      <c r="G856" s="21"/>
      <c r="H856" s="21"/>
      <c r="I856" s="21"/>
      <c r="J856" s="21"/>
      <c r="K856" s="21"/>
      <c r="L856" s="21"/>
      <c r="M856" s="21"/>
      <c r="N856" s="120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  <c r="AK856" s="21"/>
      <c r="AL856" s="21"/>
      <c r="AM856" s="21"/>
      <c r="AN856" s="21"/>
      <c r="AO856" s="21"/>
      <c r="AP856" s="21"/>
      <c r="AQ856" s="21"/>
      <c r="AR856" s="21"/>
      <c r="AS856" s="21"/>
      <c r="AT856" s="21"/>
      <c r="AU856" s="21"/>
      <c r="AV856" s="21"/>
      <c r="AW856" s="21"/>
      <c r="AX856" s="21"/>
      <c r="AY856" s="21"/>
      <c r="AZ856" s="21"/>
    </row>
    <row r="857" ht="15.75" customHeight="1">
      <c r="A857" s="116"/>
      <c r="B857" s="117"/>
      <c r="C857" s="116"/>
      <c r="D857" s="118"/>
      <c r="E857" s="119"/>
      <c r="F857" s="119"/>
      <c r="G857" s="21"/>
      <c r="H857" s="21"/>
      <c r="I857" s="21"/>
      <c r="J857" s="21"/>
      <c r="K857" s="21"/>
      <c r="L857" s="21"/>
      <c r="M857" s="21"/>
      <c r="N857" s="120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  <c r="AK857" s="21"/>
      <c r="AL857" s="21"/>
      <c r="AM857" s="21"/>
      <c r="AN857" s="21"/>
      <c r="AO857" s="21"/>
      <c r="AP857" s="21"/>
      <c r="AQ857" s="21"/>
      <c r="AR857" s="21"/>
      <c r="AS857" s="21"/>
      <c r="AT857" s="21"/>
      <c r="AU857" s="21"/>
      <c r="AV857" s="21"/>
      <c r="AW857" s="21"/>
      <c r="AX857" s="21"/>
      <c r="AY857" s="21"/>
      <c r="AZ857" s="21"/>
    </row>
    <row r="858" ht="15.75" customHeight="1">
      <c r="A858" s="116"/>
      <c r="B858" s="117"/>
      <c r="C858" s="116"/>
      <c r="D858" s="118"/>
      <c r="E858" s="119"/>
      <c r="F858" s="119"/>
      <c r="G858" s="21"/>
      <c r="H858" s="21"/>
      <c r="I858" s="21"/>
      <c r="J858" s="21"/>
      <c r="K858" s="21"/>
      <c r="L858" s="21"/>
      <c r="M858" s="21"/>
      <c r="N858" s="120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  <c r="AK858" s="21"/>
      <c r="AL858" s="21"/>
      <c r="AM858" s="21"/>
      <c r="AN858" s="21"/>
      <c r="AO858" s="21"/>
      <c r="AP858" s="21"/>
      <c r="AQ858" s="21"/>
      <c r="AR858" s="21"/>
      <c r="AS858" s="21"/>
      <c r="AT858" s="21"/>
      <c r="AU858" s="21"/>
      <c r="AV858" s="21"/>
      <c r="AW858" s="21"/>
      <c r="AX858" s="21"/>
      <c r="AY858" s="21"/>
      <c r="AZ858" s="21"/>
    </row>
    <row r="859" ht="15.75" customHeight="1">
      <c r="A859" s="116"/>
      <c r="B859" s="117"/>
      <c r="C859" s="116"/>
      <c r="D859" s="118"/>
      <c r="E859" s="119"/>
      <c r="F859" s="119"/>
      <c r="G859" s="21"/>
      <c r="H859" s="21"/>
      <c r="I859" s="21"/>
      <c r="J859" s="21"/>
      <c r="K859" s="21"/>
      <c r="L859" s="21"/>
      <c r="M859" s="21"/>
      <c r="N859" s="120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  <c r="AK859" s="21"/>
      <c r="AL859" s="21"/>
      <c r="AM859" s="21"/>
      <c r="AN859" s="21"/>
      <c r="AO859" s="21"/>
      <c r="AP859" s="21"/>
      <c r="AQ859" s="21"/>
      <c r="AR859" s="21"/>
      <c r="AS859" s="21"/>
      <c r="AT859" s="21"/>
      <c r="AU859" s="21"/>
      <c r="AV859" s="21"/>
      <c r="AW859" s="21"/>
      <c r="AX859" s="21"/>
      <c r="AY859" s="21"/>
      <c r="AZ859" s="21"/>
    </row>
    <row r="860" ht="15.75" customHeight="1">
      <c r="A860" s="116"/>
      <c r="B860" s="117"/>
      <c r="C860" s="116"/>
      <c r="D860" s="118"/>
      <c r="E860" s="119"/>
      <c r="F860" s="119"/>
      <c r="G860" s="21"/>
      <c r="H860" s="21"/>
      <c r="I860" s="21"/>
      <c r="J860" s="21"/>
      <c r="K860" s="21"/>
      <c r="L860" s="21"/>
      <c r="M860" s="21"/>
      <c r="N860" s="120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  <c r="AK860" s="21"/>
      <c r="AL860" s="21"/>
      <c r="AM860" s="21"/>
      <c r="AN860" s="21"/>
      <c r="AO860" s="21"/>
      <c r="AP860" s="21"/>
      <c r="AQ860" s="21"/>
      <c r="AR860" s="21"/>
      <c r="AS860" s="21"/>
      <c r="AT860" s="21"/>
      <c r="AU860" s="21"/>
      <c r="AV860" s="21"/>
      <c r="AW860" s="21"/>
      <c r="AX860" s="21"/>
      <c r="AY860" s="21"/>
      <c r="AZ860" s="21"/>
    </row>
    <row r="861" ht="15.75" customHeight="1">
      <c r="A861" s="116"/>
      <c r="B861" s="117"/>
      <c r="C861" s="116"/>
      <c r="D861" s="118"/>
      <c r="E861" s="119"/>
      <c r="F861" s="119"/>
      <c r="G861" s="21"/>
      <c r="H861" s="21"/>
      <c r="I861" s="21"/>
      <c r="J861" s="21"/>
      <c r="K861" s="21"/>
      <c r="L861" s="21"/>
      <c r="M861" s="21"/>
      <c r="N861" s="120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  <c r="AK861" s="21"/>
      <c r="AL861" s="21"/>
      <c r="AM861" s="21"/>
      <c r="AN861" s="21"/>
      <c r="AO861" s="21"/>
      <c r="AP861" s="21"/>
      <c r="AQ861" s="21"/>
      <c r="AR861" s="21"/>
      <c r="AS861" s="21"/>
      <c r="AT861" s="21"/>
      <c r="AU861" s="21"/>
      <c r="AV861" s="21"/>
      <c r="AW861" s="21"/>
      <c r="AX861" s="21"/>
      <c r="AY861" s="21"/>
      <c r="AZ861" s="21"/>
    </row>
    <row r="862" ht="15.75" customHeight="1">
      <c r="A862" s="116"/>
      <c r="B862" s="117"/>
      <c r="C862" s="116"/>
      <c r="D862" s="118"/>
      <c r="E862" s="119"/>
      <c r="F862" s="119"/>
      <c r="G862" s="21"/>
      <c r="H862" s="21"/>
      <c r="I862" s="21"/>
      <c r="J862" s="21"/>
      <c r="K862" s="21"/>
      <c r="L862" s="21"/>
      <c r="M862" s="21"/>
      <c r="N862" s="120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  <c r="AK862" s="21"/>
      <c r="AL862" s="21"/>
      <c r="AM862" s="21"/>
      <c r="AN862" s="21"/>
      <c r="AO862" s="21"/>
      <c r="AP862" s="21"/>
      <c r="AQ862" s="21"/>
      <c r="AR862" s="21"/>
      <c r="AS862" s="21"/>
      <c r="AT862" s="21"/>
      <c r="AU862" s="21"/>
      <c r="AV862" s="21"/>
      <c r="AW862" s="21"/>
      <c r="AX862" s="21"/>
      <c r="AY862" s="21"/>
      <c r="AZ862" s="21"/>
    </row>
    <row r="863" ht="15.75" customHeight="1">
      <c r="A863" s="116"/>
      <c r="B863" s="117"/>
      <c r="C863" s="116"/>
      <c r="D863" s="118"/>
      <c r="E863" s="119"/>
      <c r="F863" s="119"/>
      <c r="G863" s="21"/>
      <c r="H863" s="21"/>
      <c r="I863" s="21"/>
      <c r="J863" s="21"/>
      <c r="K863" s="21"/>
      <c r="L863" s="21"/>
      <c r="M863" s="21"/>
      <c r="N863" s="120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  <c r="AK863" s="21"/>
      <c r="AL863" s="21"/>
      <c r="AM863" s="21"/>
      <c r="AN863" s="21"/>
      <c r="AO863" s="21"/>
      <c r="AP863" s="21"/>
      <c r="AQ863" s="21"/>
      <c r="AR863" s="21"/>
      <c r="AS863" s="21"/>
      <c r="AT863" s="21"/>
      <c r="AU863" s="21"/>
      <c r="AV863" s="21"/>
      <c r="AW863" s="21"/>
      <c r="AX863" s="21"/>
      <c r="AY863" s="21"/>
      <c r="AZ863" s="21"/>
    </row>
    <row r="864" ht="15.75" customHeight="1">
      <c r="A864" s="116"/>
      <c r="B864" s="117"/>
      <c r="C864" s="116"/>
      <c r="D864" s="118"/>
      <c r="E864" s="119"/>
      <c r="F864" s="119"/>
      <c r="G864" s="21"/>
      <c r="H864" s="21"/>
      <c r="I864" s="21"/>
      <c r="J864" s="21"/>
      <c r="K864" s="21"/>
      <c r="L864" s="21"/>
      <c r="M864" s="21"/>
      <c r="N864" s="120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  <c r="AK864" s="21"/>
      <c r="AL864" s="21"/>
      <c r="AM864" s="21"/>
      <c r="AN864" s="21"/>
      <c r="AO864" s="21"/>
      <c r="AP864" s="21"/>
      <c r="AQ864" s="21"/>
      <c r="AR864" s="21"/>
      <c r="AS864" s="21"/>
      <c r="AT864" s="21"/>
      <c r="AU864" s="21"/>
      <c r="AV864" s="21"/>
      <c r="AW864" s="21"/>
      <c r="AX864" s="21"/>
      <c r="AY864" s="21"/>
      <c r="AZ864" s="21"/>
    </row>
    <row r="865" ht="15.75" customHeight="1">
      <c r="A865" s="116"/>
      <c r="B865" s="117"/>
      <c r="C865" s="116"/>
      <c r="D865" s="118"/>
      <c r="E865" s="119"/>
      <c r="F865" s="119"/>
      <c r="G865" s="21"/>
      <c r="H865" s="21"/>
      <c r="I865" s="21"/>
      <c r="J865" s="21"/>
      <c r="K865" s="21"/>
      <c r="L865" s="21"/>
      <c r="M865" s="21"/>
      <c r="N865" s="120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  <c r="AK865" s="21"/>
      <c r="AL865" s="21"/>
      <c r="AM865" s="21"/>
      <c r="AN865" s="21"/>
      <c r="AO865" s="21"/>
      <c r="AP865" s="21"/>
      <c r="AQ865" s="21"/>
      <c r="AR865" s="21"/>
      <c r="AS865" s="21"/>
      <c r="AT865" s="21"/>
      <c r="AU865" s="21"/>
      <c r="AV865" s="21"/>
      <c r="AW865" s="21"/>
      <c r="AX865" s="21"/>
      <c r="AY865" s="21"/>
      <c r="AZ865" s="21"/>
    </row>
    <row r="866" ht="15.75" customHeight="1">
      <c r="A866" s="116"/>
      <c r="B866" s="117"/>
      <c r="C866" s="116"/>
      <c r="D866" s="118"/>
      <c r="E866" s="119"/>
      <c r="F866" s="119"/>
      <c r="G866" s="21"/>
      <c r="H866" s="21"/>
      <c r="I866" s="21"/>
      <c r="J866" s="21"/>
      <c r="K866" s="21"/>
      <c r="L866" s="21"/>
      <c r="M866" s="21"/>
      <c r="N866" s="120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  <c r="AK866" s="21"/>
      <c r="AL866" s="21"/>
      <c r="AM866" s="21"/>
      <c r="AN866" s="21"/>
      <c r="AO866" s="21"/>
      <c r="AP866" s="21"/>
      <c r="AQ866" s="21"/>
      <c r="AR866" s="21"/>
      <c r="AS866" s="21"/>
      <c r="AT866" s="21"/>
      <c r="AU866" s="21"/>
      <c r="AV866" s="21"/>
      <c r="AW866" s="21"/>
      <c r="AX866" s="21"/>
      <c r="AY866" s="21"/>
      <c r="AZ866" s="21"/>
    </row>
    <row r="867" ht="15.75" customHeight="1">
      <c r="A867" s="116"/>
      <c r="B867" s="117"/>
      <c r="C867" s="116"/>
      <c r="D867" s="118"/>
      <c r="E867" s="119"/>
      <c r="F867" s="119"/>
      <c r="G867" s="21"/>
      <c r="H867" s="21"/>
      <c r="I867" s="21"/>
      <c r="J867" s="21"/>
      <c r="K867" s="21"/>
      <c r="L867" s="21"/>
      <c r="M867" s="21"/>
      <c r="N867" s="120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  <c r="AK867" s="21"/>
      <c r="AL867" s="21"/>
      <c r="AM867" s="21"/>
      <c r="AN867" s="21"/>
      <c r="AO867" s="21"/>
      <c r="AP867" s="21"/>
      <c r="AQ867" s="21"/>
      <c r="AR867" s="21"/>
      <c r="AS867" s="21"/>
      <c r="AT867" s="21"/>
      <c r="AU867" s="21"/>
      <c r="AV867" s="21"/>
      <c r="AW867" s="21"/>
      <c r="AX867" s="21"/>
      <c r="AY867" s="21"/>
      <c r="AZ867" s="21"/>
    </row>
    <row r="868" ht="15.75" customHeight="1">
      <c r="A868" s="116"/>
      <c r="B868" s="117"/>
      <c r="C868" s="116"/>
      <c r="D868" s="118"/>
      <c r="E868" s="119"/>
      <c r="F868" s="119"/>
      <c r="G868" s="21"/>
      <c r="H868" s="21"/>
      <c r="I868" s="21"/>
      <c r="J868" s="21"/>
      <c r="K868" s="21"/>
      <c r="L868" s="21"/>
      <c r="M868" s="21"/>
      <c r="N868" s="120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  <c r="AK868" s="21"/>
      <c r="AL868" s="21"/>
      <c r="AM868" s="21"/>
      <c r="AN868" s="21"/>
      <c r="AO868" s="21"/>
      <c r="AP868" s="21"/>
      <c r="AQ868" s="21"/>
      <c r="AR868" s="21"/>
      <c r="AS868" s="21"/>
      <c r="AT868" s="21"/>
      <c r="AU868" s="21"/>
      <c r="AV868" s="21"/>
      <c r="AW868" s="21"/>
      <c r="AX868" s="21"/>
      <c r="AY868" s="21"/>
      <c r="AZ868" s="21"/>
    </row>
    <row r="869" ht="15.75" customHeight="1">
      <c r="A869" s="116"/>
      <c r="B869" s="117"/>
      <c r="C869" s="116"/>
      <c r="D869" s="118"/>
      <c r="E869" s="119"/>
      <c r="F869" s="119"/>
      <c r="G869" s="21"/>
      <c r="H869" s="21"/>
      <c r="I869" s="21"/>
      <c r="J869" s="21"/>
      <c r="K869" s="21"/>
      <c r="L869" s="21"/>
      <c r="M869" s="21"/>
      <c r="N869" s="120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  <c r="AK869" s="21"/>
      <c r="AL869" s="21"/>
      <c r="AM869" s="21"/>
      <c r="AN869" s="21"/>
      <c r="AO869" s="21"/>
      <c r="AP869" s="21"/>
      <c r="AQ869" s="21"/>
      <c r="AR869" s="21"/>
      <c r="AS869" s="21"/>
      <c r="AT869" s="21"/>
      <c r="AU869" s="21"/>
      <c r="AV869" s="21"/>
      <c r="AW869" s="21"/>
      <c r="AX869" s="21"/>
      <c r="AY869" s="21"/>
      <c r="AZ869" s="21"/>
    </row>
    <row r="870" ht="15.75" customHeight="1">
      <c r="A870" s="116"/>
      <c r="B870" s="117"/>
      <c r="C870" s="116"/>
      <c r="D870" s="118"/>
      <c r="E870" s="119"/>
      <c r="F870" s="119"/>
      <c r="G870" s="21"/>
      <c r="H870" s="21"/>
      <c r="I870" s="21"/>
      <c r="J870" s="21"/>
      <c r="K870" s="21"/>
      <c r="L870" s="21"/>
      <c r="M870" s="21"/>
      <c r="N870" s="120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  <c r="AK870" s="21"/>
      <c r="AL870" s="21"/>
      <c r="AM870" s="21"/>
      <c r="AN870" s="21"/>
      <c r="AO870" s="21"/>
      <c r="AP870" s="21"/>
      <c r="AQ870" s="21"/>
      <c r="AR870" s="21"/>
      <c r="AS870" s="21"/>
      <c r="AT870" s="21"/>
      <c r="AU870" s="21"/>
      <c r="AV870" s="21"/>
      <c r="AW870" s="21"/>
      <c r="AX870" s="21"/>
      <c r="AY870" s="21"/>
      <c r="AZ870" s="21"/>
    </row>
    <row r="871" ht="15.75" customHeight="1">
      <c r="A871" s="116"/>
      <c r="B871" s="117"/>
      <c r="C871" s="116"/>
      <c r="D871" s="118"/>
      <c r="E871" s="119"/>
      <c r="F871" s="119"/>
      <c r="G871" s="21"/>
      <c r="H871" s="21"/>
      <c r="I871" s="21"/>
      <c r="J871" s="21"/>
      <c r="K871" s="21"/>
      <c r="L871" s="21"/>
      <c r="M871" s="21"/>
      <c r="N871" s="120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  <c r="AK871" s="21"/>
      <c r="AL871" s="21"/>
      <c r="AM871" s="21"/>
      <c r="AN871" s="21"/>
      <c r="AO871" s="21"/>
      <c r="AP871" s="21"/>
      <c r="AQ871" s="21"/>
      <c r="AR871" s="21"/>
      <c r="AS871" s="21"/>
      <c r="AT871" s="21"/>
      <c r="AU871" s="21"/>
      <c r="AV871" s="21"/>
      <c r="AW871" s="21"/>
      <c r="AX871" s="21"/>
      <c r="AY871" s="21"/>
      <c r="AZ871" s="21"/>
    </row>
    <row r="872" ht="15.75" customHeight="1">
      <c r="A872" s="116"/>
      <c r="B872" s="117"/>
      <c r="C872" s="116"/>
      <c r="D872" s="118"/>
      <c r="E872" s="119"/>
      <c r="F872" s="119"/>
      <c r="G872" s="21"/>
      <c r="H872" s="21"/>
      <c r="I872" s="21"/>
      <c r="J872" s="21"/>
      <c r="K872" s="21"/>
      <c r="L872" s="21"/>
      <c r="M872" s="21"/>
      <c r="N872" s="120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  <c r="AK872" s="21"/>
      <c r="AL872" s="21"/>
      <c r="AM872" s="21"/>
      <c r="AN872" s="21"/>
      <c r="AO872" s="21"/>
      <c r="AP872" s="21"/>
      <c r="AQ872" s="21"/>
      <c r="AR872" s="21"/>
      <c r="AS872" s="21"/>
      <c r="AT872" s="21"/>
      <c r="AU872" s="21"/>
      <c r="AV872" s="21"/>
      <c r="AW872" s="21"/>
      <c r="AX872" s="21"/>
      <c r="AY872" s="21"/>
      <c r="AZ872" s="21"/>
    </row>
    <row r="873" ht="15.75" customHeight="1">
      <c r="A873" s="116"/>
      <c r="B873" s="117"/>
      <c r="C873" s="116"/>
      <c r="D873" s="118"/>
      <c r="E873" s="119"/>
      <c r="F873" s="119"/>
      <c r="G873" s="21"/>
      <c r="H873" s="21"/>
      <c r="I873" s="21"/>
      <c r="J873" s="21"/>
      <c r="K873" s="21"/>
      <c r="L873" s="21"/>
      <c r="M873" s="21"/>
      <c r="N873" s="120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  <c r="AK873" s="21"/>
      <c r="AL873" s="21"/>
      <c r="AM873" s="21"/>
      <c r="AN873" s="21"/>
      <c r="AO873" s="21"/>
      <c r="AP873" s="21"/>
      <c r="AQ873" s="21"/>
      <c r="AR873" s="21"/>
      <c r="AS873" s="21"/>
      <c r="AT873" s="21"/>
      <c r="AU873" s="21"/>
      <c r="AV873" s="21"/>
      <c r="AW873" s="21"/>
      <c r="AX873" s="21"/>
      <c r="AY873" s="21"/>
      <c r="AZ873" s="21"/>
    </row>
    <row r="874" ht="15.75" customHeight="1">
      <c r="A874" s="116"/>
      <c r="B874" s="117"/>
      <c r="C874" s="116"/>
      <c r="D874" s="118"/>
      <c r="E874" s="119"/>
      <c r="F874" s="119"/>
      <c r="G874" s="21"/>
      <c r="H874" s="21"/>
      <c r="I874" s="21"/>
      <c r="J874" s="21"/>
      <c r="K874" s="21"/>
      <c r="L874" s="21"/>
      <c r="M874" s="21"/>
      <c r="N874" s="120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  <c r="AK874" s="21"/>
      <c r="AL874" s="21"/>
      <c r="AM874" s="21"/>
      <c r="AN874" s="21"/>
      <c r="AO874" s="21"/>
      <c r="AP874" s="21"/>
      <c r="AQ874" s="21"/>
      <c r="AR874" s="21"/>
      <c r="AS874" s="21"/>
      <c r="AT874" s="21"/>
      <c r="AU874" s="21"/>
      <c r="AV874" s="21"/>
      <c r="AW874" s="21"/>
      <c r="AX874" s="21"/>
      <c r="AY874" s="21"/>
      <c r="AZ874" s="21"/>
    </row>
    <row r="875" ht="15.75" customHeight="1">
      <c r="A875" s="116"/>
      <c r="B875" s="117"/>
      <c r="C875" s="116"/>
      <c r="D875" s="118"/>
      <c r="E875" s="119"/>
      <c r="F875" s="119"/>
      <c r="G875" s="21"/>
      <c r="H875" s="21"/>
      <c r="I875" s="21"/>
      <c r="J875" s="21"/>
      <c r="K875" s="21"/>
      <c r="L875" s="21"/>
      <c r="M875" s="21"/>
      <c r="N875" s="120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  <c r="AK875" s="21"/>
      <c r="AL875" s="21"/>
      <c r="AM875" s="21"/>
      <c r="AN875" s="21"/>
      <c r="AO875" s="21"/>
      <c r="AP875" s="21"/>
      <c r="AQ875" s="21"/>
      <c r="AR875" s="21"/>
      <c r="AS875" s="21"/>
      <c r="AT875" s="21"/>
      <c r="AU875" s="21"/>
      <c r="AV875" s="21"/>
      <c r="AW875" s="21"/>
      <c r="AX875" s="21"/>
      <c r="AY875" s="21"/>
      <c r="AZ875" s="21"/>
    </row>
    <row r="876" ht="15.75" customHeight="1">
      <c r="A876" s="116"/>
      <c r="B876" s="117"/>
      <c r="C876" s="116"/>
      <c r="D876" s="118"/>
      <c r="E876" s="119"/>
      <c r="F876" s="119"/>
      <c r="G876" s="21"/>
      <c r="H876" s="21"/>
      <c r="I876" s="21"/>
      <c r="J876" s="21"/>
      <c r="K876" s="21"/>
      <c r="L876" s="21"/>
      <c r="M876" s="21"/>
      <c r="N876" s="120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  <c r="AK876" s="21"/>
      <c r="AL876" s="21"/>
      <c r="AM876" s="21"/>
      <c r="AN876" s="21"/>
      <c r="AO876" s="21"/>
      <c r="AP876" s="21"/>
      <c r="AQ876" s="21"/>
      <c r="AR876" s="21"/>
      <c r="AS876" s="21"/>
      <c r="AT876" s="21"/>
      <c r="AU876" s="21"/>
      <c r="AV876" s="21"/>
      <c r="AW876" s="21"/>
      <c r="AX876" s="21"/>
      <c r="AY876" s="21"/>
      <c r="AZ876" s="21"/>
    </row>
    <row r="877" ht="15.75" customHeight="1">
      <c r="A877" s="116"/>
      <c r="B877" s="117"/>
      <c r="C877" s="116"/>
      <c r="D877" s="118"/>
      <c r="E877" s="119"/>
      <c r="F877" s="119"/>
      <c r="G877" s="21"/>
      <c r="H877" s="21"/>
      <c r="I877" s="21"/>
      <c r="J877" s="21"/>
      <c r="K877" s="21"/>
      <c r="L877" s="21"/>
      <c r="M877" s="21"/>
      <c r="N877" s="120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  <c r="AK877" s="21"/>
      <c r="AL877" s="21"/>
      <c r="AM877" s="21"/>
      <c r="AN877" s="21"/>
      <c r="AO877" s="21"/>
      <c r="AP877" s="21"/>
      <c r="AQ877" s="21"/>
      <c r="AR877" s="21"/>
      <c r="AS877" s="21"/>
      <c r="AT877" s="21"/>
      <c r="AU877" s="21"/>
      <c r="AV877" s="21"/>
      <c r="AW877" s="21"/>
      <c r="AX877" s="21"/>
      <c r="AY877" s="21"/>
      <c r="AZ877" s="21"/>
    </row>
    <row r="878" ht="15.75" customHeight="1">
      <c r="A878" s="116"/>
      <c r="B878" s="117"/>
      <c r="C878" s="116"/>
      <c r="D878" s="118"/>
      <c r="E878" s="119"/>
      <c r="F878" s="119"/>
      <c r="G878" s="21"/>
      <c r="H878" s="21"/>
      <c r="I878" s="21"/>
      <c r="J878" s="21"/>
      <c r="K878" s="21"/>
      <c r="L878" s="21"/>
      <c r="M878" s="21"/>
      <c r="N878" s="120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  <c r="AK878" s="21"/>
      <c r="AL878" s="21"/>
      <c r="AM878" s="21"/>
      <c r="AN878" s="21"/>
      <c r="AO878" s="21"/>
      <c r="AP878" s="21"/>
      <c r="AQ878" s="21"/>
      <c r="AR878" s="21"/>
      <c r="AS878" s="21"/>
      <c r="AT878" s="21"/>
      <c r="AU878" s="21"/>
      <c r="AV878" s="21"/>
      <c r="AW878" s="21"/>
      <c r="AX878" s="21"/>
      <c r="AY878" s="21"/>
      <c r="AZ878" s="21"/>
    </row>
    <row r="879" ht="15.75" customHeight="1">
      <c r="A879" s="116"/>
      <c r="B879" s="117"/>
      <c r="C879" s="116"/>
      <c r="D879" s="118"/>
      <c r="E879" s="119"/>
      <c r="F879" s="119"/>
      <c r="G879" s="21"/>
      <c r="H879" s="21"/>
      <c r="I879" s="21"/>
      <c r="J879" s="21"/>
      <c r="K879" s="21"/>
      <c r="L879" s="21"/>
      <c r="M879" s="21"/>
      <c r="N879" s="120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  <c r="AK879" s="21"/>
      <c r="AL879" s="21"/>
      <c r="AM879" s="21"/>
      <c r="AN879" s="21"/>
      <c r="AO879" s="21"/>
      <c r="AP879" s="21"/>
      <c r="AQ879" s="21"/>
      <c r="AR879" s="21"/>
      <c r="AS879" s="21"/>
      <c r="AT879" s="21"/>
      <c r="AU879" s="21"/>
      <c r="AV879" s="21"/>
      <c r="AW879" s="21"/>
      <c r="AX879" s="21"/>
      <c r="AY879" s="21"/>
      <c r="AZ879" s="21"/>
    </row>
    <row r="880" ht="15.75" customHeight="1">
      <c r="A880" s="116"/>
      <c r="B880" s="117"/>
      <c r="C880" s="116"/>
      <c r="D880" s="118"/>
      <c r="E880" s="119"/>
      <c r="F880" s="119"/>
      <c r="G880" s="21"/>
      <c r="H880" s="21"/>
      <c r="I880" s="21"/>
      <c r="J880" s="21"/>
      <c r="K880" s="21"/>
      <c r="L880" s="21"/>
      <c r="M880" s="21"/>
      <c r="N880" s="120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  <c r="AK880" s="21"/>
      <c r="AL880" s="21"/>
      <c r="AM880" s="21"/>
      <c r="AN880" s="21"/>
      <c r="AO880" s="21"/>
      <c r="AP880" s="21"/>
      <c r="AQ880" s="21"/>
      <c r="AR880" s="21"/>
      <c r="AS880" s="21"/>
      <c r="AT880" s="21"/>
      <c r="AU880" s="21"/>
      <c r="AV880" s="21"/>
      <c r="AW880" s="21"/>
      <c r="AX880" s="21"/>
      <c r="AY880" s="21"/>
      <c r="AZ880" s="21"/>
    </row>
    <row r="881" ht="15.75" customHeight="1">
      <c r="A881" s="116"/>
      <c r="B881" s="117"/>
      <c r="C881" s="116"/>
      <c r="D881" s="118"/>
      <c r="E881" s="119"/>
      <c r="F881" s="119"/>
      <c r="G881" s="21"/>
      <c r="H881" s="21"/>
      <c r="I881" s="21"/>
      <c r="J881" s="21"/>
      <c r="K881" s="21"/>
      <c r="L881" s="21"/>
      <c r="M881" s="21"/>
      <c r="N881" s="120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  <c r="AK881" s="21"/>
      <c r="AL881" s="21"/>
      <c r="AM881" s="21"/>
      <c r="AN881" s="21"/>
      <c r="AO881" s="21"/>
      <c r="AP881" s="21"/>
      <c r="AQ881" s="21"/>
      <c r="AR881" s="21"/>
      <c r="AS881" s="21"/>
      <c r="AT881" s="21"/>
      <c r="AU881" s="21"/>
      <c r="AV881" s="21"/>
      <c r="AW881" s="21"/>
      <c r="AX881" s="21"/>
      <c r="AY881" s="21"/>
      <c r="AZ881" s="21"/>
    </row>
    <row r="882" ht="15.75" customHeight="1">
      <c r="A882" s="116"/>
      <c r="B882" s="117"/>
      <c r="C882" s="116"/>
      <c r="D882" s="118"/>
      <c r="E882" s="119"/>
      <c r="F882" s="119"/>
      <c r="G882" s="21"/>
      <c r="H882" s="21"/>
      <c r="I882" s="21"/>
      <c r="J882" s="21"/>
      <c r="K882" s="21"/>
      <c r="L882" s="21"/>
      <c r="M882" s="21"/>
      <c r="N882" s="120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  <c r="AK882" s="21"/>
      <c r="AL882" s="21"/>
      <c r="AM882" s="21"/>
      <c r="AN882" s="21"/>
      <c r="AO882" s="21"/>
      <c r="AP882" s="21"/>
      <c r="AQ882" s="21"/>
      <c r="AR882" s="21"/>
      <c r="AS882" s="21"/>
      <c r="AT882" s="21"/>
      <c r="AU882" s="21"/>
      <c r="AV882" s="21"/>
      <c r="AW882" s="21"/>
      <c r="AX882" s="21"/>
      <c r="AY882" s="21"/>
      <c r="AZ882" s="21"/>
    </row>
    <row r="883" ht="15.75" customHeight="1">
      <c r="A883" s="116"/>
      <c r="B883" s="117"/>
      <c r="C883" s="116"/>
      <c r="D883" s="118"/>
      <c r="E883" s="119"/>
      <c r="F883" s="119"/>
      <c r="G883" s="21"/>
      <c r="H883" s="21"/>
      <c r="I883" s="21"/>
      <c r="J883" s="21"/>
      <c r="K883" s="21"/>
      <c r="L883" s="21"/>
      <c r="M883" s="21"/>
      <c r="N883" s="120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  <c r="AK883" s="21"/>
      <c r="AL883" s="21"/>
      <c r="AM883" s="21"/>
      <c r="AN883" s="21"/>
      <c r="AO883" s="21"/>
      <c r="AP883" s="21"/>
      <c r="AQ883" s="21"/>
      <c r="AR883" s="21"/>
      <c r="AS883" s="21"/>
      <c r="AT883" s="21"/>
      <c r="AU883" s="21"/>
      <c r="AV883" s="21"/>
      <c r="AW883" s="21"/>
      <c r="AX883" s="21"/>
      <c r="AY883" s="21"/>
      <c r="AZ883" s="21"/>
    </row>
    <row r="884" ht="15.75" customHeight="1">
      <c r="A884" s="116"/>
      <c r="B884" s="117"/>
      <c r="C884" s="116"/>
      <c r="D884" s="118"/>
      <c r="E884" s="119"/>
      <c r="F884" s="119"/>
      <c r="G884" s="21"/>
      <c r="H884" s="21"/>
      <c r="I884" s="21"/>
      <c r="J884" s="21"/>
      <c r="K884" s="21"/>
      <c r="L884" s="21"/>
      <c r="M884" s="21"/>
      <c r="N884" s="120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  <c r="AK884" s="21"/>
      <c r="AL884" s="21"/>
      <c r="AM884" s="21"/>
      <c r="AN884" s="21"/>
      <c r="AO884" s="21"/>
      <c r="AP884" s="21"/>
      <c r="AQ884" s="21"/>
      <c r="AR884" s="21"/>
      <c r="AS884" s="21"/>
      <c r="AT884" s="21"/>
      <c r="AU884" s="21"/>
      <c r="AV884" s="21"/>
      <c r="AW884" s="21"/>
      <c r="AX884" s="21"/>
      <c r="AY884" s="21"/>
      <c r="AZ884" s="21"/>
    </row>
    <row r="885" ht="15.75" customHeight="1">
      <c r="A885" s="116"/>
      <c r="B885" s="117"/>
      <c r="C885" s="116"/>
      <c r="D885" s="118"/>
      <c r="E885" s="119"/>
      <c r="F885" s="119"/>
      <c r="G885" s="21"/>
      <c r="H885" s="21"/>
      <c r="I885" s="21"/>
      <c r="J885" s="21"/>
      <c r="K885" s="21"/>
      <c r="L885" s="21"/>
      <c r="M885" s="21"/>
      <c r="N885" s="120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  <c r="AK885" s="21"/>
      <c r="AL885" s="21"/>
      <c r="AM885" s="21"/>
      <c r="AN885" s="21"/>
      <c r="AO885" s="21"/>
      <c r="AP885" s="21"/>
      <c r="AQ885" s="21"/>
      <c r="AR885" s="21"/>
      <c r="AS885" s="21"/>
      <c r="AT885" s="21"/>
      <c r="AU885" s="21"/>
      <c r="AV885" s="21"/>
      <c r="AW885" s="21"/>
      <c r="AX885" s="21"/>
      <c r="AY885" s="21"/>
      <c r="AZ885" s="21"/>
    </row>
    <row r="886" ht="15.75" customHeight="1">
      <c r="A886" s="116"/>
      <c r="B886" s="117"/>
      <c r="C886" s="116"/>
      <c r="D886" s="118"/>
      <c r="E886" s="119"/>
      <c r="F886" s="119"/>
      <c r="G886" s="21"/>
      <c r="H886" s="21"/>
      <c r="I886" s="21"/>
      <c r="J886" s="21"/>
      <c r="K886" s="21"/>
      <c r="L886" s="21"/>
      <c r="M886" s="21"/>
      <c r="N886" s="120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  <c r="AK886" s="21"/>
      <c r="AL886" s="21"/>
      <c r="AM886" s="21"/>
      <c r="AN886" s="21"/>
      <c r="AO886" s="21"/>
      <c r="AP886" s="21"/>
      <c r="AQ886" s="21"/>
      <c r="AR886" s="21"/>
      <c r="AS886" s="21"/>
      <c r="AT886" s="21"/>
      <c r="AU886" s="21"/>
      <c r="AV886" s="21"/>
      <c r="AW886" s="21"/>
      <c r="AX886" s="21"/>
      <c r="AY886" s="21"/>
      <c r="AZ886" s="21"/>
    </row>
    <row r="887" ht="15.75" customHeight="1">
      <c r="A887" s="116"/>
      <c r="B887" s="117"/>
      <c r="C887" s="116"/>
      <c r="D887" s="118"/>
      <c r="E887" s="119"/>
      <c r="F887" s="119"/>
      <c r="G887" s="21"/>
      <c r="H887" s="21"/>
      <c r="I887" s="21"/>
      <c r="J887" s="21"/>
      <c r="K887" s="21"/>
      <c r="L887" s="21"/>
      <c r="M887" s="21"/>
      <c r="N887" s="120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  <c r="AK887" s="21"/>
      <c r="AL887" s="21"/>
      <c r="AM887" s="21"/>
      <c r="AN887" s="21"/>
      <c r="AO887" s="21"/>
      <c r="AP887" s="21"/>
      <c r="AQ887" s="21"/>
      <c r="AR887" s="21"/>
      <c r="AS887" s="21"/>
      <c r="AT887" s="21"/>
      <c r="AU887" s="21"/>
      <c r="AV887" s="21"/>
      <c r="AW887" s="21"/>
      <c r="AX887" s="21"/>
      <c r="AY887" s="21"/>
      <c r="AZ887" s="21"/>
    </row>
    <row r="888" ht="15.75" customHeight="1">
      <c r="A888" s="116"/>
      <c r="B888" s="117"/>
      <c r="C888" s="116"/>
      <c r="D888" s="118"/>
      <c r="E888" s="119"/>
      <c r="F888" s="119"/>
      <c r="G888" s="21"/>
      <c r="H888" s="21"/>
      <c r="I888" s="21"/>
      <c r="J888" s="21"/>
      <c r="K888" s="21"/>
      <c r="L888" s="21"/>
      <c r="M888" s="21"/>
      <c r="N888" s="120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  <c r="AK888" s="21"/>
      <c r="AL888" s="21"/>
      <c r="AM888" s="21"/>
      <c r="AN888" s="21"/>
      <c r="AO888" s="21"/>
      <c r="AP888" s="21"/>
      <c r="AQ888" s="21"/>
      <c r="AR888" s="21"/>
      <c r="AS888" s="21"/>
      <c r="AT888" s="21"/>
      <c r="AU888" s="21"/>
      <c r="AV888" s="21"/>
      <c r="AW888" s="21"/>
      <c r="AX888" s="21"/>
      <c r="AY888" s="21"/>
      <c r="AZ888" s="21"/>
    </row>
    <row r="889" ht="15.75" customHeight="1">
      <c r="A889" s="116"/>
      <c r="B889" s="117"/>
      <c r="C889" s="116"/>
      <c r="D889" s="118"/>
      <c r="E889" s="119"/>
      <c r="F889" s="119"/>
      <c r="G889" s="21"/>
      <c r="H889" s="21"/>
      <c r="I889" s="21"/>
      <c r="J889" s="21"/>
      <c r="K889" s="21"/>
      <c r="L889" s="21"/>
      <c r="M889" s="21"/>
      <c r="N889" s="120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  <c r="AK889" s="21"/>
      <c r="AL889" s="21"/>
      <c r="AM889" s="21"/>
      <c r="AN889" s="21"/>
      <c r="AO889" s="21"/>
      <c r="AP889" s="21"/>
      <c r="AQ889" s="21"/>
      <c r="AR889" s="21"/>
      <c r="AS889" s="21"/>
      <c r="AT889" s="21"/>
      <c r="AU889" s="21"/>
      <c r="AV889" s="21"/>
      <c r="AW889" s="21"/>
      <c r="AX889" s="21"/>
      <c r="AY889" s="21"/>
      <c r="AZ889" s="21"/>
    </row>
    <row r="890" ht="15.75" customHeight="1">
      <c r="A890" s="116"/>
      <c r="B890" s="117"/>
      <c r="C890" s="116"/>
      <c r="D890" s="118"/>
      <c r="E890" s="119"/>
      <c r="F890" s="119"/>
      <c r="G890" s="21"/>
      <c r="H890" s="21"/>
      <c r="I890" s="21"/>
      <c r="J890" s="21"/>
      <c r="K890" s="21"/>
      <c r="L890" s="21"/>
      <c r="M890" s="21"/>
      <c r="N890" s="120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  <c r="AK890" s="21"/>
      <c r="AL890" s="21"/>
      <c r="AM890" s="21"/>
      <c r="AN890" s="21"/>
      <c r="AO890" s="21"/>
      <c r="AP890" s="21"/>
      <c r="AQ890" s="21"/>
      <c r="AR890" s="21"/>
      <c r="AS890" s="21"/>
      <c r="AT890" s="21"/>
      <c r="AU890" s="21"/>
      <c r="AV890" s="21"/>
      <c r="AW890" s="21"/>
      <c r="AX890" s="21"/>
      <c r="AY890" s="21"/>
      <c r="AZ890" s="21"/>
    </row>
    <row r="891" ht="15.75" customHeight="1">
      <c r="A891" s="116"/>
      <c r="B891" s="117"/>
      <c r="C891" s="116"/>
      <c r="D891" s="118"/>
      <c r="E891" s="119"/>
      <c r="F891" s="119"/>
      <c r="G891" s="21"/>
      <c r="H891" s="21"/>
      <c r="I891" s="21"/>
      <c r="J891" s="21"/>
      <c r="K891" s="21"/>
      <c r="L891" s="21"/>
      <c r="M891" s="21"/>
      <c r="N891" s="120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  <c r="AK891" s="21"/>
      <c r="AL891" s="21"/>
      <c r="AM891" s="21"/>
      <c r="AN891" s="21"/>
      <c r="AO891" s="21"/>
      <c r="AP891" s="21"/>
      <c r="AQ891" s="21"/>
      <c r="AR891" s="21"/>
      <c r="AS891" s="21"/>
      <c r="AT891" s="21"/>
      <c r="AU891" s="21"/>
      <c r="AV891" s="21"/>
      <c r="AW891" s="21"/>
      <c r="AX891" s="21"/>
      <c r="AY891" s="21"/>
      <c r="AZ891" s="21"/>
    </row>
    <row r="892" ht="15.75" customHeight="1">
      <c r="A892" s="116"/>
      <c r="B892" s="117"/>
      <c r="C892" s="116"/>
      <c r="D892" s="118"/>
      <c r="E892" s="119"/>
      <c r="F892" s="119"/>
      <c r="G892" s="21"/>
      <c r="H892" s="21"/>
      <c r="I892" s="21"/>
      <c r="J892" s="21"/>
      <c r="K892" s="21"/>
      <c r="L892" s="21"/>
      <c r="M892" s="21"/>
      <c r="N892" s="120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  <c r="AK892" s="21"/>
      <c r="AL892" s="21"/>
      <c r="AM892" s="21"/>
      <c r="AN892" s="21"/>
      <c r="AO892" s="21"/>
      <c r="AP892" s="21"/>
      <c r="AQ892" s="21"/>
      <c r="AR892" s="21"/>
      <c r="AS892" s="21"/>
      <c r="AT892" s="21"/>
      <c r="AU892" s="21"/>
      <c r="AV892" s="21"/>
      <c r="AW892" s="21"/>
      <c r="AX892" s="21"/>
      <c r="AY892" s="21"/>
      <c r="AZ892" s="21"/>
    </row>
    <row r="893" ht="15.75" customHeight="1">
      <c r="A893" s="116"/>
      <c r="B893" s="117"/>
      <c r="C893" s="116"/>
      <c r="D893" s="118"/>
      <c r="E893" s="119"/>
      <c r="F893" s="119"/>
      <c r="G893" s="21"/>
      <c r="H893" s="21"/>
      <c r="I893" s="21"/>
      <c r="J893" s="21"/>
      <c r="K893" s="21"/>
      <c r="L893" s="21"/>
      <c r="M893" s="21"/>
      <c r="N893" s="120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  <c r="AK893" s="21"/>
      <c r="AL893" s="21"/>
      <c r="AM893" s="21"/>
      <c r="AN893" s="21"/>
      <c r="AO893" s="21"/>
      <c r="AP893" s="21"/>
      <c r="AQ893" s="21"/>
      <c r="AR893" s="21"/>
      <c r="AS893" s="21"/>
      <c r="AT893" s="21"/>
      <c r="AU893" s="21"/>
      <c r="AV893" s="21"/>
      <c r="AW893" s="21"/>
      <c r="AX893" s="21"/>
      <c r="AY893" s="21"/>
      <c r="AZ893" s="21"/>
    </row>
    <row r="894" ht="15.75" customHeight="1">
      <c r="A894" s="116"/>
      <c r="B894" s="117"/>
      <c r="C894" s="116"/>
      <c r="D894" s="118"/>
      <c r="E894" s="119"/>
      <c r="F894" s="119"/>
      <c r="G894" s="21"/>
      <c r="H894" s="21"/>
      <c r="I894" s="21"/>
      <c r="J894" s="21"/>
      <c r="K894" s="21"/>
      <c r="L894" s="21"/>
      <c r="M894" s="21"/>
      <c r="N894" s="120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  <c r="AK894" s="21"/>
      <c r="AL894" s="21"/>
      <c r="AM894" s="21"/>
      <c r="AN894" s="21"/>
      <c r="AO894" s="21"/>
      <c r="AP894" s="21"/>
      <c r="AQ894" s="21"/>
      <c r="AR894" s="21"/>
      <c r="AS894" s="21"/>
      <c r="AT894" s="21"/>
      <c r="AU894" s="21"/>
      <c r="AV894" s="21"/>
      <c r="AW894" s="21"/>
      <c r="AX894" s="21"/>
      <c r="AY894" s="21"/>
      <c r="AZ894" s="21"/>
    </row>
    <row r="895" ht="15.75" customHeight="1">
      <c r="A895" s="116"/>
      <c r="B895" s="117"/>
      <c r="C895" s="116"/>
      <c r="D895" s="118"/>
      <c r="E895" s="119"/>
      <c r="F895" s="119"/>
      <c r="G895" s="21"/>
      <c r="H895" s="21"/>
      <c r="I895" s="21"/>
      <c r="J895" s="21"/>
      <c r="K895" s="21"/>
      <c r="L895" s="21"/>
      <c r="M895" s="21"/>
      <c r="N895" s="120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  <c r="AK895" s="21"/>
      <c r="AL895" s="21"/>
      <c r="AM895" s="21"/>
      <c r="AN895" s="21"/>
      <c r="AO895" s="21"/>
      <c r="AP895" s="21"/>
      <c r="AQ895" s="21"/>
      <c r="AR895" s="21"/>
      <c r="AS895" s="21"/>
      <c r="AT895" s="21"/>
      <c r="AU895" s="21"/>
      <c r="AV895" s="21"/>
      <c r="AW895" s="21"/>
      <c r="AX895" s="21"/>
      <c r="AY895" s="21"/>
      <c r="AZ895" s="21"/>
    </row>
    <row r="896" ht="15.75" customHeight="1">
      <c r="A896" s="116"/>
      <c r="B896" s="117"/>
      <c r="C896" s="116"/>
      <c r="D896" s="118"/>
      <c r="E896" s="119"/>
      <c r="F896" s="119"/>
      <c r="G896" s="21"/>
      <c r="H896" s="21"/>
      <c r="I896" s="21"/>
      <c r="J896" s="21"/>
      <c r="K896" s="21"/>
      <c r="L896" s="21"/>
      <c r="M896" s="21"/>
      <c r="N896" s="120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  <c r="AK896" s="21"/>
      <c r="AL896" s="21"/>
      <c r="AM896" s="21"/>
      <c r="AN896" s="21"/>
      <c r="AO896" s="21"/>
      <c r="AP896" s="21"/>
      <c r="AQ896" s="21"/>
      <c r="AR896" s="21"/>
      <c r="AS896" s="21"/>
      <c r="AT896" s="21"/>
      <c r="AU896" s="21"/>
      <c r="AV896" s="21"/>
      <c r="AW896" s="21"/>
      <c r="AX896" s="21"/>
      <c r="AY896" s="21"/>
      <c r="AZ896" s="21"/>
    </row>
    <row r="897" ht="15.75" customHeight="1">
      <c r="A897" s="116"/>
      <c r="B897" s="117"/>
      <c r="C897" s="116"/>
      <c r="D897" s="118"/>
      <c r="E897" s="119"/>
      <c r="F897" s="119"/>
      <c r="G897" s="21"/>
      <c r="H897" s="21"/>
      <c r="I897" s="21"/>
      <c r="J897" s="21"/>
      <c r="K897" s="21"/>
      <c r="L897" s="21"/>
      <c r="M897" s="21"/>
      <c r="N897" s="120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  <c r="AK897" s="21"/>
      <c r="AL897" s="21"/>
      <c r="AM897" s="21"/>
      <c r="AN897" s="21"/>
      <c r="AO897" s="21"/>
      <c r="AP897" s="21"/>
      <c r="AQ897" s="21"/>
      <c r="AR897" s="21"/>
      <c r="AS897" s="21"/>
      <c r="AT897" s="21"/>
      <c r="AU897" s="21"/>
      <c r="AV897" s="21"/>
      <c r="AW897" s="21"/>
      <c r="AX897" s="21"/>
      <c r="AY897" s="21"/>
      <c r="AZ897" s="21"/>
    </row>
    <row r="898" ht="15.75" customHeight="1">
      <c r="A898" s="116"/>
      <c r="B898" s="117"/>
      <c r="C898" s="116"/>
      <c r="D898" s="118"/>
      <c r="E898" s="119"/>
      <c r="F898" s="119"/>
      <c r="G898" s="21"/>
      <c r="H898" s="21"/>
      <c r="I898" s="21"/>
      <c r="J898" s="21"/>
      <c r="K898" s="21"/>
      <c r="L898" s="21"/>
      <c r="M898" s="21"/>
      <c r="N898" s="120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  <c r="AK898" s="21"/>
      <c r="AL898" s="21"/>
      <c r="AM898" s="21"/>
      <c r="AN898" s="21"/>
      <c r="AO898" s="21"/>
      <c r="AP898" s="21"/>
      <c r="AQ898" s="21"/>
      <c r="AR898" s="21"/>
      <c r="AS898" s="21"/>
      <c r="AT898" s="21"/>
      <c r="AU898" s="21"/>
      <c r="AV898" s="21"/>
      <c r="AW898" s="21"/>
      <c r="AX898" s="21"/>
      <c r="AY898" s="21"/>
      <c r="AZ898" s="21"/>
    </row>
    <row r="899" ht="15.75" customHeight="1">
      <c r="A899" s="116"/>
      <c r="B899" s="117"/>
      <c r="C899" s="116"/>
      <c r="D899" s="118"/>
      <c r="E899" s="119"/>
      <c r="F899" s="119"/>
      <c r="G899" s="21"/>
      <c r="H899" s="21"/>
      <c r="I899" s="21"/>
      <c r="J899" s="21"/>
      <c r="K899" s="21"/>
      <c r="L899" s="21"/>
      <c r="M899" s="21"/>
      <c r="N899" s="120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  <c r="AK899" s="21"/>
      <c r="AL899" s="21"/>
      <c r="AM899" s="21"/>
      <c r="AN899" s="21"/>
      <c r="AO899" s="21"/>
      <c r="AP899" s="21"/>
      <c r="AQ899" s="21"/>
      <c r="AR899" s="21"/>
      <c r="AS899" s="21"/>
      <c r="AT899" s="21"/>
      <c r="AU899" s="21"/>
      <c r="AV899" s="21"/>
      <c r="AW899" s="21"/>
      <c r="AX899" s="21"/>
      <c r="AY899" s="21"/>
      <c r="AZ899" s="21"/>
    </row>
    <row r="900" ht="15.75" customHeight="1">
      <c r="A900" s="116"/>
      <c r="B900" s="117"/>
      <c r="C900" s="116"/>
      <c r="D900" s="118"/>
      <c r="E900" s="119"/>
      <c r="F900" s="119"/>
      <c r="G900" s="21"/>
      <c r="H900" s="21"/>
      <c r="I900" s="21"/>
      <c r="J900" s="21"/>
      <c r="K900" s="21"/>
      <c r="L900" s="21"/>
      <c r="M900" s="21"/>
      <c r="N900" s="120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  <c r="AK900" s="21"/>
      <c r="AL900" s="21"/>
      <c r="AM900" s="21"/>
      <c r="AN900" s="21"/>
      <c r="AO900" s="21"/>
      <c r="AP900" s="21"/>
      <c r="AQ900" s="21"/>
      <c r="AR900" s="21"/>
      <c r="AS900" s="21"/>
      <c r="AT900" s="21"/>
      <c r="AU900" s="21"/>
      <c r="AV900" s="21"/>
      <c r="AW900" s="21"/>
      <c r="AX900" s="21"/>
      <c r="AY900" s="21"/>
      <c r="AZ900" s="21"/>
    </row>
    <row r="901" ht="15.75" customHeight="1">
      <c r="A901" s="116"/>
      <c r="B901" s="117"/>
      <c r="C901" s="116"/>
      <c r="D901" s="118"/>
      <c r="E901" s="119"/>
      <c r="F901" s="119"/>
      <c r="G901" s="21"/>
      <c r="H901" s="21"/>
      <c r="I901" s="21"/>
      <c r="J901" s="21"/>
      <c r="K901" s="21"/>
      <c r="L901" s="21"/>
      <c r="M901" s="21"/>
      <c r="N901" s="120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  <c r="AK901" s="21"/>
      <c r="AL901" s="21"/>
      <c r="AM901" s="21"/>
      <c r="AN901" s="21"/>
      <c r="AO901" s="21"/>
      <c r="AP901" s="21"/>
      <c r="AQ901" s="21"/>
      <c r="AR901" s="21"/>
      <c r="AS901" s="21"/>
      <c r="AT901" s="21"/>
      <c r="AU901" s="21"/>
      <c r="AV901" s="21"/>
      <c r="AW901" s="21"/>
      <c r="AX901" s="21"/>
      <c r="AY901" s="21"/>
      <c r="AZ901" s="21"/>
    </row>
    <row r="902" ht="15.75" customHeight="1">
      <c r="A902" s="116"/>
      <c r="B902" s="117"/>
      <c r="C902" s="116"/>
      <c r="D902" s="118"/>
      <c r="E902" s="119"/>
      <c r="F902" s="119"/>
      <c r="G902" s="21"/>
      <c r="H902" s="21"/>
      <c r="I902" s="21"/>
      <c r="J902" s="21"/>
      <c r="K902" s="21"/>
      <c r="L902" s="21"/>
      <c r="M902" s="21"/>
      <c r="N902" s="120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  <c r="AK902" s="21"/>
      <c r="AL902" s="21"/>
      <c r="AM902" s="21"/>
      <c r="AN902" s="21"/>
      <c r="AO902" s="21"/>
      <c r="AP902" s="21"/>
      <c r="AQ902" s="21"/>
      <c r="AR902" s="21"/>
      <c r="AS902" s="21"/>
      <c r="AT902" s="21"/>
      <c r="AU902" s="21"/>
      <c r="AV902" s="21"/>
      <c r="AW902" s="21"/>
      <c r="AX902" s="21"/>
      <c r="AY902" s="21"/>
      <c r="AZ902" s="21"/>
    </row>
    <row r="903" ht="15.75" customHeight="1">
      <c r="A903" s="116"/>
      <c r="B903" s="117"/>
      <c r="C903" s="116"/>
      <c r="D903" s="118"/>
      <c r="E903" s="119"/>
      <c r="F903" s="119"/>
      <c r="G903" s="21"/>
      <c r="H903" s="21"/>
      <c r="I903" s="21"/>
      <c r="J903" s="21"/>
      <c r="K903" s="21"/>
      <c r="L903" s="21"/>
      <c r="M903" s="21"/>
      <c r="N903" s="120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  <c r="AK903" s="21"/>
      <c r="AL903" s="21"/>
      <c r="AM903" s="21"/>
      <c r="AN903" s="21"/>
      <c r="AO903" s="21"/>
      <c r="AP903" s="21"/>
      <c r="AQ903" s="21"/>
      <c r="AR903" s="21"/>
      <c r="AS903" s="21"/>
      <c r="AT903" s="21"/>
      <c r="AU903" s="21"/>
      <c r="AV903" s="21"/>
      <c r="AW903" s="21"/>
      <c r="AX903" s="21"/>
      <c r="AY903" s="21"/>
      <c r="AZ903" s="21"/>
    </row>
    <row r="904" ht="15.75" customHeight="1">
      <c r="A904" s="116"/>
      <c r="B904" s="117"/>
      <c r="C904" s="116"/>
      <c r="D904" s="118"/>
      <c r="E904" s="119"/>
      <c r="F904" s="119"/>
      <c r="G904" s="21"/>
      <c r="H904" s="21"/>
      <c r="I904" s="21"/>
      <c r="J904" s="21"/>
      <c r="K904" s="21"/>
      <c r="L904" s="21"/>
      <c r="M904" s="21"/>
      <c r="N904" s="120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  <c r="AK904" s="21"/>
      <c r="AL904" s="21"/>
      <c r="AM904" s="21"/>
      <c r="AN904" s="21"/>
      <c r="AO904" s="21"/>
      <c r="AP904" s="21"/>
      <c r="AQ904" s="21"/>
      <c r="AR904" s="21"/>
      <c r="AS904" s="21"/>
      <c r="AT904" s="21"/>
      <c r="AU904" s="21"/>
      <c r="AV904" s="21"/>
      <c r="AW904" s="21"/>
      <c r="AX904" s="21"/>
      <c r="AY904" s="21"/>
      <c r="AZ904" s="21"/>
    </row>
    <row r="905" ht="15.75" customHeight="1">
      <c r="A905" s="116"/>
      <c r="B905" s="117"/>
      <c r="C905" s="116"/>
      <c r="D905" s="118"/>
      <c r="E905" s="119"/>
      <c r="F905" s="119"/>
      <c r="G905" s="21"/>
      <c r="H905" s="21"/>
      <c r="I905" s="21"/>
      <c r="J905" s="21"/>
      <c r="K905" s="21"/>
      <c r="L905" s="21"/>
      <c r="M905" s="21"/>
      <c r="N905" s="120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  <c r="AK905" s="21"/>
      <c r="AL905" s="21"/>
      <c r="AM905" s="21"/>
      <c r="AN905" s="21"/>
      <c r="AO905" s="21"/>
      <c r="AP905" s="21"/>
      <c r="AQ905" s="21"/>
      <c r="AR905" s="21"/>
      <c r="AS905" s="21"/>
      <c r="AT905" s="21"/>
      <c r="AU905" s="21"/>
      <c r="AV905" s="21"/>
      <c r="AW905" s="21"/>
      <c r="AX905" s="21"/>
      <c r="AY905" s="21"/>
      <c r="AZ905" s="21"/>
    </row>
    <row r="906" ht="15.75" customHeight="1">
      <c r="A906" s="116"/>
      <c r="B906" s="117"/>
      <c r="C906" s="116"/>
      <c r="D906" s="118"/>
      <c r="E906" s="119"/>
      <c r="F906" s="119"/>
      <c r="G906" s="21"/>
      <c r="H906" s="21"/>
      <c r="I906" s="21"/>
      <c r="J906" s="21"/>
      <c r="K906" s="21"/>
      <c r="L906" s="21"/>
      <c r="M906" s="21"/>
      <c r="N906" s="120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  <c r="AK906" s="21"/>
      <c r="AL906" s="21"/>
      <c r="AM906" s="21"/>
      <c r="AN906" s="21"/>
      <c r="AO906" s="21"/>
      <c r="AP906" s="21"/>
      <c r="AQ906" s="21"/>
      <c r="AR906" s="21"/>
      <c r="AS906" s="21"/>
      <c r="AT906" s="21"/>
      <c r="AU906" s="21"/>
      <c r="AV906" s="21"/>
      <c r="AW906" s="21"/>
      <c r="AX906" s="21"/>
      <c r="AY906" s="21"/>
      <c r="AZ906" s="21"/>
    </row>
    <row r="907" ht="15.75" customHeight="1">
      <c r="A907" s="116"/>
      <c r="B907" s="117"/>
      <c r="C907" s="116"/>
      <c r="D907" s="118"/>
      <c r="E907" s="119"/>
      <c r="F907" s="119"/>
      <c r="G907" s="21"/>
      <c r="H907" s="21"/>
      <c r="I907" s="21"/>
      <c r="J907" s="21"/>
      <c r="K907" s="21"/>
      <c r="L907" s="21"/>
      <c r="M907" s="21"/>
      <c r="N907" s="120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  <c r="AK907" s="21"/>
      <c r="AL907" s="21"/>
      <c r="AM907" s="21"/>
      <c r="AN907" s="21"/>
      <c r="AO907" s="21"/>
      <c r="AP907" s="21"/>
      <c r="AQ907" s="21"/>
      <c r="AR907" s="21"/>
      <c r="AS907" s="21"/>
      <c r="AT907" s="21"/>
      <c r="AU907" s="21"/>
      <c r="AV907" s="21"/>
      <c r="AW907" s="21"/>
      <c r="AX907" s="21"/>
      <c r="AY907" s="21"/>
      <c r="AZ907" s="21"/>
    </row>
    <row r="908" ht="15.75" customHeight="1">
      <c r="A908" s="116"/>
      <c r="B908" s="117"/>
      <c r="C908" s="116"/>
      <c r="D908" s="118"/>
      <c r="E908" s="119"/>
      <c r="F908" s="119"/>
      <c r="G908" s="21"/>
      <c r="H908" s="21"/>
      <c r="I908" s="21"/>
      <c r="J908" s="21"/>
      <c r="K908" s="21"/>
      <c r="L908" s="21"/>
      <c r="M908" s="21"/>
      <c r="N908" s="120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  <c r="AK908" s="21"/>
      <c r="AL908" s="21"/>
      <c r="AM908" s="21"/>
      <c r="AN908" s="21"/>
      <c r="AO908" s="21"/>
      <c r="AP908" s="21"/>
      <c r="AQ908" s="21"/>
      <c r="AR908" s="21"/>
      <c r="AS908" s="21"/>
      <c r="AT908" s="21"/>
      <c r="AU908" s="21"/>
      <c r="AV908" s="21"/>
      <c r="AW908" s="21"/>
      <c r="AX908" s="21"/>
      <c r="AY908" s="21"/>
      <c r="AZ908" s="21"/>
    </row>
    <row r="909" ht="15.75" customHeight="1">
      <c r="A909" s="116"/>
      <c r="B909" s="117"/>
      <c r="C909" s="116"/>
      <c r="D909" s="118"/>
      <c r="E909" s="119"/>
      <c r="F909" s="119"/>
      <c r="G909" s="21"/>
      <c r="H909" s="21"/>
      <c r="I909" s="21"/>
      <c r="J909" s="21"/>
      <c r="K909" s="21"/>
      <c r="L909" s="21"/>
      <c r="M909" s="21"/>
      <c r="N909" s="120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  <c r="AK909" s="21"/>
      <c r="AL909" s="21"/>
      <c r="AM909" s="21"/>
      <c r="AN909" s="21"/>
      <c r="AO909" s="21"/>
      <c r="AP909" s="21"/>
      <c r="AQ909" s="21"/>
      <c r="AR909" s="21"/>
      <c r="AS909" s="21"/>
      <c r="AT909" s="21"/>
      <c r="AU909" s="21"/>
      <c r="AV909" s="21"/>
      <c r="AW909" s="21"/>
      <c r="AX909" s="21"/>
      <c r="AY909" s="21"/>
      <c r="AZ909" s="21"/>
    </row>
    <row r="910" ht="15.75" customHeight="1">
      <c r="A910" s="116"/>
      <c r="B910" s="117"/>
      <c r="C910" s="116"/>
      <c r="D910" s="118"/>
      <c r="E910" s="119"/>
      <c r="F910" s="119"/>
      <c r="G910" s="21"/>
      <c r="H910" s="21"/>
      <c r="I910" s="21"/>
      <c r="J910" s="21"/>
      <c r="K910" s="21"/>
      <c r="L910" s="21"/>
      <c r="M910" s="21"/>
      <c r="N910" s="120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  <c r="AK910" s="21"/>
      <c r="AL910" s="21"/>
      <c r="AM910" s="21"/>
      <c r="AN910" s="21"/>
      <c r="AO910" s="21"/>
      <c r="AP910" s="21"/>
      <c r="AQ910" s="21"/>
      <c r="AR910" s="21"/>
      <c r="AS910" s="21"/>
      <c r="AT910" s="21"/>
      <c r="AU910" s="21"/>
      <c r="AV910" s="21"/>
      <c r="AW910" s="21"/>
      <c r="AX910" s="21"/>
      <c r="AY910" s="21"/>
      <c r="AZ910" s="21"/>
    </row>
    <row r="911" ht="15.75" customHeight="1">
      <c r="A911" s="116"/>
      <c r="B911" s="117"/>
      <c r="C911" s="116"/>
      <c r="D911" s="118"/>
      <c r="E911" s="119"/>
      <c r="F911" s="119"/>
      <c r="G911" s="21"/>
      <c r="H911" s="21"/>
      <c r="I911" s="21"/>
      <c r="J911" s="21"/>
      <c r="K911" s="21"/>
      <c r="L911" s="21"/>
      <c r="M911" s="21"/>
      <c r="N911" s="120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  <c r="AK911" s="21"/>
      <c r="AL911" s="21"/>
      <c r="AM911" s="21"/>
      <c r="AN911" s="21"/>
      <c r="AO911" s="21"/>
      <c r="AP911" s="21"/>
      <c r="AQ911" s="21"/>
      <c r="AR911" s="21"/>
      <c r="AS911" s="21"/>
      <c r="AT911" s="21"/>
      <c r="AU911" s="21"/>
      <c r="AV911" s="21"/>
      <c r="AW911" s="21"/>
      <c r="AX911" s="21"/>
      <c r="AY911" s="21"/>
      <c r="AZ911" s="21"/>
    </row>
    <row r="912" ht="15.75" customHeight="1">
      <c r="A912" s="116"/>
      <c r="B912" s="117"/>
      <c r="C912" s="116"/>
      <c r="D912" s="118"/>
      <c r="E912" s="119"/>
      <c r="F912" s="119"/>
      <c r="G912" s="21"/>
      <c r="H912" s="21"/>
      <c r="I912" s="21"/>
      <c r="J912" s="21"/>
      <c r="K912" s="21"/>
      <c r="L912" s="21"/>
      <c r="M912" s="21"/>
      <c r="N912" s="120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  <c r="AK912" s="21"/>
      <c r="AL912" s="21"/>
      <c r="AM912" s="21"/>
      <c r="AN912" s="21"/>
      <c r="AO912" s="21"/>
      <c r="AP912" s="21"/>
      <c r="AQ912" s="21"/>
      <c r="AR912" s="21"/>
      <c r="AS912" s="21"/>
      <c r="AT912" s="21"/>
      <c r="AU912" s="21"/>
      <c r="AV912" s="21"/>
      <c r="AW912" s="21"/>
      <c r="AX912" s="21"/>
      <c r="AY912" s="21"/>
      <c r="AZ912" s="21"/>
    </row>
    <row r="913" ht="15.75" customHeight="1">
      <c r="A913" s="116"/>
      <c r="B913" s="117"/>
      <c r="C913" s="116"/>
      <c r="D913" s="118"/>
      <c r="E913" s="119"/>
      <c r="F913" s="119"/>
      <c r="G913" s="21"/>
      <c r="H913" s="21"/>
      <c r="I913" s="21"/>
      <c r="J913" s="21"/>
      <c r="K913" s="21"/>
      <c r="L913" s="21"/>
      <c r="M913" s="21"/>
      <c r="N913" s="120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  <c r="AK913" s="21"/>
      <c r="AL913" s="21"/>
      <c r="AM913" s="21"/>
      <c r="AN913" s="21"/>
      <c r="AO913" s="21"/>
      <c r="AP913" s="21"/>
      <c r="AQ913" s="21"/>
      <c r="AR913" s="21"/>
      <c r="AS913" s="21"/>
      <c r="AT913" s="21"/>
      <c r="AU913" s="21"/>
      <c r="AV913" s="21"/>
      <c r="AW913" s="21"/>
      <c r="AX913" s="21"/>
      <c r="AY913" s="21"/>
      <c r="AZ913" s="21"/>
    </row>
    <row r="914" ht="15.75" customHeight="1">
      <c r="A914" s="116"/>
      <c r="B914" s="117"/>
      <c r="C914" s="116"/>
      <c r="D914" s="118"/>
      <c r="E914" s="119"/>
      <c r="F914" s="119"/>
      <c r="G914" s="21"/>
      <c r="H914" s="21"/>
      <c r="I914" s="21"/>
      <c r="J914" s="21"/>
      <c r="K914" s="21"/>
      <c r="L914" s="21"/>
      <c r="M914" s="21"/>
      <c r="N914" s="120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  <c r="AK914" s="21"/>
      <c r="AL914" s="21"/>
      <c r="AM914" s="21"/>
      <c r="AN914" s="21"/>
      <c r="AO914" s="21"/>
      <c r="AP914" s="21"/>
      <c r="AQ914" s="21"/>
      <c r="AR914" s="21"/>
      <c r="AS914" s="21"/>
      <c r="AT914" s="21"/>
      <c r="AU914" s="21"/>
      <c r="AV914" s="21"/>
      <c r="AW914" s="21"/>
      <c r="AX914" s="21"/>
      <c r="AY914" s="21"/>
      <c r="AZ914" s="21"/>
    </row>
    <row r="915" ht="15.75" customHeight="1">
      <c r="A915" s="116"/>
      <c r="B915" s="117"/>
      <c r="C915" s="116"/>
      <c r="D915" s="118"/>
      <c r="E915" s="119"/>
      <c r="F915" s="119"/>
      <c r="G915" s="21"/>
      <c r="H915" s="21"/>
      <c r="I915" s="21"/>
      <c r="J915" s="21"/>
      <c r="K915" s="21"/>
      <c r="L915" s="21"/>
      <c r="M915" s="21"/>
      <c r="N915" s="120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  <c r="AK915" s="21"/>
      <c r="AL915" s="21"/>
      <c r="AM915" s="21"/>
      <c r="AN915" s="21"/>
      <c r="AO915" s="21"/>
      <c r="AP915" s="21"/>
      <c r="AQ915" s="21"/>
      <c r="AR915" s="21"/>
      <c r="AS915" s="21"/>
      <c r="AT915" s="21"/>
      <c r="AU915" s="21"/>
      <c r="AV915" s="21"/>
      <c r="AW915" s="21"/>
      <c r="AX915" s="21"/>
      <c r="AY915" s="21"/>
      <c r="AZ915" s="21"/>
    </row>
    <row r="916" ht="15.75" customHeight="1">
      <c r="A916" s="116"/>
      <c r="B916" s="117"/>
      <c r="C916" s="116"/>
      <c r="D916" s="118"/>
      <c r="E916" s="119"/>
      <c r="F916" s="119"/>
      <c r="G916" s="21"/>
      <c r="H916" s="21"/>
      <c r="I916" s="21"/>
      <c r="J916" s="21"/>
      <c r="K916" s="21"/>
      <c r="L916" s="21"/>
      <c r="M916" s="21"/>
      <c r="N916" s="120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  <c r="AK916" s="21"/>
      <c r="AL916" s="21"/>
      <c r="AM916" s="21"/>
      <c r="AN916" s="21"/>
      <c r="AO916" s="21"/>
      <c r="AP916" s="21"/>
      <c r="AQ916" s="21"/>
      <c r="AR916" s="21"/>
      <c r="AS916" s="21"/>
      <c r="AT916" s="21"/>
      <c r="AU916" s="21"/>
      <c r="AV916" s="21"/>
      <c r="AW916" s="21"/>
      <c r="AX916" s="21"/>
      <c r="AY916" s="21"/>
      <c r="AZ916" s="21"/>
    </row>
    <row r="917" ht="15.75" customHeight="1">
      <c r="A917" s="116"/>
      <c r="B917" s="117"/>
      <c r="C917" s="116"/>
      <c r="D917" s="118"/>
      <c r="E917" s="119"/>
      <c r="F917" s="119"/>
      <c r="G917" s="21"/>
      <c r="H917" s="21"/>
      <c r="I917" s="21"/>
      <c r="J917" s="21"/>
      <c r="K917" s="21"/>
      <c r="L917" s="21"/>
      <c r="M917" s="21"/>
      <c r="N917" s="120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  <c r="AK917" s="21"/>
      <c r="AL917" s="21"/>
      <c r="AM917" s="21"/>
      <c r="AN917" s="21"/>
      <c r="AO917" s="21"/>
      <c r="AP917" s="21"/>
      <c r="AQ917" s="21"/>
      <c r="AR917" s="21"/>
      <c r="AS917" s="21"/>
      <c r="AT917" s="21"/>
      <c r="AU917" s="21"/>
      <c r="AV917" s="21"/>
      <c r="AW917" s="21"/>
      <c r="AX917" s="21"/>
      <c r="AY917" s="21"/>
      <c r="AZ917" s="21"/>
    </row>
    <row r="918" ht="15.75" customHeight="1">
      <c r="A918" s="116"/>
      <c r="B918" s="117"/>
      <c r="C918" s="116"/>
      <c r="D918" s="118"/>
      <c r="E918" s="119"/>
      <c r="F918" s="119"/>
      <c r="G918" s="21"/>
      <c r="H918" s="21"/>
      <c r="I918" s="21"/>
      <c r="J918" s="21"/>
      <c r="K918" s="21"/>
      <c r="L918" s="21"/>
      <c r="M918" s="21"/>
      <c r="N918" s="120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  <c r="AK918" s="21"/>
      <c r="AL918" s="21"/>
      <c r="AM918" s="21"/>
      <c r="AN918" s="21"/>
      <c r="AO918" s="21"/>
      <c r="AP918" s="21"/>
      <c r="AQ918" s="21"/>
      <c r="AR918" s="21"/>
      <c r="AS918" s="21"/>
      <c r="AT918" s="21"/>
      <c r="AU918" s="21"/>
      <c r="AV918" s="21"/>
      <c r="AW918" s="21"/>
      <c r="AX918" s="21"/>
      <c r="AY918" s="21"/>
      <c r="AZ918" s="21"/>
    </row>
    <row r="919" ht="15.75" customHeight="1">
      <c r="A919" s="116"/>
      <c r="B919" s="117"/>
      <c r="C919" s="116"/>
      <c r="D919" s="118"/>
      <c r="E919" s="119"/>
      <c r="F919" s="119"/>
      <c r="G919" s="21"/>
      <c r="H919" s="21"/>
      <c r="I919" s="21"/>
      <c r="J919" s="21"/>
      <c r="K919" s="21"/>
      <c r="L919" s="21"/>
      <c r="M919" s="21"/>
      <c r="N919" s="120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  <c r="AK919" s="21"/>
      <c r="AL919" s="21"/>
      <c r="AM919" s="21"/>
      <c r="AN919" s="21"/>
      <c r="AO919" s="21"/>
      <c r="AP919" s="21"/>
      <c r="AQ919" s="21"/>
      <c r="AR919" s="21"/>
      <c r="AS919" s="21"/>
      <c r="AT919" s="21"/>
      <c r="AU919" s="21"/>
      <c r="AV919" s="21"/>
      <c r="AW919" s="21"/>
      <c r="AX919" s="21"/>
      <c r="AY919" s="21"/>
      <c r="AZ919" s="21"/>
    </row>
    <row r="920" ht="15.75" customHeight="1">
      <c r="A920" s="116"/>
      <c r="B920" s="117"/>
      <c r="C920" s="116"/>
      <c r="D920" s="118"/>
      <c r="E920" s="119"/>
      <c r="F920" s="119"/>
      <c r="G920" s="21"/>
      <c r="H920" s="21"/>
      <c r="I920" s="21"/>
      <c r="J920" s="21"/>
      <c r="K920" s="21"/>
      <c r="L920" s="21"/>
      <c r="M920" s="21"/>
      <c r="N920" s="120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  <c r="AK920" s="21"/>
      <c r="AL920" s="21"/>
      <c r="AM920" s="21"/>
      <c r="AN920" s="21"/>
      <c r="AO920" s="21"/>
      <c r="AP920" s="21"/>
      <c r="AQ920" s="21"/>
      <c r="AR920" s="21"/>
      <c r="AS920" s="21"/>
      <c r="AT920" s="21"/>
      <c r="AU920" s="21"/>
      <c r="AV920" s="21"/>
      <c r="AW920" s="21"/>
      <c r="AX920" s="21"/>
      <c r="AY920" s="21"/>
      <c r="AZ920" s="21"/>
    </row>
    <row r="921" ht="15.75" customHeight="1">
      <c r="A921" s="116"/>
      <c r="B921" s="117"/>
      <c r="C921" s="116"/>
      <c r="D921" s="118"/>
      <c r="E921" s="119"/>
      <c r="F921" s="119"/>
      <c r="G921" s="21"/>
      <c r="H921" s="21"/>
      <c r="I921" s="21"/>
      <c r="J921" s="21"/>
      <c r="K921" s="21"/>
      <c r="L921" s="21"/>
      <c r="M921" s="21"/>
      <c r="N921" s="120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  <c r="AK921" s="21"/>
      <c r="AL921" s="21"/>
      <c r="AM921" s="21"/>
      <c r="AN921" s="21"/>
      <c r="AO921" s="21"/>
      <c r="AP921" s="21"/>
      <c r="AQ921" s="21"/>
      <c r="AR921" s="21"/>
      <c r="AS921" s="21"/>
      <c r="AT921" s="21"/>
      <c r="AU921" s="21"/>
      <c r="AV921" s="21"/>
      <c r="AW921" s="21"/>
      <c r="AX921" s="21"/>
      <c r="AY921" s="21"/>
      <c r="AZ921" s="21"/>
    </row>
    <row r="922" ht="15.75" customHeight="1">
      <c r="A922" s="116"/>
      <c r="B922" s="117"/>
      <c r="C922" s="116"/>
      <c r="D922" s="118"/>
      <c r="E922" s="119"/>
      <c r="F922" s="119"/>
      <c r="G922" s="21"/>
      <c r="H922" s="21"/>
      <c r="I922" s="21"/>
      <c r="J922" s="21"/>
      <c r="K922" s="21"/>
      <c r="L922" s="21"/>
      <c r="M922" s="21"/>
      <c r="N922" s="120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  <c r="AK922" s="21"/>
      <c r="AL922" s="21"/>
      <c r="AM922" s="21"/>
      <c r="AN922" s="21"/>
      <c r="AO922" s="21"/>
      <c r="AP922" s="21"/>
      <c r="AQ922" s="21"/>
      <c r="AR922" s="21"/>
      <c r="AS922" s="21"/>
      <c r="AT922" s="21"/>
      <c r="AU922" s="21"/>
      <c r="AV922" s="21"/>
      <c r="AW922" s="21"/>
      <c r="AX922" s="21"/>
      <c r="AY922" s="21"/>
      <c r="AZ922" s="21"/>
    </row>
    <row r="923" ht="15.75" customHeight="1">
      <c r="A923" s="116"/>
      <c r="B923" s="117"/>
      <c r="C923" s="116"/>
      <c r="D923" s="118"/>
      <c r="E923" s="119"/>
      <c r="F923" s="119"/>
      <c r="G923" s="21"/>
      <c r="H923" s="21"/>
      <c r="I923" s="21"/>
      <c r="J923" s="21"/>
      <c r="K923" s="21"/>
      <c r="L923" s="21"/>
      <c r="M923" s="21"/>
      <c r="N923" s="120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  <c r="AK923" s="21"/>
      <c r="AL923" s="21"/>
      <c r="AM923" s="21"/>
      <c r="AN923" s="21"/>
      <c r="AO923" s="21"/>
      <c r="AP923" s="21"/>
      <c r="AQ923" s="21"/>
      <c r="AR923" s="21"/>
      <c r="AS923" s="21"/>
      <c r="AT923" s="21"/>
      <c r="AU923" s="21"/>
      <c r="AV923" s="21"/>
      <c r="AW923" s="21"/>
      <c r="AX923" s="21"/>
      <c r="AY923" s="21"/>
      <c r="AZ923" s="21"/>
    </row>
    <row r="924" ht="15.75" customHeight="1">
      <c r="A924" s="116"/>
      <c r="B924" s="117"/>
      <c r="C924" s="116"/>
      <c r="D924" s="118"/>
      <c r="E924" s="119"/>
      <c r="F924" s="119"/>
      <c r="G924" s="21"/>
      <c r="H924" s="21"/>
      <c r="I924" s="21"/>
      <c r="J924" s="21"/>
      <c r="K924" s="21"/>
      <c r="L924" s="21"/>
      <c r="M924" s="21"/>
      <c r="N924" s="120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  <c r="AK924" s="21"/>
      <c r="AL924" s="21"/>
      <c r="AM924" s="21"/>
      <c r="AN924" s="21"/>
      <c r="AO924" s="21"/>
      <c r="AP924" s="21"/>
      <c r="AQ924" s="21"/>
      <c r="AR924" s="21"/>
      <c r="AS924" s="21"/>
      <c r="AT924" s="21"/>
      <c r="AU924" s="21"/>
      <c r="AV924" s="21"/>
      <c r="AW924" s="21"/>
      <c r="AX924" s="21"/>
      <c r="AY924" s="21"/>
      <c r="AZ924" s="21"/>
    </row>
    <row r="925" ht="15.75" customHeight="1">
      <c r="A925" s="116"/>
      <c r="B925" s="117"/>
      <c r="C925" s="116"/>
      <c r="D925" s="118"/>
      <c r="E925" s="119"/>
      <c r="F925" s="119"/>
      <c r="G925" s="21"/>
      <c r="H925" s="21"/>
      <c r="I925" s="21"/>
      <c r="J925" s="21"/>
      <c r="K925" s="21"/>
      <c r="L925" s="21"/>
      <c r="M925" s="21"/>
      <c r="N925" s="120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  <c r="AK925" s="21"/>
      <c r="AL925" s="21"/>
      <c r="AM925" s="21"/>
      <c r="AN925" s="21"/>
      <c r="AO925" s="21"/>
      <c r="AP925" s="21"/>
      <c r="AQ925" s="21"/>
      <c r="AR925" s="21"/>
      <c r="AS925" s="21"/>
      <c r="AT925" s="21"/>
      <c r="AU925" s="21"/>
      <c r="AV925" s="21"/>
      <c r="AW925" s="21"/>
      <c r="AX925" s="21"/>
      <c r="AY925" s="21"/>
      <c r="AZ925" s="21"/>
    </row>
    <row r="926" ht="15.75" customHeight="1">
      <c r="A926" s="116"/>
      <c r="B926" s="117"/>
      <c r="C926" s="116"/>
      <c r="D926" s="118"/>
      <c r="E926" s="119"/>
      <c r="F926" s="119"/>
      <c r="G926" s="21"/>
      <c r="H926" s="21"/>
      <c r="I926" s="21"/>
      <c r="J926" s="21"/>
      <c r="K926" s="21"/>
      <c r="L926" s="21"/>
      <c r="M926" s="21"/>
      <c r="N926" s="120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  <c r="AK926" s="21"/>
      <c r="AL926" s="21"/>
      <c r="AM926" s="21"/>
      <c r="AN926" s="21"/>
      <c r="AO926" s="21"/>
      <c r="AP926" s="21"/>
      <c r="AQ926" s="21"/>
      <c r="AR926" s="21"/>
      <c r="AS926" s="21"/>
      <c r="AT926" s="21"/>
      <c r="AU926" s="21"/>
      <c r="AV926" s="21"/>
      <c r="AW926" s="21"/>
      <c r="AX926" s="21"/>
      <c r="AY926" s="21"/>
      <c r="AZ926" s="21"/>
    </row>
    <row r="927" ht="15.75" customHeight="1">
      <c r="A927" s="116"/>
      <c r="B927" s="117"/>
      <c r="C927" s="116"/>
      <c r="D927" s="118"/>
      <c r="E927" s="119"/>
      <c r="F927" s="119"/>
      <c r="G927" s="21"/>
      <c r="H927" s="21"/>
      <c r="I927" s="21"/>
      <c r="J927" s="21"/>
      <c r="K927" s="21"/>
      <c r="L927" s="21"/>
      <c r="M927" s="21"/>
      <c r="N927" s="120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  <c r="AK927" s="21"/>
      <c r="AL927" s="21"/>
      <c r="AM927" s="21"/>
      <c r="AN927" s="21"/>
      <c r="AO927" s="21"/>
      <c r="AP927" s="21"/>
      <c r="AQ927" s="21"/>
      <c r="AR927" s="21"/>
      <c r="AS927" s="21"/>
      <c r="AT927" s="21"/>
      <c r="AU927" s="21"/>
      <c r="AV927" s="21"/>
      <c r="AW927" s="21"/>
      <c r="AX927" s="21"/>
      <c r="AY927" s="21"/>
      <c r="AZ927" s="21"/>
    </row>
    <row r="928" ht="15.75" customHeight="1">
      <c r="A928" s="116"/>
      <c r="B928" s="117"/>
      <c r="C928" s="116"/>
      <c r="D928" s="118"/>
      <c r="E928" s="119"/>
      <c r="F928" s="119"/>
      <c r="G928" s="21"/>
      <c r="H928" s="21"/>
      <c r="I928" s="21"/>
      <c r="J928" s="21"/>
      <c r="K928" s="21"/>
      <c r="L928" s="21"/>
      <c r="M928" s="21"/>
      <c r="N928" s="120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  <c r="AK928" s="21"/>
      <c r="AL928" s="21"/>
      <c r="AM928" s="21"/>
      <c r="AN928" s="21"/>
      <c r="AO928" s="21"/>
      <c r="AP928" s="21"/>
      <c r="AQ928" s="21"/>
      <c r="AR928" s="21"/>
      <c r="AS928" s="21"/>
      <c r="AT928" s="21"/>
      <c r="AU928" s="21"/>
      <c r="AV928" s="21"/>
      <c r="AW928" s="21"/>
      <c r="AX928" s="21"/>
      <c r="AY928" s="21"/>
      <c r="AZ928" s="21"/>
    </row>
    <row r="929" ht="15.75" customHeight="1">
      <c r="A929" s="116"/>
      <c r="B929" s="117"/>
      <c r="C929" s="116"/>
      <c r="D929" s="118"/>
      <c r="E929" s="119"/>
      <c r="F929" s="119"/>
      <c r="G929" s="21"/>
      <c r="H929" s="21"/>
      <c r="I929" s="21"/>
      <c r="J929" s="21"/>
      <c r="K929" s="21"/>
      <c r="L929" s="21"/>
      <c r="M929" s="21"/>
      <c r="N929" s="120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  <c r="AK929" s="21"/>
      <c r="AL929" s="21"/>
      <c r="AM929" s="21"/>
      <c r="AN929" s="21"/>
      <c r="AO929" s="21"/>
      <c r="AP929" s="21"/>
      <c r="AQ929" s="21"/>
      <c r="AR929" s="21"/>
      <c r="AS929" s="21"/>
      <c r="AT929" s="21"/>
      <c r="AU929" s="21"/>
      <c r="AV929" s="21"/>
      <c r="AW929" s="21"/>
      <c r="AX929" s="21"/>
      <c r="AY929" s="21"/>
      <c r="AZ929" s="21"/>
    </row>
    <row r="930" ht="15.75" customHeight="1">
      <c r="A930" s="116"/>
      <c r="B930" s="117"/>
      <c r="C930" s="116"/>
      <c r="D930" s="118"/>
      <c r="E930" s="119"/>
      <c r="F930" s="119"/>
      <c r="G930" s="21"/>
      <c r="H930" s="21"/>
      <c r="I930" s="21"/>
      <c r="J930" s="21"/>
      <c r="K930" s="21"/>
      <c r="L930" s="21"/>
      <c r="M930" s="21"/>
      <c r="N930" s="120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  <c r="AK930" s="21"/>
      <c r="AL930" s="21"/>
      <c r="AM930" s="21"/>
      <c r="AN930" s="21"/>
      <c r="AO930" s="21"/>
      <c r="AP930" s="21"/>
      <c r="AQ930" s="21"/>
      <c r="AR930" s="21"/>
      <c r="AS930" s="21"/>
      <c r="AT930" s="21"/>
      <c r="AU930" s="21"/>
      <c r="AV930" s="21"/>
      <c r="AW930" s="21"/>
      <c r="AX930" s="21"/>
      <c r="AY930" s="21"/>
      <c r="AZ930" s="21"/>
    </row>
    <row r="931" ht="15.75" customHeight="1">
      <c r="A931" s="116"/>
      <c r="B931" s="117"/>
      <c r="C931" s="116"/>
      <c r="D931" s="118"/>
      <c r="E931" s="119"/>
      <c r="F931" s="119"/>
      <c r="G931" s="21"/>
      <c r="H931" s="21"/>
      <c r="I931" s="21"/>
      <c r="J931" s="21"/>
      <c r="K931" s="21"/>
      <c r="L931" s="21"/>
      <c r="M931" s="21"/>
      <c r="N931" s="120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  <c r="AK931" s="21"/>
      <c r="AL931" s="21"/>
      <c r="AM931" s="21"/>
      <c r="AN931" s="21"/>
      <c r="AO931" s="21"/>
      <c r="AP931" s="21"/>
      <c r="AQ931" s="21"/>
      <c r="AR931" s="21"/>
      <c r="AS931" s="21"/>
      <c r="AT931" s="21"/>
      <c r="AU931" s="21"/>
      <c r="AV931" s="21"/>
      <c r="AW931" s="21"/>
      <c r="AX931" s="21"/>
      <c r="AY931" s="21"/>
      <c r="AZ931" s="21"/>
    </row>
    <row r="932" ht="15.75" customHeight="1">
      <c r="A932" s="116"/>
      <c r="B932" s="117"/>
      <c r="C932" s="116"/>
      <c r="D932" s="118"/>
      <c r="E932" s="119"/>
      <c r="F932" s="119"/>
      <c r="G932" s="21"/>
      <c r="H932" s="21"/>
      <c r="I932" s="21"/>
      <c r="J932" s="21"/>
      <c r="K932" s="21"/>
      <c r="L932" s="21"/>
      <c r="M932" s="21"/>
      <c r="N932" s="120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  <c r="AK932" s="21"/>
      <c r="AL932" s="21"/>
      <c r="AM932" s="21"/>
      <c r="AN932" s="21"/>
      <c r="AO932" s="21"/>
      <c r="AP932" s="21"/>
      <c r="AQ932" s="21"/>
      <c r="AR932" s="21"/>
      <c r="AS932" s="21"/>
      <c r="AT932" s="21"/>
      <c r="AU932" s="21"/>
      <c r="AV932" s="21"/>
      <c r="AW932" s="21"/>
      <c r="AX932" s="21"/>
      <c r="AY932" s="21"/>
      <c r="AZ932" s="21"/>
    </row>
    <row r="933" ht="15.75" customHeight="1">
      <c r="A933" s="116"/>
      <c r="B933" s="117"/>
      <c r="C933" s="116"/>
      <c r="D933" s="118"/>
      <c r="E933" s="119"/>
      <c r="F933" s="119"/>
      <c r="G933" s="21"/>
      <c r="H933" s="21"/>
      <c r="I933" s="21"/>
      <c r="J933" s="21"/>
      <c r="K933" s="21"/>
      <c r="L933" s="21"/>
      <c r="M933" s="21"/>
      <c r="N933" s="120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  <c r="AK933" s="21"/>
      <c r="AL933" s="21"/>
      <c r="AM933" s="21"/>
      <c r="AN933" s="21"/>
      <c r="AO933" s="21"/>
      <c r="AP933" s="21"/>
      <c r="AQ933" s="21"/>
      <c r="AR933" s="21"/>
      <c r="AS933" s="21"/>
      <c r="AT933" s="21"/>
      <c r="AU933" s="21"/>
      <c r="AV933" s="21"/>
      <c r="AW933" s="21"/>
      <c r="AX933" s="21"/>
      <c r="AY933" s="21"/>
      <c r="AZ933" s="21"/>
    </row>
    <row r="934" ht="15.75" customHeight="1">
      <c r="A934" s="116"/>
      <c r="B934" s="117"/>
      <c r="C934" s="116"/>
      <c r="D934" s="118"/>
      <c r="E934" s="119"/>
      <c r="F934" s="119"/>
      <c r="G934" s="21"/>
      <c r="H934" s="21"/>
      <c r="I934" s="21"/>
      <c r="J934" s="21"/>
      <c r="K934" s="21"/>
      <c r="L934" s="21"/>
      <c r="M934" s="21"/>
      <c r="N934" s="120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  <c r="AK934" s="21"/>
      <c r="AL934" s="21"/>
      <c r="AM934" s="21"/>
      <c r="AN934" s="21"/>
      <c r="AO934" s="21"/>
      <c r="AP934" s="21"/>
      <c r="AQ934" s="21"/>
      <c r="AR934" s="21"/>
      <c r="AS934" s="21"/>
      <c r="AT934" s="21"/>
      <c r="AU934" s="21"/>
      <c r="AV934" s="21"/>
      <c r="AW934" s="21"/>
      <c r="AX934" s="21"/>
      <c r="AY934" s="21"/>
      <c r="AZ934" s="21"/>
    </row>
    <row r="935" ht="15.75" customHeight="1">
      <c r="A935" s="116"/>
      <c r="B935" s="117"/>
      <c r="C935" s="116"/>
      <c r="D935" s="118"/>
      <c r="E935" s="119"/>
      <c r="F935" s="119"/>
      <c r="G935" s="21"/>
      <c r="H935" s="21"/>
      <c r="I935" s="21"/>
      <c r="J935" s="21"/>
      <c r="K935" s="21"/>
      <c r="L935" s="21"/>
      <c r="M935" s="21"/>
      <c r="N935" s="120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  <c r="AK935" s="21"/>
      <c r="AL935" s="21"/>
      <c r="AM935" s="21"/>
      <c r="AN935" s="21"/>
      <c r="AO935" s="21"/>
      <c r="AP935" s="21"/>
      <c r="AQ935" s="21"/>
      <c r="AR935" s="21"/>
      <c r="AS935" s="21"/>
      <c r="AT935" s="21"/>
      <c r="AU935" s="21"/>
      <c r="AV935" s="21"/>
      <c r="AW935" s="21"/>
      <c r="AX935" s="21"/>
      <c r="AY935" s="21"/>
      <c r="AZ935" s="21"/>
    </row>
    <row r="936" ht="15.75" customHeight="1">
      <c r="A936" s="116"/>
      <c r="B936" s="117"/>
      <c r="C936" s="116"/>
      <c r="D936" s="118"/>
      <c r="E936" s="119"/>
      <c r="F936" s="119"/>
      <c r="G936" s="21"/>
      <c r="H936" s="21"/>
      <c r="I936" s="21"/>
      <c r="J936" s="21"/>
      <c r="K936" s="21"/>
      <c r="L936" s="21"/>
      <c r="M936" s="21"/>
      <c r="N936" s="120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  <c r="AK936" s="21"/>
      <c r="AL936" s="21"/>
      <c r="AM936" s="21"/>
      <c r="AN936" s="21"/>
      <c r="AO936" s="21"/>
      <c r="AP936" s="21"/>
      <c r="AQ936" s="21"/>
      <c r="AR936" s="21"/>
      <c r="AS936" s="21"/>
      <c r="AT936" s="21"/>
      <c r="AU936" s="21"/>
      <c r="AV936" s="21"/>
      <c r="AW936" s="21"/>
      <c r="AX936" s="21"/>
      <c r="AY936" s="21"/>
      <c r="AZ936" s="21"/>
    </row>
    <row r="937" ht="15.75" customHeight="1">
      <c r="A937" s="116"/>
      <c r="B937" s="117"/>
      <c r="C937" s="116"/>
      <c r="D937" s="118"/>
      <c r="E937" s="119"/>
      <c r="F937" s="119"/>
      <c r="G937" s="21"/>
      <c r="H937" s="21"/>
      <c r="I937" s="21"/>
      <c r="J937" s="21"/>
      <c r="K937" s="21"/>
      <c r="L937" s="21"/>
      <c r="M937" s="21"/>
      <c r="N937" s="120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  <c r="AK937" s="21"/>
      <c r="AL937" s="21"/>
      <c r="AM937" s="21"/>
      <c r="AN937" s="21"/>
      <c r="AO937" s="21"/>
      <c r="AP937" s="21"/>
      <c r="AQ937" s="21"/>
      <c r="AR937" s="21"/>
      <c r="AS937" s="21"/>
      <c r="AT937" s="21"/>
      <c r="AU937" s="21"/>
      <c r="AV937" s="21"/>
      <c r="AW937" s="21"/>
      <c r="AX937" s="21"/>
      <c r="AY937" s="21"/>
      <c r="AZ937" s="21"/>
    </row>
    <row r="938" ht="15.75" customHeight="1">
      <c r="A938" s="116"/>
      <c r="B938" s="117"/>
      <c r="C938" s="116"/>
      <c r="D938" s="118"/>
      <c r="E938" s="119"/>
      <c r="F938" s="119"/>
      <c r="G938" s="21"/>
      <c r="H938" s="21"/>
      <c r="I938" s="21"/>
      <c r="J938" s="21"/>
      <c r="K938" s="21"/>
      <c r="L938" s="21"/>
      <c r="M938" s="21"/>
      <c r="N938" s="120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  <c r="AK938" s="21"/>
      <c r="AL938" s="21"/>
      <c r="AM938" s="21"/>
      <c r="AN938" s="21"/>
      <c r="AO938" s="21"/>
      <c r="AP938" s="21"/>
      <c r="AQ938" s="21"/>
      <c r="AR938" s="21"/>
      <c r="AS938" s="21"/>
      <c r="AT938" s="21"/>
      <c r="AU938" s="21"/>
      <c r="AV938" s="21"/>
      <c r="AW938" s="21"/>
      <c r="AX938" s="21"/>
      <c r="AY938" s="21"/>
      <c r="AZ938" s="21"/>
    </row>
    <row r="939" ht="15.75" customHeight="1">
      <c r="A939" s="116"/>
      <c r="B939" s="117"/>
      <c r="C939" s="116"/>
      <c r="D939" s="118"/>
      <c r="E939" s="119"/>
      <c r="F939" s="119"/>
      <c r="G939" s="21"/>
      <c r="H939" s="21"/>
      <c r="I939" s="21"/>
      <c r="J939" s="21"/>
      <c r="K939" s="21"/>
      <c r="L939" s="21"/>
      <c r="M939" s="21"/>
      <c r="N939" s="120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  <c r="AK939" s="21"/>
      <c r="AL939" s="21"/>
      <c r="AM939" s="21"/>
      <c r="AN939" s="21"/>
      <c r="AO939" s="21"/>
      <c r="AP939" s="21"/>
      <c r="AQ939" s="21"/>
      <c r="AR939" s="21"/>
      <c r="AS939" s="21"/>
      <c r="AT939" s="21"/>
      <c r="AU939" s="21"/>
      <c r="AV939" s="21"/>
      <c r="AW939" s="21"/>
      <c r="AX939" s="21"/>
      <c r="AY939" s="21"/>
      <c r="AZ939" s="21"/>
    </row>
    <row r="940" ht="15.75" customHeight="1">
      <c r="A940" s="116"/>
      <c r="B940" s="117"/>
      <c r="C940" s="116"/>
      <c r="D940" s="118"/>
      <c r="E940" s="119"/>
      <c r="F940" s="119"/>
      <c r="G940" s="21"/>
      <c r="H940" s="21"/>
      <c r="I940" s="21"/>
      <c r="J940" s="21"/>
      <c r="K940" s="21"/>
      <c r="L940" s="21"/>
      <c r="M940" s="21"/>
      <c r="N940" s="120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  <c r="AK940" s="21"/>
      <c r="AL940" s="21"/>
      <c r="AM940" s="21"/>
      <c r="AN940" s="21"/>
      <c r="AO940" s="21"/>
      <c r="AP940" s="21"/>
      <c r="AQ940" s="21"/>
      <c r="AR940" s="21"/>
      <c r="AS940" s="21"/>
      <c r="AT940" s="21"/>
      <c r="AU940" s="21"/>
      <c r="AV940" s="21"/>
      <c r="AW940" s="21"/>
      <c r="AX940" s="21"/>
      <c r="AY940" s="21"/>
      <c r="AZ940" s="21"/>
    </row>
    <row r="941" ht="15.75" customHeight="1">
      <c r="A941" s="116"/>
      <c r="B941" s="117"/>
      <c r="C941" s="116"/>
      <c r="D941" s="118"/>
      <c r="E941" s="119"/>
      <c r="F941" s="119"/>
      <c r="G941" s="21"/>
      <c r="H941" s="21"/>
      <c r="I941" s="21"/>
      <c r="J941" s="21"/>
      <c r="K941" s="21"/>
      <c r="L941" s="21"/>
      <c r="M941" s="21"/>
      <c r="N941" s="120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  <c r="AK941" s="21"/>
      <c r="AL941" s="21"/>
      <c r="AM941" s="21"/>
      <c r="AN941" s="21"/>
      <c r="AO941" s="21"/>
      <c r="AP941" s="21"/>
      <c r="AQ941" s="21"/>
      <c r="AR941" s="21"/>
      <c r="AS941" s="21"/>
      <c r="AT941" s="21"/>
      <c r="AU941" s="21"/>
      <c r="AV941" s="21"/>
      <c r="AW941" s="21"/>
      <c r="AX941" s="21"/>
      <c r="AY941" s="21"/>
      <c r="AZ941" s="21"/>
    </row>
    <row r="942" ht="15.75" customHeight="1">
      <c r="A942" s="116"/>
      <c r="B942" s="117"/>
      <c r="C942" s="116"/>
      <c r="D942" s="118"/>
      <c r="E942" s="119"/>
      <c r="F942" s="119"/>
      <c r="G942" s="21"/>
      <c r="H942" s="21"/>
      <c r="I942" s="21"/>
      <c r="J942" s="21"/>
      <c r="K942" s="21"/>
      <c r="L942" s="21"/>
      <c r="M942" s="21"/>
      <c r="N942" s="120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  <c r="AK942" s="21"/>
      <c r="AL942" s="21"/>
      <c r="AM942" s="21"/>
      <c r="AN942" s="21"/>
      <c r="AO942" s="21"/>
      <c r="AP942" s="21"/>
      <c r="AQ942" s="21"/>
      <c r="AR942" s="21"/>
      <c r="AS942" s="21"/>
      <c r="AT942" s="21"/>
      <c r="AU942" s="21"/>
      <c r="AV942" s="21"/>
      <c r="AW942" s="21"/>
      <c r="AX942" s="21"/>
      <c r="AY942" s="21"/>
      <c r="AZ942" s="21"/>
    </row>
    <row r="943" ht="15.75" customHeight="1">
      <c r="A943" s="116"/>
      <c r="B943" s="117"/>
      <c r="C943" s="116"/>
      <c r="D943" s="118"/>
      <c r="E943" s="119"/>
      <c r="F943" s="119"/>
      <c r="G943" s="21"/>
      <c r="H943" s="21"/>
      <c r="I943" s="21"/>
      <c r="J943" s="21"/>
      <c r="K943" s="21"/>
      <c r="L943" s="21"/>
      <c r="M943" s="21"/>
      <c r="N943" s="120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  <c r="AK943" s="21"/>
      <c r="AL943" s="21"/>
      <c r="AM943" s="21"/>
      <c r="AN943" s="21"/>
      <c r="AO943" s="21"/>
      <c r="AP943" s="21"/>
      <c r="AQ943" s="21"/>
      <c r="AR943" s="21"/>
      <c r="AS943" s="21"/>
      <c r="AT943" s="21"/>
      <c r="AU943" s="21"/>
      <c r="AV943" s="21"/>
      <c r="AW943" s="21"/>
      <c r="AX943" s="21"/>
      <c r="AY943" s="21"/>
      <c r="AZ943" s="21"/>
    </row>
    <row r="944" ht="15.75" customHeight="1">
      <c r="A944" s="116"/>
      <c r="B944" s="117"/>
      <c r="C944" s="116"/>
      <c r="D944" s="118"/>
      <c r="E944" s="119"/>
      <c r="F944" s="119"/>
      <c r="G944" s="21"/>
      <c r="H944" s="21"/>
      <c r="I944" s="21"/>
      <c r="J944" s="21"/>
      <c r="K944" s="21"/>
      <c r="L944" s="21"/>
      <c r="M944" s="21"/>
      <c r="N944" s="120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  <c r="AK944" s="21"/>
      <c r="AL944" s="21"/>
      <c r="AM944" s="21"/>
      <c r="AN944" s="21"/>
      <c r="AO944" s="21"/>
      <c r="AP944" s="21"/>
      <c r="AQ944" s="21"/>
      <c r="AR944" s="21"/>
      <c r="AS944" s="21"/>
      <c r="AT944" s="21"/>
      <c r="AU944" s="21"/>
      <c r="AV944" s="21"/>
      <c r="AW944" s="21"/>
      <c r="AX944" s="21"/>
      <c r="AY944" s="21"/>
      <c r="AZ944" s="21"/>
    </row>
    <row r="945" ht="15.75" customHeight="1">
      <c r="A945" s="116"/>
      <c r="B945" s="117"/>
      <c r="C945" s="116"/>
      <c r="D945" s="118"/>
      <c r="E945" s="119"/>
      <c r="F945" s="119"/>
      <c r="G945" s="21"/>
      <c r="H945" s="21"/>
      <c r="I945" s="21"/>
      <c r="J945" s="21"/>
      <c r="K945" s="21"/>
      <c r="L945" s="21"/>
      <c r="M945" s="21"/>
      <c r="N945" s="120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  <c r="AK945" s="21"/>
      <c r="AL945" s="21"/>
      <c r="AM945" s="21"/>
      <c r="AN945" s="21"/>
      <c r="AO945" s="21"/>
      <c r="AP945" s="21"/>
      <c r="AQ945" s="21"/>
      <c r="AR945" s="21"/>
      <c r="AS945" s="21"/>
      <c r="AT945" s="21"/>
      <c r="AU945" s="21"/>
      <c r="AV945" s="21"/>
      <c r="AW945" s="21"/>
      <c r="AX945" s="21"/>
      <c r="AY945" s="21"/>
      <c r="AZ945" s="21"/>
    </row>
    <row r="946" ht="15.75" customHeight="1">
      <c r="A946" s="116"/>
      <c r="B946" s="117"/>
      <c r="C946" s="116"/>
      <c r="D946" s="118"/>
      <c r="E946" s="119"/>
      <c r="F946" s="119"/>
      <c r="G946" s="21"/>
      <c r="H946" s="21"/>
      <c r="I946" s="21"/>
      <c r="J946" s="21"/>
      <c r="K946" s="21"/>
      <c r="L946" s="21"/>
      <c r="M946" s="21"/>
      <c r="N946" s="120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  <c r="AK946" s="21"/>
      <c r="AL946" s="21"/>
      <c r="AM946" s="21"/>
      <c r="AN946" s="21"/>
      <c r="AO946" s="21"/>
      <c r="AP946" s="21"/>
      <c r="AQ946" s="21"/>
      <c r="AR946" s="21"/>
      <c r="AS946" s="21"/>
      <c r="AT946" s="21"/>
      <c r="AU946" s="21"/>
      <c r="AV946" s="21"/>
      <c r="AW946" s="21"/>
      <c r="AX946" s="21"/>
      <c r="AY946" s="21"/>
      <c r="AZ946" s="21"/>
    </row>
    <row r="947" ht="15.75" customHeight="1">
      <c r="A947" s="116"/>
      <c r="B947" s="117"/>
      <c r="C947" s="116"/>
      <c r="D947" s="118"/>
      <c r="E947" s="119"/>
      <c r="F947" s="119"/>
      <c r="G947" s="21"/>
      <c r="H947" s="21"/>
      <c r="I947" s="21"/>
      <c r="J947" s="21"/>
      <c r="K947" s="21"/>
      <c r="L947" s="21"/>
      <c r="M947" s="21"/>
      <c r="N947" s="120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  <c r="AK947" s="21"/>
      <c r="AL947" s="21"/>
      <c r="AM947" s="21"/>
      <c r="AN947" s="21"/>
      <c r="AO947" s="21"/>
      <c r="AP947" s="21"/>
      <c r="AQ947" s="21"/>
      <c r="AR947" s="21"/>
      <c r="AS947" s="21"/>
      <c r="AT947" s="21"/>
      <c r="AU947" s="21"/>
      <c r="AV947" s="21"/>
      <c r="AW947" s="21"/>
      <c r="AX947" s="21"/>
      <c r="AY947" s="21"/>
      <c r="AZ947" s="21"/>
    </row>
    <row r="948" ht="15.75" customHeight="1">
      <c r="A948" s="116"/>
      <c r="B948" s="117"/>
      <c r="C948" s="116"/>
      <c r="D948" s="118"/>
      <c r="E948" s="119"/>
      <c r="F948" s="119"/>
      <c r="G948" s="21"/>
      <c r="H948" s="21"/>
      <c r="I948" s="21"/>
      <c r="J948" s="21"/>
      <c r="K948" s="21"/>
      <c r="L948" s="21"/>
      <c r="M948" s="21"/>
      <c r="N948" s="120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  <c r="AK948" s="21"/>
      <c r="AL948" s="21"/>
      <c r="AM948" s="21"/>
      <c r="AN948" s="21"/>
      <c r="AO948" s="21"/>
      <c r="AP948" s="21"/>
      <c r="AQ948" s="21"/>
      <c r="AR948" s="21"/>
      <c r="AS948" s="21"/>
      <c r="AT948" s="21"/>
      <c r="AU948" s="21"/>
      <c r="AV948" s="21"/>
      <c r="AW948" s="21"/>
      <c r="AX948" s="21"/>
      <c r="AY948" s="21"/>
      <c r="AZ948" s="21"/>
    </row>
    <row r="949" ht="15.75" customHeight="1">
      <c r="A949" s="116"/>
      <c r="B949" s="117"/>
      <c r="C949" s="116"/>
      <c r="D949" s="118"/>
      <c r="E949" s="119"/>
      <c r="F949" s="119"/>
      <c r="G949" s="21"/>
      <c r="H949" s="21"/>
      <c r="I949" s="21"/>
      <c r="J949" s="21"/>
      <c r="K949" s="21"/>
      <c r="L949" s="21"/>
      <c r="M949" s="21"/>
      <c r="N949" s="120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  <c r="AK949" s="21"/>
      <c r="AL949" s="21"/>
      <c r="AM949" s="21"/>
      <c r="AN949" s="21"/>
      <c r="AO949" s="21"/>
      <c r="AP949" s="21"/>
      <c r="AQ949" s="21"/>
      <c r="AR949" s="21"/>
      <c r="AS949" s="21"/>
      <c r="AT949" s="21"/>
      <c r="AU949" s="21"/>
      <c r="AV949" s="21"/>
      <c r="AW949" s="21"/>
      <c r="AX949" s="21"/>
      <c r="AY949" s="21"/>
      <c r="AZ949" s="21"/>
    </row>
    <row r="950" ht="15.75" customHeight="1">
      <c r="A950" s="116"/>
      <c r="B950" s="117"/>
      <c r="C950" s="116"/>
      <c r="D950" s="118"/>
      <c r="E950" s="119"/>
      <c r="F950" s="119"/>
      <c r="G950" s="21"/>
      <c r="H950" s="21"/>
      <c r="I950" s="21"/>
      <c r="J950" s="21"/>
      <c r="K950" s="21"/>
      <c r="L950" s="21"/>
      <c r="M950" s="21"/>
      <c r="N950" s="120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  <c r="AK950" s="21"/>
      <c r="AL950" s="21"/>
      <c r="AM950" s="21"/>
      <c r="AN950" s="21"/>
      <c r="AO950" s="21"/>
      <c r="AP950" s="21"/>
      <c r="AQ950" s="21"/>
      <c r="AR950" s="21"/>
      <c r="AS950" s="21"/>
      <c r="AT950" s="21"/>
      <c r="AU950" s="21"/>
      <c r="AV950" s="21"/>
      <c r="AW950" s="21"/>
      <c r="AX950" s="21"/>
      <c r="AY950" s="21"/>
      <c r="AZ950" s="21"/>
    </row>
    <row r="951" ht="15.75" customHeight="1">
      <c r="A951" s="116"/>
      <c r="B951" s="117"/>
      <c r="C951" s="116"/>
      <c r="D951" s="118"/>
      <c r="E951" s="119"/>
      <c r="F951" s="119"/>
      <c r="G951" s="21"/>
      <c r="H951" s="21"/>
      <c r="I951" s="21"/>
      <c r="J951" s="21"/>
      <c r="K951" s="21"/>
      <c r="L951" s="21"/>
      <c r="M951" s="21"/>
      <c r="N951" s="120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  <c r="AK951" s="21"/>
      <c r="AL951" s="21"/>
      <c r="AM951" s="21"/>
      <c r="AN951" s="21"/>
      <c r="AO951" s="21"/>
      <c r="AP951" s="21"/>
      <c r="AQ951" s="21"/>
      <c r="AR951" s="21"/>
      <c r="AS951" s="21"/>
      <c r="AT951" s="21"/>
      <c r="AU951" s="21"/>
      <c r="AV951" s="21"/>
      <c r="AW951" s="21"/>
      <c r="AX951" s="21"/>
      <c r="AY951" s="21"/>
      <c r="AZ951" s="21"/>
    </row>
    <row r="952" ht="15.75" customHeight="1">
      <c r="A952" s="116"/>
      <c r="B952" s="117"/>
      <c r="C952" s="116"/>
      <c r="D952" s="118"/>
      <c r="E952" s="119"/>
      <c r="F952" s="119"/>
      <c r="G952" s="21"/>
      <c r="H952" s="21"/>
      <c r="I952" s="21"/>
      <c r="J952" s="21"/>
      <c r="K952" s="21"/>
      <c r="L952" s="21"/>
      <c r="M952" s="21"/>
      <c r="N952" s="120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  <c r="AK952" s="21"/>
      <c r="AL952" s="21"/>
      <c r="AM952" s="21"/>
      <c r="AN952" s="21"/>
      <c r="AO952" s="21"/>
      <c r="AP952" s="21"/>
      <c r="AQ952" s="21"/>
      <c r="AR952" s="21"/>
      <c r="AS952" s="21"/>
      <c r="AT952" s="21"/>
      <c r="AU952" s="21"/>
      <c r="AV952" s="21"/>
      <c r="AW952" s="21"/>
      <c r="AX952" s="21"/>
      <c r="AY952" s="21"/>
      <c r="AZ952" s="21"/>
    </row>
    <row r="953" ht="15.75" customHeight="1">
      <c r="A953" s="116"/>
      <c r="B953" s="117"/>
      <c r="C953" s="116"/>
      <c r="D953" s="118"/>
      <c r="E953" s="119"/>
      <c r="F953" s="119"/>
      <c r="G953" s="21"/>
      <c r="H953" s="21"/>
      <c r="I953" s="21"/>
      <c r="J953" s="21"/>
      <c r="K953" s="21"/>
      <c r="L953" s="21"/>
      <c r="M953" s="21"/>
      <c r="N953" s="120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  <c r="AK953" s="21"/>
      <c r="AL953" s="21"/>
      <c r="AM953" s="21"/>
      <c r="AN953" s="21"/>
      <c r="AO953" s="21"/>
      <c r="AP953" s="21"/>
      <c r="AQ953" s="21"/>
      <c r="AR953" s="21"/>
      <c r="AS953" s="21"/>
      <c r="AT953" s="21"/>
      <c r="AU953" s="21"/>
      <c r="AV953" s="21"/>
      <c r="AW953" s="21"/>
      <c r="AX953" s="21"/>
      <c r="AY953" s="21"/>
      <c r="AZ953" s="21"/>
    </row>
    <row r="954" ht="15.75" customHeight="1">
      <c r="A954" s="116"/>
      <c r="B954" s="117"/>
      <c r="C954" s="116"/>
      <c r="D954" s="118"/>
      <c r="E954" s="119"/>
      <c r="F954" s="119"/>
      <c r="G954" s="21"/>
      <c r="H954" s="21"/>
      <c r="I954" s="21"/>
      <c r="J954" s="21"/>
      <c r="K954" s="21"/>
      <c r="L954" s="21"/>
      <c r="M954" s="21"/>
      <c r="N954" s="120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  <c r="AK954" s="21"/>
      <c r="AL954" s="21"/>
      <c r="AM954" s="21"/>
      <c r="AN954" s="21"/>
      <c r="AO954" s="21"/>
      <c r="AP954" s="21"/>
      <c r="AQ954" s="21"/>
      <c r="AR954" s="21"/>
      <c r="AS954" s="21"/>
      <c r="AT954" s="21"/>
      <c r="AU954" s="21"/>
      <c r="AV954" s="21"/>
      <c r="AW954" s="21"/>
      <c r="AX954" s="21"/>
      <c r="AY954" s="21"/>
      <c r="AZ954" s="21"/>
    </row>
    <row r="955" ht="15.75" customHeight="1">
      <c r="A955" s="116"/>
      <c r="B955" s="117"/>
      <c r="C955" s="116"/>
      <c r="D955" s="118"/>
      <c r="E955" s="119"/>
      <c r="F955" s="119"/>
      <c r="G955" s="21"/>
      <c r="H955" s="21"/>
      <c r="I955" s="21"/>
      <c r="J955" s="21"/>
      <c r="K955" s="21"/>
      <c r="L955" s="21"/>
      <c r="M955" s="21"/>
      <c r="N955" s="120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  <c r="AK955" s="21"/>
      <c r="AL955" s="21"/>
      <c r="AM955" s="21"/>
      <c r="AN955" s="21"/>
      <c r="AO955" s="21"/>
      <c r="AP955" s="21"/>
      <c r="AQ955" s="21"/>
      <c r="AR955" s="21"/>
      <c r="AS955" s="21"/>
      <c r="AT955" s="21"/>
      <c r="AU955" s="21"/>
      <c r="AV955" s="21"/>
      <c r="AW955" s="21"/>
      <c r="AX955" s="21"/>
      <c r="AY955" s="21"/>
      <c r="AZ955" s="21"/>
    </row>
    <row r="956" ht="15.75" customHeight="1">
      <c r="A956" s="116"/>
      <c r="B956" s="117"/>
      <c r="C956" s="116"/>
      <c r="D956" s="118"/>
      <c r="E956" s="119"/>
      <c r="F956" s="119"/>
      <c r="G956" s="21"/>
      <c r="H956" s="21"/>
      <c r="I956" s="21"/>
      <c r="J956" s="21"/>
      <c r="K956" s="21"/>
      <c r="L956" s="21"/>
      <c r="M956" s="21"/>
      <c r="N956" s="120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  <c r="AK956" s="21"/>
      <c r="AL956" s="21"/>
      <c r="AM956" s="21"/>
      <c r="AN956" s="21"/>
      <c r="AO956" s="21"/>
      <c r="AP956" s="21"/>
      <c r="AQ956" s="21"/>
      <c r="AR956" s="21"/>
      <c r="AS956" s="21"/>
      <c r="AT956" s="21"/>
      <c r="AU956" s="21"/>
      <c r="AV956" s="21"/>
      <c r="AW956" s="21"/>
      <c r="AX956" s="21"/>
      <c r="AY956" s="21"/>
      <c r="AZ956" s="21"/>
    </row>
    <row r="957" ht="15.75" customHeight="1">
      <c r="A957" s="116"/>
      <c r="B957" s="117"/>
      <c r="C957" s="116"/>
      <c r="D957" s="118"/>
      <c r="E957" s="119"/>
      <c r="F957" s="119"/>
      <c r="G957" s="21"/>
      <c r="H957" s="21"/>
      <c r="I957" s="21"/>
      <c r="J957" s="21"/>
      <c r="K957" s="21"/>
      <c r="L957" s="21"/>
      <c r="M957" s="21"/>
      <c r="N957" s="120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  <c r="AK957" s="21"/>
      <c r="AL957" s="21"/>
      <c r="AM957" s="21"/>
      <c r="AN957" s="21"/>
      <c r="AO957" s="21"/>
      <c r="AP957" s="21"/>
      <c r="AQ957" s="21"/>
      <c r="AR957" s="21"/>
      <c r="AS957" s="21"/>
      <c r="AT957" s="21"/>
      <c r="AU957" s="21"/>
      <c r="AV957" s="21"/>
      <c r="AW957" s="21"/>
      <c r="AX957" s="21"/>
      <c r="AY957" s="21"/>
      <c r="AZ957" s="21"/>
    </row>
    <row r="958" ht="15.75" customHeight="1">
      <c r="A958" s="116"/>
      <c r="B958" s="117"/>
      <c r="C958" s="116"/>
      <c r="D958" s="118"/>
      <c r="E958" s="119"/>
      <c r="F958" s="119"/>
      <c r="G958" s="21"/>
      <c r="H958" s="21"/>
      <c r="I958" s="21"/>
      <c r="J958" s="21"/>
      <c r="K958" s="21"/>
      <c r="L958" s="21"/>
      <c r="M958" s="21"/>
      <c r="N958" s="120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  <c r="AK958" s="21"/>
      <c r="AL958" s="21"/>
      <c r="AM958" s="21"/>
      <c r="AN958" s="21"/>
      <c r="AO958" s="21"/>
      <c r="AP958" s="21"/>
      <c r="AQ958" s="21"/>
      <c r="AR958" s="21"/>
      <c r="AS958" s="21"/>
      <c r="AT958" s="21"/>
      <c r="AU958" s="21"/>
      <c r="AV958" s="21"/>
      <c r="AW958" s="21"/>
      <c r="AX958" s="21"/>
      <c r="AY958" s="21"/>
      <c r="AZ958" s="21"/>
    </row>
    <row r="959" ht="15.75" customHeight="1">
      <c r="A959" s="116"/>
      <c r="B959" s="117"/>
      <c r="C959" s="116"/>
      <c r="D959" s="118"/>
      <c r="E959" s="119"/>
      <c r="F959" s="119"/>
      <c r="G959" s="21"/>
      <c r="H959" s="21"/>
      <c r="I959" s="21"/>
      <c r="J959" s="21"/>
      <c r="K959" s="21"/>
      <c r="L959" s="21"/>
      <c r="M959" s="21"/>
      <c r="N959" s="120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  <c r="AK959" s="21"/>
      <c r="AL959" s="21"/>
      <c r="AM959" s="21"/>
      <c r="AN959" s="21"/>
      <c r="AO959" s="21"/>
      <c r="AP959" s="21"/>
      <c r="AQ959" s="21"/>
      <c r="AR959" s="21"/>
      <c r="AS959" s="21"/>
      <c r="AT959" s="21"/>
      <c r="AU959" s="21"/>
      <c r="AV959" s="21"/>
      <c r="AW959" s="21"/>
      <c r="AX959" s="21"/>
      <c r="AY959" s="21"/>
      <c r="AZ959" s="21"/>
    </row>
    <row r="960" ht="15.75" customHeight="1">
      <c r="A960" s="116"/>
      <c r="B960" s="117"/>
      <c r="C960" s="116"/>
      <c r="D960" s="118"/>
      <c r="E960" s="119"/>
      <c r="F960" s="119"/>
      <c r="G960" s="21"/>
      <c r="H960" s="21"/>
      <c r="I960" s="21"/>
      <c r="J960" s="21"/>
      <c r="K960" s="21"/>
      <c r="L960" s="21"/>
      <c r="M960" s="21"/>
      <c r="N960" s="120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  <c r="AK960" s="21"/>
      <c r="AL960" s="21"/>
      <c r="AM960" s="21"/>
      <c r="AN960" s="21"/>
      <c r="AO960" s="21"/>
      <c r="AP960" s="21"/>
      <c r="AQ960" s="21"/>
      <c r="AR960" s="21"/>
      <c r="AS960" s="21"/>
      <c r="AT960" s="21"/>
      <c r="AU960" s="21"/>
      <c r="AV960" s="21"/>
      <c r="AW960" s="21"/>
      <c r="AX960" s="21"/>
      <c r="AY960" s="21"/>
      <c r="AZ960" s="21"/>
    </row>
    <row r="961" ht="15.75" customHeight="1">
      <c r="A961" s="116"/>
      <c r="B961" s="117"/>
      <c r="C961" s="116"/>
      <c r="D961" s="118"/>
      <c r="E961" s="119"/>
      <c r="F961" s="119"/>
      <c r="G961" s="21"/>
      <c r="H961" s="21"/>
      <c r="I961" s="21"/>
      <c r="J961" s="21"/>
      <c r="K961" s="21"/>
      <c r="L961" s="21"/>
      <c r="M961" s="21"/>
      <c r="N961" s="120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  <c r="AK961" s="21"/>
      <c r="AL961" s="21"/>
      <c r="AM961" s="21"/>
      <c r="AN961" s="21"/>
      <c r="AO961" s="21"/>
      <c r="AP961" s="21"/>
      <c r="AQ961" s="21"/>
      <c r="AR961" s="21"/>
      <c r="AS961" s="21"/>
      <c r="AT961" s="21"/>
      <c r="AU961" s="21"/>
      <c r="AV961" s="21"/>
      <c r="AW961" s="21"/>
      <c r="AX961" s="21"/>
      <c r="AY961" s="21"/>
      <c r="AZ961" s="21"/>
    </row>
    <row r="962" ht="15.75" customHeight="1">
      <c r="A962" s="116"/>
      <c r="B962" s="117"/>
      <c r="C962" s="116"/>
      <c r="D962" s="118"/>
      <c r="E962" s="119"/>
      <c r="F962" s="119"/>
      <c r="G962" s="21"/>
      <c r="H962" s="21"/>
      <c r="I962" s="21"/>
      <c r="J962" s="21"/>
      <c r="K962" s="21"/>
      <c r="L962" s="21"/>
      <c r="M962" s="21"/>
      <c r="N962" s="120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  <c r="AK962" s="21"/>
      <c r="AL962" s="21"/>
      <c r="AM962" s="21"/>
      <c r="AN962" s="21"/>
      <c r="AO962" s="21"/>
      <c r="AP962" s="21"/>
      <c r="AQ962" s="21"/>
      <c r="AR962" s="21"/>
      <c r="AS962" s="21"/>
      <c r="AT962" s="21"/>
      <c r="AU962" s="21"/>
      <c r="AV962" s="21"/>
      <c r="AW962" s="21"/>
      <c r="AX962" s="21"/>
      <c r="AY962" s="21"/>
      <c r="AZ962" s="21"/>
    </row>
    <row r="963" ht="15.75" customHeight="1">
      <c r="A963" s="116"/>
      <c r="B963" s="117"/>
      <c r="C963" s="116"/>
      <c r="D963" s="118"/>
      <c r="E963" s="119"/>
      <c r="F963" s="119"/>
      <c r="G963" s="21"/>
      <c r="H963" s="21"/>
      <c r="I963" s="21"/>
      <c r="J963" s="21"/>
      <c r="K963" s="21"/>
      <c r="L963" s="21"/>
      <c r="M963" s="21"/>
      <c r="N963" s="120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  <c r="AK963" s="21"/>
      <c r="AL963" s="21"/>
      <c r="AM963" s="21"/>
      <c r="AN963" s="21"/>
      <c r="AO963" s="21"/>
      <c r="AP963" s="21"/>
      <c r="AQ963" s="21"/>
      <c r="AR963" s="21"/>
      <c r="AS963" s="21"/>
      <c r="AT963" s="21"/>
      <c r="AU963" s="21"/>
      <c r="AV963" s="21"/>
      <c r="AW963" s="21"/>
      <c r="AX963" s="21"/>
      <c r="AY963" s="21"/>
      <c r="AZ963" s="21"/>
    </row>
    <row r="964" ht="15.75" customHeight="1">
      <c r="A964" s="116"/>
      <c r="B964" s="117"/>
      <c r="C964" s="116"/>
      <c r="D964" s="118"/>
      <c r="E964" s="119"/>
      <c r="F964" s="119"/>
      <c r="G964" s="21"/>
      <c r="H964" s="21"/>
      <c r="I964" s="21"/>
      <c r="J964" s="21"/>
      <c r="K964" s="21"/>
      <c r="L964" s="21"/>
      <c r="M964" s="21"/>
      <c r="N964" s="120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  <c r="AK964" s="21"/>
      <c r="AL964" s="21"/>
      <c r="AM964" s="21"/>
      <c r="AN964" s="21"/>
      <c r="AO964" s="21"/>
      <c r="AP964" s="21"/>
      <c r="AQ964" s="21"/>
      <c r="AR964" s="21"/>
      <c r="AS964" s="21"/>
      <c r="AT964" s="21"/>
      <c r="AU964" s="21"/>
      <c r="AV964" s="21"/>
      <c r="AW964" s="21"/>
      <c r="AX964" s="21"/>
      <c r="AY964" s="21"/>
      <c r="AZ964" s="21"/>
    </row>
    <row r="965" ht="15.75" customHeight="1">
      <c r="A965" s="116"/>
      <c r="B965" s="117"/>
      <c r="C965" s="116"/>
      <c r="D965" s="118"/>
      <c r="E965" s="119"/>
      <c r="F965" s="119"/>
      <c r="G965" s="21"/>
      <c r="H965" s="21"/>
      <c r="I965" s="21"/>
      <c r="J965" s="21"/>
      <c r="K965" s="21"/>
      <c r="L965" s="21"/>
      <c r="M965" s="21"/>
      <c r="N965" s="120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  <c r="AK965" s="21"/>
      <c r="AL965" s="21"/>
      <c r="AM965" s="21"/>
      <c r="AN965" s="21"/>
      <c r="AO965" s="21"/>
      <c r="AP965" s="21"/>
      <c r="AQ965" s="21"/>
      <c r="AR965" s="21"/>
      <c r="AS965" s="21"/>
      <c r="AT965" s="21"/>
      <c r="AU965" s="21"/>
      <c r="AV965" s="21"/>
      <c r="AW965" s="21"/>
      <c r="AX965" s="21"/>
      <c r="AY965" s="21"/>
      <c r="AZ965" s="21"/>
    </row>
    <row r="966" ht="15.75" customHeight="1">
      <c r="A966" s="116"/>
      <c r="B966" s="117"/>
      <c r="C966" s="116"/>
      <c r="D966" s="118"/>
      <c r="E966" s="119"/>
      <c r="F966" s="119"/>
      <c r="G966" s="21"/>
      <c r="H966" s="21"/>
      <c r="I966" s="21"/>
      <c r="J966" s="21"/>
      <c r="K966" s="21"/>
      <c r="L966" s="21"/>
      <c r="M966" s="21"/>
      <c r="N966" s="120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  <c r="AK966" s="21"/>
      <c r="AL966" s="21"/>
      <c r="AM966" s="21"/>
      <c r="AN966" s="21"/>
      <c r="AO966" s="21"/>
      <c r="AP966" s="21"/>
      <c r="AQ966" s="21"/>
      <c r="AR966" s="21"/>
      <c r="AS966" s="21"/>
      <c r="AT966" s="21"/>
      <c r="AU966" s="21"/>
      <c r="AV966" s="21"/>
      <c r="AW966" s="21"/>
      <c r="AX966" s="21"/>
      <c r="AY966" s="21"/>
      <c r="AZ966" s="21"/>
    </row>
    <row r="967" ht="15.75" customHeight="1">
      <c r="A967" s="116"/>
      <c r="B967" s="117"/>
      <c r="C967" s="116"/>
      <c r="D967" s="118"/>
      <c r="E967" s="119"/>
      <c r="F967" s="119"/>
      <c r="G967" s="21"/>
      <c r="H967" s="21"/>
      <c r="I967" s="21"/>
      <c r="J967" s="21"/>
      <c r="K967" s="21"/>
      <c r="L967" s="21"/>
      <c r="M967" s="21"/>
      <c r="N967" s="120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  <c r="AK967" s="21"/>
      <c r="AL967" s="21"/>
      <c r="AM967" s="21"/>
      <c r="AN967" s="21"/>
      <c r="AO967" s="21"/>
      <c r="AP967" s="21"/>
      <c r="AQ967" s="21"/>
      <c r="AR967" s="21"/>
      <c r="AS967" s="21"/>
      <c r="AT967" s="21"/>
      <c r="AU967" s="21"/>
      <c r="AV967" s="21"/>
      <c r="AW967" s="21"/>
      <c r="AX967" s="21"/>
      <c r="AY967" s="21"/>
      <c r="AZ967" s="21"/>
    </row>
    <row r="968" ht="15.75" customHeight="1">
      <c r="A968" s="116"/>
      <c r="B968" s="117"/>
      <c r="C968" s="116"/>
      <c r="D968" s="118"/>
      <c r="E968" s="119"/>
      <c r="F968" s="119"/>
      <c r="G968" s="21"/>
      <c r="H968" s="21"/>
      <c r="I968" s="21"/>
      <c r="J968" s="21"/>
      <c r="K968" s="21"/>
      <c r="L968" s="21"/>
      <c r="M968" s="21"/>
      <c r="N968" s="120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  <c r="AK968" s="21"/>
      <c r="AL968" s="21"/>
      <c r="AM968" s="21"/>
      <c r="AN968" s="21"/>
      <c r="AO968" s="21"/>
      <c r="AP968" s="21"/>
      <c r="AQ968" s="21"/>
      <c r="AR968" s="21"/>
      <c r="AS968" s="21"/>
      <c r="AT968" s="21"/>
      <c r="AU968" s="21"/>
      <c r="AV968" s="21"/>
      <c r="AW968" s="21"/>
      <c r="AX968" s="21"/>
      <c r="AY968" s="21"/>
      <c r="AZ968" s="21"/>
    </row>
    <row r="969" ht="15.75" customHeight="1">
      <c r="A969" s="116"/>
      <c r="B969" s="117"/>
      <c r="C969" s="116"/>
      <c r="D969" s="118"/>
      <c r="E969" s="119"/>
      <c r="F969" s="119"/>
      <c r="G969" s="21"/>
      <c r="H969" s="21"/>
      <c r="I969" s="21"/>
      <c r="J969" s="21"/>
      <c r="K969" s="21"/>
      <c r="L969" s="21"/>
      <c r="M969" s="21"/>
      <c r="N969" s="120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  <c r="AK969" s="21"/>
      <c r="AL969" s="21"/>
      <c r="AM969" s="21"/>
      <c r="AN969" s="21"/>
      <c r="AO969" s="21"/>
      <c r="AP969" s="21"/>
      <c r="AQ969" s="21"/>
      <c r="AR969" s="21"/>
      <c r="AS969" s="21"/>
      <c r="AT969" s="21"/>
      <c r="AU969" s="21"/>
      <c r="AV969" s="21"/>
      <c r="AW969" s="21"/>
      <c r="AX969" s="21"/>
      <c r="AY969" s="21"/>
      <c r="AZ969" s="21"/>
    </row>
    <row r="970" ht="15.75" customHeight="1">
      <c r="A970" s="116"/>
      <c r="B970" s="117"/>
      <c r="C970" s="116"/>
      <c r="D970" s="118"/>
      <c r="E970" s="119"/>
      <c r="F970" s="119"/>
      <c r="G970" s="21"/>
      <c r="H970" s="21"/>
      <c r="I970" s="21"/>
      <c r="J970" s="21"/>
      <c r="K970" s="21"/>
      <c r="L970" s="21"/>
      <c r="M970" s="21"/>
      <c r="N970" s="120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  <c r="AK970" s="21"/>
      <c r="AL970" s="21"/>
      <c r="AM970" s="21"/>
      <c r="AN970" s="21"/>
      <c r="AO970" s="21"/>
      <c r="AP970" s="21"/>
      <c r="AQ970" s="21"/>
      <c r="AR970" s="21"/>
      <c r="AS970" s="21"/>
      <c r="AT970" s="21"/>
      <c r="AU970" s="21"/>
      <c r="AV970" s="21"/>
      <c r="AW970" s="21"/>
      <c r="AX970" s="21"/>
      <c r="AY970" s="21"/>
      <c r="AZ970" s="21"/>
    </row>
    <row r="971" ht="15.75" customHeight="1">
      <c r="A971" s="116"/>
      <c r="B971" s="117"/>
      <c r="C971" s="116"/>
      <c r="D971" s="118"/>
      <c r="E971" s="119"/>
      <c r="F971" s="119"/>
      <c r="G971" s="21"/>
      <c r="H971" s="21"/>
      <c r="I971" s="21"/>
      <c r="J971" s="21"/>
      <c r="K971" s="21"/>
      <c r="L971" s="21"/>
      <c r="M971" s="21"/>
      <c r="N971" s="120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  <c r="AK971" s="21"/>
      <c r="AL971" s="21"/>
      <c r="AM971" s="21"/>
      <c r="AN971" s="21"/>
      <c r="AO971" s="21"/>
      <c r="AP971" s="21"/>
      <c r="AQ971" s="21"/>
      <c r="AR971" s="21"/>
      <c r="AS971" s="21"/>
      <c r="AT971" s="21"/>
      <c r="AU971" s="21"/>
      <c r="AV971" s="21"/>
      <c r="AW971" s="21"/>
      <c r="AX971" s="21"/>
      <c r="AY971" s="21"/>
      <c r="AZ971" s="21"/>
    </row>
    <row r="972" ht="15.75" customHeight="1">
      <c r="A972" s="116"/>
      <c r="B972" s="117"/>
      <c r="C972" s="116"/>
      <c r="D972" s="118"/>
      <c r="E972" s="119"/>
      <c r="F972" s="119"/>
      <c r="G972" s="21"/>
      <c r="H972" s="21"/>
      <c r="I972" s="21"/>
      <c r="J972" s="21"/>
      <c r="K972" s="21"/>
      <c r="L972" s="21"/>
      <c r="M972" s="21"/>
      <c r="N972" s="120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  <c r="AK972" s="21"/>
      <c r="AL972" s="21"/>
      <c r="AM972" s="21"/>
      <c r="AN972" s="21"/>
      <c r="AO972" s="21"/>
      <c r="AP972" s="21"/>
      <c r="AQ972" s="21"/>
      <c r="AR972" s="21"/>
      <c r="AS972" s="21"/>
      <c r="AT972" s="21"/>
      <c r="AU972" s="21"/>
      <c r="AV972" s="21"/>
      <c r="AW972" s="21"/>
      <c r="AX972" s="21"/>
      <c r="AY972" s="21"/>
      <c r="AZ972" s="21"/>
    </row>
    <row r="973" ht="15.75" customHeight="1">
      <c r="A973" s="116"/>
      <c r="B973" s="117"/>
      <c r="C973" s="116"/>
      <c r="D973" s="118"/>
      <c r="E973" s="119"/>
      <c r="F973" s="119"/>
      <c r="G973" s="21"/>
      <c r="H973" s="21"/>
      <c r="I973" s="21"/>
      <c r="J973" s="21"/>
      <c r="K973" s="21"/>
      <c r="L973" s="21"/>
      <c r="M973" s="21"/>
      <c r="N973" s="120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  <c r="AK973" s="21"/>
      <c r="AL973" s="21"/>
      <c r="AM973" s="21"/>
      <c r="AN973" s="21"/>
      <c r="AO973" s="21"/>
      <c r="AP973" s="21"/>
      <c r="AQ973" s="21"/>
      <c r="AR973" s="21"/>
      <c r="AS973" s="21"/>
      <c r="AT973" s="21"/>
      <c r="AU973" s="21"/>
      <c r="AV973" s="21"/>
      <c r="AW973" s="21"/>
      <c r="AX973" s="21"/>
      <c r="AY973" s="21"/>
      <c r="AZ973" s="21"/>
    </row>
    <row r="974" ht="15.75" customHeight="1">
      <c r="A974" s="116"/>
      <c r="B974" s="117"/>
      <c r="C974" s="116"/>
      <c r="D974" s="118"/>
      <c r="E974" s="119"/>
      <c r="F974" s="119"/>
      <c r="G974" s="21"/>
      <c r="H974" s="21"/>
      <c r="I974" s="21"/>
      <c r="J974" s="21"/>
      <c r="K974" s="21"/>
      <c r="L974" s="21"/>
      <c r="M974" s="21"/>
      <c r="N974" s="120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  <c r="AK974" s="21"/>
      <c r="AL974" s="21"/>
      <c r="AM974" s="21"/>
      <c r="AN974" s="21"/>
      <c r="AO974" s="21"/>
      <c r="AP974" s="21"/>
      <c r="AQ974" s="21"/>
      <c r="AR974" s="21"/>
      <c r="AS974" s="21"/>
      <c r="AT974" s="21"/>
      <c r="AU974" s="21"/>
      <c r="AV974" s="21"/>
      <c r="AW974" s="21"/>
      <c r="AX974" s="21"/>
      <c r="AY974" s="21"/>
      <c r="AZ974" s="21"/>
    </row>
    <row r="975" ht="15.75" customHeight="1">
      <c r="A975" s="116"/>
      <c r="B975" s="117"/>
      <c r="C975" s="116"/>
      <c r="D975" s="118"/>
      <c r="E975" s="119"/>
      <c r="F975" s="119"/>
      <c r="G975" s="21"/>
      <c r="H975" s="21"/>
      <c r="I975" s="21"/>
      <c r="J975" s="21"/>
      <c r="K975" s="21"/>
      <c r="L975" s="21"/>
      <c r="M975" s="21"/>
      <c r="N975" s="120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  <c r="AK975" s="21"/>
      <c r="AL975" s="21"/>
      <c r="AM975" s="21"/>
      <c r="AN975" s="21"/>
      <c r="AO975" s="21"/>
      <c r="AP975" s="21"/>
      <c r="AQ975" s="21"/>
      <c r="AR975" s="21"/>
      <c r="AS975" s="21"/>
      <c r="AT975" s="21"/>
      <c r="AU975" s="21"/>
      <c r="AV975" s="21"/>
      <c r="AW975" s="21"/>
      <c r="AX975" s="21"/>
      <c r="AY975" s="21"/>
      <c r="AZ975" s="21"/>
    </row>
    <row r="976" ht="15.75" customHeight="1">
      <c r="A976" s="116"/>
      <c r="B976" s="117"/>
      <c r="C976" s="116"/>
      <c r="D976" s="118"/>
      <c r="E976" s="119"/>
      <c r="F976" s="119"/>
      <c r="G976" s="21"/>
      <c r="H976" s="21"/>
      <c r="I976" s="21"/>
      <c r="J976" s="21"/>
      <c r="K976" s="21"/>
      <c r="L976" s="21"/>
      <c r="M976" s="21"/>
      <c r="N976" s="120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  <c r="AK976" s="21"/>
      <c r="AL976" s="21"/>
      <c r="AM976" s="21"/>
      <c r="AN976" s="21"/>
      <c r="AO976" s="21"/>
      <c r="AP976" s="21"/>
      <c r="AQ976" s="21"/>
      <c r="AR976" s="21"/>
      <c r="AS976" s="21"/>
      <c r="AT976" s="21"/>
      <c r="AU976" s="21"/>
      <c r="AV976" s="21"/>
      <c r="AW976" s="21"/>
      <c r="AX976" s="21"/>
      <c r="AY976" s="21"/>
      <c r="AZ976" s="21"/>
    </row>
    <row r="977" ht="15.75" customHeight="1">
      <c r="A977" s="116"/>
      <c r="B977" s="117"/>
      <c r="C977" s="116"/>
      <c r="D977" s="118"/>
      <c r="E977" s="119"/>
      <c r="F977" s="119"/>
      <c r="G977" s="21"/>
      <c r="H977" s="21"/>
      <c r="I977" s="21"/>
      <c r="J977" s="21"/>
      <c r="K977" s="21"/>
      <c r="L977" s="21"/>
      <c r="M977" s="21"/>
      <c r="N977" s="120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  <c r="AK977" s="21"/>
      <c r="AL977" s="21"/>
      <c r="AM977" s="21"/>
      <c r="AN977" s="21"/>
      <c r="AO977" s="21"/>
      <c r="AP977" s="21"/>
      <c r="AQ977" s="21"/>
      <c r="AR977" s="21"/>
      <c r="AS977" s="21"/>
      <c r="AT977" s="21"/>
      <c r="AU977" s="21"/>
      <c r="AV977" s="21"/>
      <c r="AW977" s="21"/>
      <c r="AX977" s="21"/>
      <c r="AY977" s="21"/>
      <c r="AZ977" s="21"/>
    </row>
    <row r="978" ht="15.75" customHeight="1">
      <c r="A978" s="116"/>
      <c r="B978" s="117"/>
      <c r="C978" s="116"/>
      <c r="D978" s="118"/>
      <c r="E978" s="119"/>
      <c r="F978" s="119"/>
      <c r="G978" s="21"/>
      <c r="H978" s="21"/>
      <c r="I978" s="21"/>
      <c r="J978" s="21"/>
      <c r="K978" s="21"/>
      <c r="L978" s="21"/>
      <c r="M978" s="21"/>
      <c r="N978" s="120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  <c r="AK978" s="21"/>
      <c r="AL978" s="21"/>
      <c r="AM978" s="21"/>
      <c r="AN978" s="21"/>
      <c r="AO978" s="21"/>
      <c r="AP978" s="21"/>
      <c r="AQ978" s="21"/>
      <c r="AR978" s="21"/>
      <c r="AS978" s="21"/>
      <c r="AT978" s="21"/>
      <c r="AU978" s="21"/>
      <c r="AV978" s="21"/>
      <c r="AW978" s="21"/>
      <c r="AX978" s="21"/>
      <c r="AY978" s="21"/>
      <c r="AZ978" s="21"/>
    </row>
    <row r="979" ht="15.75" customHeight="1">
      <c r="A979" s="116"/>
      <c r="B979" s="117"/>
      <c r="C979" s="116"/>
      <c r="D979" s="118"/>
      <c r="E979" s="119"/>
      <c r="F979" s="119"/>
      <c r="G979" s="21"/>
      <c r="H979" s="21"/>
      <c r="I979" s="21"/>
      <c r="J979" s="21"/>
      <c r="K979" s="21"/>
      <c r="L979" s="21"/>
      <c r="M979" s="21"/>
      <c r="N979" s="120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  <c r="AK979" s="21"/>
      <c r="AL979" s="21"/>
      <c r="AM979" s="21"/>
      <c r="AN979" s="21"/>
      <c r="AO979" s="21"/>
      <c r="AP979" s="21"/>
      <c r="AQ979" s="21"/>
      <c r="AR979" s="21"/>
      <c r="AS979" s="21"/>
      <c r="AT979" s="21"/>
      <c r="AU979" s="21"/>
      <c r="AV979" s="21"/>
      <c r="AW979" s="21"/>
      <c r="AX979" s="21"/>
      <c r="AY979" s="21"/>
      <c r="AZ979" s="21"/>
    </row>
    <row r="980" ht="15.75" customHeight="1">
      <c r="A980" s="116"/>
      <c r="B980" s="117"/>
      <c r="C980" s="116"/>
      <c r="D980" s="118"/>
      <c r="E980" s="119"/>
      <c r="F980" s="119"/>
      <c r="G980" s="21"/>
      <c r="H980" s="21"/>
      <c r="I980" s="21"/>
      <c r="J980" s="21"/>
      <c r="K980" s="21"/>
      <c r="L980" s="21"/>
      <c r="M980" s="21"/>
      <c r="N980" s="120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  <c r="AK980" s="21"/>
      <c r="AL980" s="21"/>
      <c r="AM980" s="21"/>
      <c r="AN980" s="21"/>
      <c r="AO980" s="21"/>
      <c r="AP980" s="21"/>
      <c r="AQ980" s="21"/>
      <c r="AR980" s="21"/>
      <c r="AS980" s="21"/>
      <c r="AT980" s="21"/>
      <c r="AU980" s="21"/>
      <c r="AV980" s="21"/>
      <c r="AW980" s="21"/>
      <c r="AX980" s="21"/>
      <c r="AY980" s="21"/>
      <c r="AZ980" s="21"/>
    </row>
    <row r="981" ht="15.75" customHeight="1">
      <c r="A981" s="116"/>
      <c r="B981" s="117"/>
      <c r="C981" s="116"/>
      <c r="D981" s="118"/>
      <c r="E981" s="119"/>
      <c r="F981" s="119"/>
      <c r="G981" s="21"/>
      <c r="H981" s="21"/>
      <c r="I981" s="21"/>
      <c r="J981" s="21"/>
      <c r="K981" s="21"/>
      <c r="L981" s="21"/>
      <c r="M981" s="21"/>
      <c r="N981" s="120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  <c r="AK981" s="21"/>
      <c r="AL981" s="21"/>
      <c r="AM981" s="21"/>
      <c r="AN981" s="21"/>
      <c r="AO981" s="21"/>
      <c r="AP981" s="21"/>
      <c r="AQ981" s="21"/>
      <c r="AR981" s="21"/>
      <c r="AS981" s="21"/>
      <c r="AT981" s="21"/>
      <c r="AU981" s="21"/>
      <c r="AV981" s="21"/>
      <c r="AW981" s="21"/>
      <c r="AX981" s="21"/>
      <c r="AY981" s="21"/>
      <c r="AZ981" s="21"/>
    </row>
    <row r="982" ht="15.75" customHeight="1">
      <c r="A982" s="116"/>
      <c r="B982" s="117"/>
      <c r="C982" s="116"/>
      <c r="D982" s="118"/>
      <c r="E982" s="119"/>
      <c r="F982" s="119"/>
      <c r="G982" s="21"/>
      <c r="H982" s="21"/>
      <c r="I982" s="21"/>
      <c r="J982" s="21"/>
      <c r="K982" s="21"/>
      <c r="L982" s="21"/>
      <c r="M982" s="21"/>
      <c r="N982" s="120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  <c r="AK982" s="21"/>
      <c r="AL982" s="21"/>
      <c r="AM982" s="21"/>
      <c r="AN982" s="21"/>
      <c r="AO982" s="21"/>
      <c r="AP982" s="21"/>
      <c r="AQ982" s="21"/>
      <c r="AR982" s="21"/>
      <c r="AS982" s="21"/>
      <c r="AT982" s="21"/>
      <c r="AU982" s="21"/>
      <c r="AV982" s="21"/>
      <c r="AW982" s="21"/>
      <c r="AX982" s="21"/>
      <c r="AY982" s="21"/>
      <c r="AZ982" s="21"/>
    </row>
    <row r="983" ht="15.75" customHeight="1">
      <c r="A983" s="116"/>
      <c r="B983" s="117"/>
      <c r="C983" s="116"/>
      <c r="D983" s="118"/>
      <c r="E983" s="119"/>
      <c r="F983" s="119"/>
      <c r="G983" s="21"/>
      <c r="H983" s="21"/>
      <c r="I983" s="21"/>
      <c r="J983" s="21"/>
      <c r="K983" s="21"/>
      <c r="L983" s="21"/>
      <c r="M983" s="21"/>
      <c r="N983" s="120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  <c r="AK983" s="21"/>
      <c r="AL983" s="21"/>
      <c r="AM983" s="21"/>
      <c r="AN983" s="21"/>
      <c r="AO983" s="21"/>
      <c r="AP983" s="21"/>
      <c r="AQ983" s="21"/>
      <c r="AR983" s="21"/>
      <c r="AS983" s="21"/>
      <c r="AT983" s="21"/>
      <c r="AU983" s="21"/>
      <c r="AV983" s="21"/>
      <c r="AW983" s="21"/>
      <c r="AX983" s="21"/>
      <c r="AY983" s="21"/>
      <c r="AZ983" s="21"/>
    </row>
    <row r="984" ht="15.75" customHeight="1">
      <c r="A984" s="116"/>
      <c r="B984" s="117"/>
      <c r="C984" s="116"/>
      <c r="D984" s="118"/>
      <c r="E984" s="119"/>
      <c r="F984" s="119"/>
      <c r="G984" s="21"/>
      <c r="H984" s="21"/>
      <c r="I984" s="21"/>
      <c r="J984" s="21"/>
      <c r="K984" s="21"/>
      <c r="L984" s="21"/>
      <c r="M984" s="21"/>
      <c r="N984" s="120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  <c r="AK984" s="21"/>
      <c r="AL984" s="21"/>
      <c r="AM984" s="21"/>
      <c r="AN984" s="21"/>
      <c r="AO984" s="21"/>
      <c r="AP984" s="21"/>
      <c r="AQ984" s="21"/>
      <c r="AR984" s="21"/>
      <c r="AS984" s="21"/>
      <c r="AT984" s="21"/>
      <c r="AU984" s="21"/>
      <c r="AV984" s="21"/>
      <c r="AW984" s="21"/>
      <c r="AX984" s="21"/>
      <c r="AY984" s="21"/>
      <c r="AZ984" s="21"/>
    </row>
    <row r="985" ht="15.75" customHeight="1">
      <c r="A985" s="116"/>
      <c r="B985" s="117"/>
      <c r="C985" s="116"/>
      <c r="D985" s="118"/>
      <c r="E985" s="119"/>
      <c r="F985" s="119"/>
      <c r="G985" s="21"/>
      <c r="H985" s="21"/>
      <c r="I985" s="21"/>
      <c r="J985" s="21"/>
      <c r="K985" s="21"/>
      <c r="L985" s="21"/>
      <c r="M985" s="21"/>
      <c r="N985" s="120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  <c r="AK985" s="21"/>
      <c r="AL985" s="21"/>
      <c r="AM985" s="21"/>
      <c r="AN985" s="21"/>
      <c r="AO985" s="21"/>
      <c r="AP985" s="21"/>
      <c r="AQ985" s="21"/>
      <c r="AR985" s="21"/>
      <c r="AS985" s="21"/>
      <c r="AT985" s="21"/>
      <c r="AU985" s="21"/>
      <c r="AV985" s="21"/>
      <c r="AW985" s="21"/>
      <c r="AX985" s="21"/>
      <c r="AY985" s="21"/>
      <c r="AZ985" s="21"/>
    </row>
    <row r="986" ht="15.75" customHeight="1">
      <c r="A986" s="116"/>
      <c r="B986" s="117"/>
      <c r="C986" s="116"/>
      <c r="D986" s="118"/>
      <c r="E986" s="119"/>
      <c r="F986" s="119"/>
      <c r="G986" s="21"/>
      <c r="H986" s="21"/>
      <c r="I986" s="21"/>
      <c r="J986" s="21"/>
      <c r="K986" s="21"/>
      <c r="L986" s="21"/>
      <c r="M986" s="21"/>
      <c r="N986" s="120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  <c r="AK986" s="21"/>
      <c r="AL986" s="21"/>
      <c r="AM986" s="21"/>
      <c r="AN986" s="21"/>
      <c r="AO986" s="21"/>
      <c r="AP986" s="21"/>
      <c r="AQ986" s="21"/>
      <c r="AR986" s="21"/>
      <c r="AS986" s="21"/>
      <c r="AT986" s="21"/>
      <c r="AU986" s="21"/>
      <c r="AV986" s="21"/>
      <c r="AW986" s="21"/>
      <c r="AX986" s="21"/>
      <c r="AY986" s="21"/>
      <c r="AZ986" s="21"/>
    </row>
    <row r="987" ht="15.75" customHeight="1">
      <c r="A987" s="116"/>
      <c r="B987" s="117"/>
      <c r="C987" s="116"/>
      <c r="D987" s="118"/>
      <c r="E987" s="119"/>
      <c r="F987" s="119"/>
      <c r="G987" s="21"/>
      <c r="H987" s="21"/>
      <c r="I987" s="21"/>
      <c r="J987" s="21"/>
      <c r="K987" s="21"/>
      <c r="L987" s="21"/>
      <c r="M987" s="21"/>
      <c r="N987" s="120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  <c r="AK987" s="21"/>
      <c r="AL987" s="21"/>
      <c r="AM987" s="21"/>
      <c r="AN987" s="21"/>
      <c r="AO987" s="21"/>
      <c r="AP987" s="21"/>
      <c r="AQ987" s="21"/>
      <c r="AR987" s="21"/>
      <c r="AS987" s="21"/>
      <c r="AT987" s="21"/>
      <c r="AU987" s="21"/>
      <c r="AV987" s="21"/>
      <c r="AW987" s="21"/>
      <c r="AX987" s="21"/>
      <c r="AY987" s="21"/>
      <c r="AZ987" s="21"/>
    </row>
    <row r="988" ht="15.75" customHeight="1">
      <c r="A988" s="116"/>
      <c r="B988" s="117"/>
      <c r="C988" s="116"/>
      <c r="D988" s="118"/>
      <c r="E988" s="119"/>
      <c r="F988" s="119"/>
      <c r="G988" s="21"/>
      <c r="H988" s="21"/>
      <c r="I988" s="21"/>
      <c r="J988" s="21"/>
      <c r="K988" s="21"/>
      <c r="L988" s="21"/>
      <c r="M988" s="21"/>
      <c r="N988" s="120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  <c r="AK988" s="21"/>
      <c r="AL988" s="21"/>
      <c r="AM988" s="21"/>
      <c r="AN988" s="21"/>
      <c r="AO988" s="21"/>
      <c r="AP988" s="21"/>
      <c r="AQ988" s="21"/>
      <c r="AR988" s="21"/>
      <c r="AS988" s="21"/>
      <c r="AT988" s="21"/>
      <c r="AU988" s="21"/>
      <c r="AV988" s="21"/>
      <c r="AW988" s="21"/>
      <c r="AX988" s="21"/>
      <c r="AY988" s="21"/>
      <c r="AZ988" s="21"/>
    </row>
    <row r="989" ht="15.75" customHeight="1">
      <c r="A989" s="116"/>
      <c r="B989" s="117"/>
      <c r="C989" s="116"/>
      <c r="D989" s="118"/>
      <c r="E989" s="119"/>
      <c r="F989" s="119"/>
      <c r="G989" s="21"/>
      <c r="H989" s="21"/>
      <c r="I989" s="21"/>
      <c r="J989" s="21"/>
      <c r="K989" s="21"/>
      <c r="L989" s="21"/>
      <c r="M989" s="21"/>
      <c r="N989" s="120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  <c r="AK989" s="21"/>
      <c r="AL989" s="21"/>
      <c r="AM989" s="21"/>
      <c r="AN989" s="21"/>
      <c r="AO989" s="21"/>
      <c r="AP989" s="21"/>
      <c r="AQ989" s="21"/>
      <c r="AR989" s="21"/>
      <c r="AS989" s="21"/>
      <c r="AT989" s="21"/>
      <c r="AU989" s="21"/>
      <c r="AV989" s="21"/>
      <c r="AW989" s="21"/>
      <c r="AX989" s="21"/>
      <c r="AY989" s="21"/>
      <c r="AZ989" s="21"/>
    </row>
    <row r="990" ht="15.75" customHeight="1">
      <c r="A990" s="116"/>
      <c r="B990" s="117"/>
      <c r="C990" s="116"/>
      <c r="D990" s="118"/>
      <c r="E990" s="119"/>
      <c r="F990" s="119"/>
      <c r="G990" s="21"/>
      <c r="H990" s="21"/>
      <c r="I990" s="21"/>
      <c r="J990" s="21"/>
      <c r="K990" s="21"/>
      <c r="L990" s="21"/>
      <c r="M990" s="21"/>
      <c r="N990" s="120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  <c r="AK990" s="21"/>
      <c r="AL990" s="21"/>
      <c r="AM990" s="21"/>
      <c r="AN990" s="21"/>
      <c r="AO990" s="21"/>
      <c r="AP990" s="21"/>
      <c r="AQ990" s="21"/>
      <c r="AR990" s="21"/>
      <c r="AS990" s="21"/>
      <c r="AT990" s="21"/>
      <c r="AU990" s="21"/>
      <c r="AV990" s="21"/>
      <c r="AW990" s="21"/>
      <c r="AX990" s="21"/>
      <c r="AY990" s="21"/>
      <c r="AZ990" s="21"/>
    </row>
    <row r="991" ht="15.75" customHeight="1">
      <c r="A991" s="116"/>
      <c r="B991" s="117"/>
      <c r="C991" s="116"/>
      <c r="D991" s="118"/>
      <c r="E991" s="119"/>
      <c r="F991" s="119"/>
      <c r="G991" s="21"/>
      <c r="H991" s="21"/>
      <c r="I991" s="21"/>
      <c r="J991" s="21"/>
      <c r="K991" s="21"/>
      <c r="L991" s="21"/>
      <c r="M991" s="21"/>
      <c r="N991" s="120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  <c r="AK991" s="21"/>
      <c r="AL991" s="21"/>
      <c r="AM991" s="21"/>
      <c r="AN991" s="21"/>
      <c r="AO991" s="21"/>
      <c r="AP991" s="21"/>
      <c r="AQ991" s="21"/>
      <c r="AR991" s="21"/>
      <c r="AS991" s="21"/>
      <c r="AT991" s="21"/>
      <c r="AU991" s="21"/>
      <c r="AV991" s="21"/>
      <c r="AW991" s="21"/>
      <c r="AX991" s="21"/>
      <c r="AY991" s="21"/>
      <c r="AZ991" s="21"/>
    </row>
    <row r="992" ht="15.75" customHeight="1">
      <c r="A992" s="116"/>
      <c r="B992" s="117"/>
      <c r="C992" s="116"/>
      <c r="D992" s="118"/>
      <c r="E992" s="119"/>
      <c r="F992" s="119"/>
      <c r="G992" s="21"/>
      <c r="H992" s="21"/>
      <c r="I992" s="21"/>
      <c r="J992" s="21"/>
      <c r="K992" s="21"/>
      <c r="L992" s="21"/>
      <c r="M992" s="21"/>
      <c r="N992" s="120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  <c r="AK992" s="21"/>
      <c r="AL992" s="21"/>
      <c r="AM992" s="21"/>
      <c r="AN992" s="21"/>
      <c r="AO992" s="21"/>
      <c r="AP992" s="21"/>
      <c r="AQ992" s="21"/>
      <c r="AR992" s="21"/>
      <c r="AS992" s="21"/>
      <c r="AT992" s="21"/>
      <c r="AU992" s="21"/>
      <c r="AV992" s="21"/>
      <c r="AW992" s="21"/>
      <c r="AX992" s="21"/>
      <c r="AY992" s="21"/>
      <c r="AZ992" s="21"/>
    </row>
    <row r="993" ht="15.75" customHeight="1">
      <c r="A993" s="116"/>
      <c r="B993" s="117"/>
      <c r="C993" s="116"/>
      <c r="D993" s="118"/>
      <c r="E993" s="119"/>
      <c r="F993" s="119"/>
      <c r="G993" s="21"/>
      <c r="H993" s="21"/>
      <c r="I993" s="21"/>
      <c r="J993" s="21"/>
      <c r="K993" s="21"/>
      <c r="L993" s="21"/>
      <c r="M993" s="21"/>
      <c r="N993" s="120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  <c r="AK993" s="21"/>
      <c r="AL993" s="21"/>
      <c r="AM993" s="21"/>
      <c r="AN993" s="21"/>
      <c r="AO993" s="21"/>
      <c r="AP993" s="21"/>
      <c r="AQ993" s="21"/>
      <c r="AR993" s="21"/>
      <c r="AS993" s="21"/>
      <c r="AT993" s="21"/>
      <c r="AU993" s="21"/>
      <c r="AV993" s="21"/>
      <c r="AW993" s="21"/>
      <c r="AX993" s="21"/>
      <c r="AY993" s="21"/>
      <c r="AZ993" s="21"/>
    </row>
    <row r="994" ht="15.75" customHeight="1">
      <c r="A994" s="116"/>
      <c r="B994" s="117"/>
      <c r="C994" s="116"/>
      <c r="D994" s="118"/>
      <c r="E994" s="119"/>
      <c r="F994" s="119"/>
      <c r="G994" s="21"/>
      <c r="H994" s="21"/>
      <c r="I994" s="21"/>
      <c r="J994" s="21"/>
      <c r="K994" s="21"/>
      <c r="L994" s="21"/>
      <c r="M994" s="21"/>
      <c r="N994" s="120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  <c r="AK994" s="21"/>
      <c r="AL994" s="21"/>
      <c r="AM994" s="21"/>
      <c r="AN994" s="21"/>
      <c r="AO994" s="21"/>
      <c r="AP994" s="21"/>
      <c r="AQ994" s="21"/>
      <c r="AR994" s="21"/>
      <c r="AS994" s="21"/>
      <c r="AT994" s="21"/>
      <c r="AU994" s="21"/>
      <c r="AV994" s="21"/>
      <c r="AW994" s="21"/>
      <c r="AX994" s="21"/>
      <c r="AY994" s="21"/>
      <c r="AZ994" s="21"/>
    </row>
    <row r="995" ht="15.75" customHeight="1">
      <c r="A995" s="116"/>
      <c r="B995" s="117"/>
      <c r="C995" s="116"/>
      <c r="D995" s="118"/>
      <c r="E995" s="119"/>
      <c r="F995" s="119"/>
      <c r="G995" s="21"/>
      <c r="H995" s="21"/>
      <c r="I995" s="21"/>
      <c r="J995" s="21"/>
      <c r="K995" s="21"/>
      <c r="L995" s="21"/>
      <c r="M995" s="21"/>
      <c r="N995" s="120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  <c r="AK995" s="21"/>
      <c r="AL995" s="21"/>
      <c r="AM995" s="21"/>
      <c r="AN995" s="21"/>
      <c r="AO995" s="21"/>
      <c r="AP995" s="21"/>
      <c r="AQ995" s="21"/>
      <c r="AR995" s="21"/>
      <c r="AS995" s="21"/>
      <c r="AT995" s="21"/>
      <c r="AU995" s="21"/>
      <c r="AV995" s="21"/>
      <c r="AW995" s="21"/>
      <c r="AX995" s="21"/>
      <c r="AY995" s="21"/>
      <c r="AZ995" s="21"/>
    </row>
    <row r="996" ht="15.75" customHeight="1">
      <c r="A996" s="116"/>
      <c r="B996" s="117"/>
      <c r="C996" s="116"/>
      <c r="D996" s="118"/>
      <c r="E996" s="119"/>
      <c r="F996" s="119"/>
      <c r="G996" s="21"/>
      <c r="H996" s="21"/>
      <c r="I996" s="21"/>
      <c r="J996" s="21"/>
      <c r="K996" s="21"/>
      <c r="L996" s="21"/>
      <c r="M996" s="21"/>
      <c r="N996" s="120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  <c r="AK996" s="21"/>
      <c r="AL996" s="21"/>
      <c r="AM996" s="21"/>
      <c r="AN996" s="21"/>
      <c r="AO996" s="21"/>
      <c r="AP996" s="21"/>
      <c r="AQ996" s="21"/>
      <c r="AR996" s="21"/>
      <c r="AS996" s="21"/>
      <c r="AT996" s="21"/>
      <c r="AU996" s="21"/>
      <c r="AV996" s="21"/>
      <c r="AW996" s="21"/>
      <c r="AX996" s="21"/>
      <c r="AY996" s="21"/>
      <c r="AZ996" s="21"/>
    </row>
    <row r="997" ht="15.75" customHeight="1">
      <c r="A997" s="116"/>
      <c r="B997" s="117"/>
      <c r="C997" s="116"/>
      <c r="D997" s="118"/>
      <c r="E997" s="119"/>
      <c r="F997" s="119"/>
      <c r="G997" s="21"/>
      <c r="H997" s="21"/>
      <c r="I997" s="21"/>
      <c r="J997" s="21"/>
      <c r="K997" s="21"/>
      <c r="L997" s="21"/>
      <c r="M997" s="21"/>
      <c r="N997" s="120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  <c r="AK997" s="21"/>
      <c r="AL997" s="21"/>
      <c r="AM997" s="21"/>
      <c r="AN997" s="21"/>
      <c r="AO997" s="21"/>
      <c r="AP997" s="21"/>
      <c r="AQ997" s="21"/>
      <c r="AR997" s="21"/>
      <c r="AS997" s="21"/>
      <c r="AT997" s="21"/>
      <c r="AU997" s="21"/>
      <c r="AV997" s="21"/>
      <c r="AW997" s="21"/>
      <c r="AX997" s="21"/>
      <c r="AY997" s="21"/>
      <c r="AZ997" s="21"/>
    </row>
    <row r="998" ht="15.75" customHeight="1">
      <c r="A998" s="116"/>
      <c r="B998" s="117"/>
      <c r="C998" s="116"/>
      <c r="D998" s="118"/>
      <c r="E998" s="119"/>
      <c r="F998" s="119"/>
      <c r="G998" s="21"/>
      <c r="H998" s="21"/>
      <c r="I998" s="21"/>
      <c r="J998" s="21"/>
      <c r="K998" s="21"/>
      <c r="L998" s="21"/>
      <c r="M998" s="21"/>
      <c r="N998" s="120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  <c r="AK998" s="21"/>
      <c r="AL998" s="21"/>
      <c r="AM998" s="21"/>
      <c r="AN998" s="21"/>
      <c r="AO998" s="21"/>
      <c r="AP998" s="21"/>
      <c r="AQ998" s="21"/>
      <c r="AR998" s="21"/>
      <c r="AS998" s="21"/>
      <c r="AT998" s="21"/>
      <c r="AU998" s="21"/>
      <c r="AV998" s="21"/>
      <c r="AW998" s="21"/>
      <c r="AX998" s="21"/>
      <c r="AY998" s="21"/>
      <c r="AZ998" s="21"/>
    </row>
    <row r="999" ht="15.75" customHeight="1">
      <c r="A999" s="116"/>
      <c r="B999" s="117"/>
      <c r="C999" s="116"/>
      <c r="D999" s="118"/>
      <c r="E999" s="119"/>
      <c r="F999" s="119"/>
      <c r="G999" s="21"/>
      <c r="H999" s="21"/>
      <c r="I999" s="21"/>
      <c r="J999" s="21"/>
      <c r="K999" s="21"/>
      <c r="L999" s="21"/>
      <c r="M999" s="21"/>
      <c r="N999" s="120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  <c r="AK999" s="21"/>
      <c r="AL999" s="21"/>
      <c r="AM999" s="21"/>
      <c r="AN999" s="21"/>
      <c r="AO999" s="21"/>
      <c r="AP999" s="21"/>
      <c r="AQ999" s="21"/>
      <c r="AR999" s="21"/>
      <c r="AS999" s="21"/>
      <c r="AT999" s="21"/>
      <c r="AU999" s="21"/>
      <c r="AV999" s="21"/>
      <c r="AW999" s="21"/>
      <c r="AX999" s="21"/>
      <c r="AY999" s="21"/>
      <c r="AZ999" s="21"/>
    </row>
    <row r="1000" ht="15.75" customHeight="1">
      <c r="A1000" s="116"/>
      <c r="B1000" s="117"/>
      <c r="C1000" s="116"/>
      <c r="D1000" s="118"/>
      <c r="E1000" s="119"/>
      <c r="F1000" s="119"/>
      <c r="G1000" s="21"/>
      <c r="H1000" s="21"/>
      <c r="I1000" s="21"/>
      <c r="J1000" s="21"/>
      <c r="K1000" s="21"/>
      <c r="L1000" s="21"/>
      <c r="M1000" s="21"/>
      <c r="N1000" s="120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  <c r="AK1000" s="21"/>
      <c r="AL1000" s="21"/>
      <c r="AM1000" s="21"/>
      <c r="AN1000" s="21"/>
      <c r="AO1000" s="21"/>
      <c r="AP1000" s="21"/>
      <c r="AQ1000" s="21"/>
      <c r="AR1000" s="21"/>
      <c r="AS1000" s="21"/>
      <c r="AT1000" s="21"/>
      <c r="AU1000" s="21"/>
      <c r="AV1000" s="21"/>
      <c r="AW1000" s="21"/>
      <c r="AX1000" s="21"/>
      <c r="AY1000" s="21"/>
      <c r="AZ1000" s="21"/>
    </row>
    <row r="1001" ht="15.75" customHeight="1">
      <c r="A1001" s="116"/>
      <c r="B1001" s="117"/>
      <c r="C1001" s="116"/>
      <c r="D1001" s="118"/>
      <c r="E1001" s="119"/>
      <c r="F1001" s="119"/>
      <c r="G1001" s="21"/>
      <c r="H1001" s="21"/>
      <c r="I1001" s="21"/>
      <c r="J1001" s="21"/>
      <c r="K1001" s="21"/>
      <c r="L1001" s="21"/>
      <c r="M1001" s="21"/>
      <c r="N1001" s="120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21"/>
      <c r="AI1001" s="21"/>
      <c r="AJ1001" s="21"/>
      <c r="AK1001" s="21"/>
      <c r="AL1001" s="21"/>
      <c r="AM1001" s="21"/>
      <c r="AN1001" s="21"/>
      <c r="AO1001" s="21"/>
      <c r="AP1001" s="21"/>
      <c r="AQ1001" s="21"/>
      <c r="AR1001" s="21"/>
      <c r="AS1001" s="21"/>
      <c r="AT1001" s="21"/>
      <c r="AU1001" s="21"/>
      <c r="AV1001" s="21"/>
      <c r="AW1001" s="21"/>
      <c r="AX1001" s="21"/>
      <c r="AY1001" s="21"/>
      <c r="AZ1001" s="21"/>
    </row>
    <row r="1002" ht="15.75" customHeight="1">
      <c r="A1002" s="116"/>
      <c r="B1002" s="117"/>
      <c r="C1002" s="116"/>
      <c r="D1002" s="118"/>
      <c r="E1002" s="119"/>
      <c r="F1002" s="119"/>
      <c r="G1002" s="21"/>
      <c r="H1002" s="21"/>
      <c r="I1002" s="21"/>
      <c r="J1002" s="21"/>
      <c r="K1002" s="21"/>
      <c r="L1002" s="21"/>
      <c r="M1002" s="21"/>
      <c r="N1002" s="120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21"/>
      <c r="AH1002" s="21"/>
      <c r="AI1002" s="21"/>
      <c r="AJ1002" s="21"/>
      <c r="AK1002" s="21"/>
      <c r="AL1002" s="21"/>
      <c r="AM1002" s="21"/>
      <c r="AN1002" s="21"/>
      <c r="AO1002" s="21"/>
      <c r="AP1002" s="21"/>
      <c r="AQ1002" s="21"/>
      <c r="AR1002" s="21"/>
      <c r="AS1002" s="21"/>
      <c r="AT1002" s="21"/>
      <c r="AU1002" s="21"/>
      <c r="AV1002" s="21"/>
      <c r="AW1002" s="21"/>
      <c r="AX1002" s="21"/>
      <c r="AY1002" s="21"/>
      <c r="AZ1002" s="21"/>
    </row>
    <row r="1003" ht="15.75" customHeight="1">
      <c r="A1003" s="116"/>
      <c r="B1003" s="117"/>
      <c r="C1003" s="116"/>
      <c r="D1003" s="118"/>
      <c r="E1003" s="119"/>
      <c r="F1003" s="119"/>
      <c r="G1003" s="21"/>
      <c r="H1003" s="21"/>
      <c r="I1003" s="21"/>
      <c r="J1003" s="21"/>
      <c r="K1003" s="21"/>
      <c r="L1003" s="21"/>
      <c r="M1003" s="21"/>
      <c r="N1003" s="120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21"/>
      <c r="AH1003" s="21"/>
      <c r="AI1003" s="21"/>
      <c r="AJ1003" s="21"/>
      <c r="AK1003" s="21"/>
      <c r="AL1003" s="21"/>
      <c r="AM1003" s="21"/>
      <c r="AN1003" s="21"/>
      <c r="AO1003" s="21"/>
      <c r="AP1003" s="21"/>
      <c r="AQ1003" s="21"/>
      <c r="AR1003" s="21"/>
      <c r="AS1003" s="21"/>
      <c r="AT1003" s="21"/>
      <c r="AU1003" s="21"/>
      <c r="AV1003" s="21"/>
      <c r="AW1003" s="21"/>
      <c r="AX1003" s="21"/>
      <c r="AY1003" s="21"/>
      <c r="AZ1003" s="21"/>
    </row>
    <row r="1004" ht="15.75" customHeight="1">
      <c r="A1004" s="116"/>
      <c r="B1004" s="117"/>
      <c r="C1004" s="116"/>
      <c r="D1004" s="118"/>
      <c r="E1004" s="119"/>
      <c r="F1004" s="119"/>
      <c r="G1004" s="21"/>
      <c r="H1004" s="21"/>
      <c r="I1004" s="21"/>
      <c r="J1004" s="21"/>
      <c r="K1004" s="21"/>
      <c r="L1004" s="21"/>
      <c r="M1004" s="21"/>
      <c r="N1004" s="120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21"/>
      <c r="AH1004" s="21"/>
      <c r="AI1004" s="21"/>
      <c r="AJ1004" s="21"/>
      <c r="AK1004" s="21"/>
      <c r="AL1004" s="21"/>
      <c r="AM1004" s="21"/>
      <c r="AN1004" s="21"/>
      <c r="AO1004" s="21"/>
      <c r="AP1004" s="21"/>
      <c r="AQ1004" s="21"/>
      <c r="AR1004" s="21"/>
      <c r="AS1004" s="21"/>
      <c r="AT1004" s="21"/>
      <c r="AU1004" s="21"/>
      <c r="AV1004" s="21"/>
      <c r="AW1004" s="21"/>
      <c r="AX1004" s="21"/>
      <c r="AY1004" s="21"/>
      <c r="AZ1004" s="21"/>
    </row>
    <row r="1005" ht="15.75" customHeight="1">
      <c r="A1005" s="116"/>
      <c r="B1005" s="117"/>
      <c r="C1005" s="116"/>
      <c r="D1005" s="118"/>
      <c r="E1005" s="119"/>
      <c r="F1005" s="119"/>
      <c r="G1005" s="21"/>
      <c r="H1005" s="21"/>
      <c r="I1005" s="21"/>
      <c r="J1005" s="21"/>
      <c r="K1005" s="21"/>
      <c r="L1005" s="21"/>
      <c r="M1005" s="21"/>
      <c r="N1005" s="120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21"/>
      <c r="AH1005" s="21"/>
      <c r="AI1005" s="21"/>
      <c r="AJ1005" s="21"/>
      <c r="AK1005" s="21"/>
      <c r="AL1005" s="21"/>
      <c r="AM1005" s="21"/>
      <c r="AN1005" s="21"/>
      <c r="AO1005" s="21"/>
      <c r="AP1005" s="21"/>
      <c r="AQ1005" s="21"/>
      <c r="AR1005" s="21"/>
      <c r="AS1005" s="21"/>
      <c r="AT1005" s="21"/>
      <c r="AU1005" s="21"/>
      <c r="AV1005" s="21"/>
      <c r="AW1005" s="21"/>
      <c r="AX1005" s="21"/>
      <c r="AY1005" s="21"/>
      <c r="AZ1005" s="21"/>
    </row>
    <row r="1006" ht="15.75" customHeight="1">
      <c r="A1006" s="116"/>
      <c r="B1006" s="117"/>
      <c r="C1006" s="116"/>
      <c r="D1006" s="118"/>
      <c r="E1006" s="119"/>
      <c r="F1006" s="119"/>
      <c r="G1006" s="21"/>
      <c r="H1006" s="21"/>
      <c r="I1006" s="21"/>
      <c r="J1006" s="21"/>
      <c r="K1006" s="21"/>
      <c r="L1006" s="21"/>
      <c r="M1006" s="21"/>
      <c r="N1006" s="120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21"/>
      <c r="AH1006" s="21"/>
      <c r="AI1006" s="21"/>
      <c r="AJ1006" s="21"/>
      <c r="AK1006" s="21"/>
      <c r="AL1006" s="21"/>
      <c r="AM1006" s="21"/>
      <c r="AN1006" s="21"/>
      <c r="AO1006" s="21"/>
      <c r="AP1006" s="21"/>
      <c r="AQ1006" s="21"/>
      <c r="AR1006" s="21"/>
      <c r="AS1006" s="21"/>
      <c r="AT1006" s="21"/>
      <c r="AU1006" s="21"/>
      <c r="AV1006" s="21"/>
      <c r="AW1006" s="21"/>
      <c r="AX1006" s="21"/>
      <c r="AY1006" s="21"/>
      <c r="AZ1006" s="21"/>
    </row>
    <row r="1007" ht="15.75" customHeight="1">
      <c r="A1007" s="116"/>
      <c r="B1007" s="117"/>
      <c r="C1007" s="116"/>
      <c r="D1007" s="118"/>
      <c r="E1007" s="119"/>
      <c r="F1007" s="119"/>
      <c r="G1007" s="21"/>
      <c r="H1007" s="21"/>
      <c r="I1007" s="21"/>
      <c r="J1007" s="21"/>
      <c r="K1007" s="21"/>
      <c r="L1007" s="21"/>
      <c r="M1007" s="21"/>
      <c r="N1007" s="120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21"/>
      <c r="AH1007" s="21"/>
      <c r="AI1007" s="21"/>
      <c r="AJ1007" s="21"/>
      <c r="AK1007" s="21"/>
      <c r="AL1007" s="21"/>
      <c r="AM1007" s="21"/>
      <c r="AN1007" s="21"/>
      <c r="AO1007" s="21"/>
      <c r="AP1007" s="21"/>
      <c r="AQ1007" s="21"/>
      <c r="AR1007" s="21"/>
      <c r="AS1007" s="21"/>
      <c r="AT1007" s="21"/>
      <c r="AU1007" s="21"/>
      <c r="AV1007" s="21"/>
      <c r="AW1007" s="21"/>
      <c r="AX1007" s="21"/>
      <c r="AY1007" s="21"/>
      <c r="AZ1007" s="21"/>
    </row>
    <row r="1008" ht="15.75" customHeight="1">
      <c r="A1008" s="116"/>
      <c r="B1008" s="117"/>
      <c r="C1008" s="116"/>
      <c r="D1008" s="118"/>
      <c r="E1008" s="119"/>
      <c r="F1008" s="119"/>
      <c r="G1008" s="21"/>
      <c r="H1008" s="21"/>
      <c r="I1008" s="21"/>
      <c r="J1008" s="21"/>
      <c r="K1008" s="21"/>
      <c r="L1008" s="21"/>
      <c r="M1008" s="21"/>
      <c r="N1008" s="120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21"/>
      <c r="AH1008" s="21"/>
      <c r="AI1008" s="21"/>
      <c r="AJ1008" s="21"/>
      <c r="AK1008" s="21"/>
      <c r="AL1008" s="21"/>
      <c r="AM1008" s="21"/>
      <c r="AN1008" s="21"/>
      <c r="AO1008" s="21"/>
      <c r="AP1008" s="21"/>
      <c r="AQ1008" s="21"/>
      <c r="AR1008" s="21"/>
      <c r="AS1008" s="21"/>
      <c r="AT1008" s="21"/>
      <c r="AU1008" s="21"/>
      <c r="AV1008" s="21"/>
      <c r="AW1008" s="21"/>
      <c r="AX1008" s="21"/>
      <c r="AY1008" s="21"/>
      <c r="AZ1008" s="21"/>
    </row>
    <row r="1009" ht="15.75" customHeight="1">
      <c r="A1009" s="116"/>
      <c r="B1009" s="117"/>
      <c r="C1009" s="116"/>
      <c r="D1009" s="118"/>
      <c r="E1009" s="119"/>
      <c r="F1009" s="119"/>
      <c r="G1009" s="21"/>
      <c r="H1009" s="21"/>
      <c r="I1009" s="21"/>
      <c r="J1009" s="21"/>
      <c r="K1009" s="21"/>
      <c r="L1009" s="21"/>
      <c r="M1009" s="21"/>
      <c r="N1009" s="120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21"/>
      <c r="AH1009" s="21"/>
      <c r="AI1009" s="21"/>
      <c r="AJ1009" s="21"/>
      <c r="AK1009" s="21"/>
      <c r="AL1009" s="21"/>
      <c r="AM1009" s="21"/>
      <c r="AN1009" s="21"/>
      <c r="AO1009" s="21"/>
      <c r="AP1009" s="21"/>
      <c r="AQ1009" s="21"/>
      <c r="AR1009" s="21"/>
      <c r="AS1009" s="21"/>
      <c r="AT1009" s="21"/>
      <c r="AU1009" s="21"/>
      <c r="AV1009" s="21"/>
      <c r="AW1009" s="21"/>
      <c r="AX1009" s="21"/>
      <c r="AY1009" s="21"/>
      <c r="AZ1009" s="21"/>
    </row>
    <row r="1010" ht="15.75" customHeight="1">
      <c r="A1010" s="116"/>
      <c r="B1010" s="117"/>
      <c r="C1010" s="116"/>
      <c r="D1010" s="118"/>
      <c r="E1010" s="119"/>
      <c r="F1010" s="119"/>
      <c r="G1010" s="21"/>
      <c r="H1010" s="21"/>
      <c r="I1010" s="21"/>
      <c r="J1010" s="21"/>
      <c r="K1010" s="21"/>
      <c r="L1010" s="21"/>
      <c r="M1010" s="21"/>
      <c r="N1010" s="120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21"/>
      <c r="AH1010" s="21"/>
      <c r="AI1010" s="21"/>
      <c r="AJ1010" s="21"/>
      <c r="AK1010" s="21"/>
      <c r="AL1010" s="21"/>
      <c r="AM1010" s="21"/>
      <c r="AN1010" s="21"/>
      <c r="AO1010" s="21"/>
      <c r="AP1010" s="21"/>
      <c r="AQ1010" s="21"/>
      <c r="AR1010" s="21"/>
      <c r="AS1010" s="21"/>
      <c r="AT1010" s="21"/>
      <c r="AU1010" s="21"/>
      <c r="AV1010" s="21"/>
      <c r="AW1010" s="21"/>
      <c r="AX1010" s="21"/>
      <c r="AY1010" s="21"/>
      <c r="AZ1010" s="21"/>
    </row>
    <row r="1011" ht="15.75" customHeight="1">
      <c r="A1011" s="116"/>
      <c r="B1011" s="117"/>
      <c r="C1011" s="116"/>
      <c r="D1011" s="118"/>
      <c r="E1011" s="119"/>
      <c r="F1011" s="119"/>
      <c r="G1011" s="21"/>
      <c r="H1011" s="21"/>
      <c r="I1011" s="21"/>
      <c r="J1011" s="21"/>
      <c r="K1011" s="21"/>
      <c r="L1011" s="21"/>
      <c r="M1011" s="21"/>
      <c r="N1011" s="120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21"/>
      <c r="AH1011" s="21"/>
      <c r="AI1011" s="21"/>
      <c r="AJ1011" s="21"/>
      <c r="AK1011" s="21"/>
      <c r="AL1011" s="21"/>
      <c r="AM1011" s="21"/>
      <c r="AN1011" s="21"/>
      <c r="AO1011" s="21"/>
      <c r="AP1011" s="21"/>
      <c r="AQ1011" s="21"/>
      <c r="AR1011" s="21"/>
      <c r="AS1011" s="21"/>
      <c r="AT1011" s="21"/>
      <c r="AU1011" s="21"/>
      <c r="AV1011" s="21"/>
      <c r="AW1011" s="21"/>
      <c r="AX1011" s="21"/>
      <c r="AY1011" s="21"/>
      <c r="AZ1011" s="21"/>
    </row>
    <row r="1012" ht="15.75" customHeight="1">
      <c r="A1012" s="116"/>
      <c r="B1012" s="117"/>
      <c r="C1012" s="116"/>
      <c r="D1012" s="118"/>
      <c r="E1012" s="119"/>
      <c r="F1012" s="119"/>
      <c r="G1012" s="21"/>
      <c r="H1012" s="21"/>
      <c r="I1012" s="21"/>
      <c r="J1012" s="21"/>
      <c r="K1012" s="21"/>
      <c r="L1012" s="21"/>
      <c r="M1012" s="21"/>
      <c r="N1012" s="120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21"/>
      <c r="AH1012" s="21"/>
      <c r="AI1012" s="21"/>
      <c r="AJ1012" s="21"/>
      <c r="AK1012" s="21"/>
      <c r="AL1012" s="21"/>
      <c r="AM1012" s="21"/>
      <c r="AN1012" s="21"/>
      <c r="AO1012" s="21"/>
      <c r="AP1012" s="21"/>
      <c r="AQ1012" s="21"/>
      <c r="AR1012" s="21"/>
      <c r="AS1012" s="21"/>
      <c r="AT1012" s="21"/>
      <c r="AU1012" s="21"/>
      <c r="AV1012" s="21"/>
      <c r="AW1012" s="21"/>
      <c r="AX1012" s="21"/>
      <c r="AY1012" s="21"/>
      <c r="AZ1012" s="21"/>
    </row>
    <row r="1013" ht="15.75" customHeight="1">
      <c r="A1013" s="116"/>
      <c r="B1013" s="117"/>
      <c r="C1013" s="116"/>
      <c r="D1013" s="118"/>
      <c r="E1013" s="119"/>
      <c r="F1013" s="119"/>
      <c r="G1013" s="21"/>
      <c r="H1013" s="21"/>
      <c r="I1013" s="21"/>
      <c r="J1013" s="21"/>
      <c r="K1013" s="21"/>
      <c r="L1013" s="21"/>
      <c r="M1013" s="21"/>
      <c r="N1013" s="120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21"/>
      <c r="AH1013" s="21"/>
      <c r="AI1013" s="21"/>
      <c r="AJ1013" s="21"/>
      <c r="AK1013" s="21"/>
      <c r="AL1013" s="21"/>
      <c r="AM1013" s="21"/>
      <c r="AN1013" s="21"/>
      <c r="AO1013" s="21"/>
      <c r="AP1013" s="21"/>
      <c r="AQ1013" s="21"/>
      <c r="AR1013" s="21"/>
      <c r="AS1013" s="21"/>
      <c r="AT1013" s="21"/>
      <c r="AU1013" s="21"/>
      <c r="AV1013" s="21"/>
      <c r="AW1013" s="21"/>
      <c r="AX1013" s="21"/>
      <c r="AY1013" s="21"/>
      <c r="AZ1013" s="21"/>
    </row>
    <row r="1014" ht="15.75" customHeight="1">
      <c r="A1014" s="116"/>
      <c r="B1014" s="117"/>
      <c r="C1014" s="116"/>
      <c r="D1014" s="118"/>
      <c r="E1014" s="119"/>
      <c r="F1014" s="119"/>
      <c r="G1014" s="21"/>
      <c r="H1014" s="21"/>
      <c r="I1014" s="21"/>
      <c r="J1014" s="21"/>
      <c r="K1014" s="21"/>
      <c r="L1014" s="21"/>
      <c r="M1014" s="21"/>
      <c r="N1014" s="120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21"/>
      <c r="AH1014" s="21"/>
      <c r="AI1014" s="21"/>
      <c r="AJ1014" s="21"/>
      <c r="AK1014" s="21"/>
      <c r="AL1014" s="21"/>
      <c r="AM1014" s="21"/>
      <c r="AN1014" s="21"/>
      <c r="AO1014" s="21"/>
      <c r="AP1014" s="21"/>
      <c r="AQ1014" s="21"/>
      <c r="AR1014" s="21"/>
      <c r="AS1014" s="21"/>
      <c r="AT1014" s="21"/>
      <c r="AU1014" s="21"/>
      <c r="AV1014" s="21"/>
      <c r="AW1014" s="21"/>
      <c r="AX1014" s="21"/>
      <c r="AY1014" s="21"/>
      <c r="AZ1014" s="21"/>
    </row>
    <row r="1015" ht="15.75" customHeight="1">
      <c r="A1015" s="116"/>
      <c r="B1015" s="117"/>
      <c r="C1015" s="116"/>
      <c r="D1015" s="118"/>
      <c r="E1015" s="119"/>
      <c r="F1015" s="119"/>
      <c r="G1015" s="21"/>
      <c r="H1015" s="21"/>
      <c r="I1015" s="21"/>
      <c r="J1015" s="21"/>
      <c r="K1015" s="21"/>
      <c r="L1015" s="21"/>
      <c r="M1015" s="21"/>
      <c r="N1015" s="120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21"/>
      <c r="AH1015" s="21"/>
      <c r="AI1015" s="21"/>
      <c r="AJ1015" s="21"/>
      <c r="AK1015" s="21"/>
      <c r="AL1015" s="21"/>
      <c r="AM1015" s="21"/>
      <c r="AN1015" s="21"/>
      <c r="AO1015" s="21"/>
      <c r="AP1015" s="21"/>
      <c r="AQ1015" s="21"/>
      <c r="AR1015" s="21"/>
      <c r="AS1015" s="21"/>
      <c r="AT1015" s="21"/>
      <c r="AU1015" s="21"/>
      <c r="AV1015" s="21"/>
      <c r="AW1015" s="21"/>
      <c r="AX1015" s="21"/>
      <c r="AY1015" s="21"/>
      <c r="AZ1015" s="21"/>
    </row>
    <row r="1016" ht="15.75" customHeight="1">
      <c r="A1016" s="116"/>
      <c r="B1016" s="117"/>
      <c r="C1016" s="116"/>
      <c r="D1016" s="118"/>
      <c r="E1016" s="119"/>
      <c r="F1016" s="119"/>
      <c r="G1016" s="21"/>
      <c r="H1016" s="21"/>
      <c r="I1016" s="21"/>
      <c r="J1016" s="21"/>
      <c r="K1016" s="21"/>
      <c r="L1016" s="21"/>
      <c r="M1016" s="21"/>
      <c r="N1016" s="120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21"/>
      <c r="AH1016" s="21"/>
      <c r="AI1016" s="21"/>
      <c r="AJ1016" s="21"/>
      <c r="AK1016" s="21"/>
      <c r="AL1016" s="21"/>
      <c r="AM1016" s="21"/>
      <c r="AN1016" s="21"/>
      <c r="AO1016" s="21"/>
      <c r="AP1016" s="21"/>
      <c r="AQ1016" s="21"/>
      <c r="AR1016" s="21"/>
      <c r="AS1016" s="21"/>
      <c r="AT1016" s="21"/>
      <c r="AU1016" s="21"/>
      <c r="AV1016" s="21"/>
      <c r="AW1016" s="21"/>
      <c r="AX1016" s="21"/>
      <c r="AY1016" s="21"/>
      <c r="AZ1016" s="21"/>
    </row>
    <row r="1017" ht="15.75" customHeight="1">
      <c r="A1017" s="116"/>
      <c r="B1017" s="117"/>
      <c r="C1017" s="116"/>
      <c r="D1017" s="118"/>
      <c r="E1017" s="119"/>
      <c r="F1017" s="119"/>
      <c r="G1017" s="21"/>
      <c r="H1017" s="21"/>
      <c r="I1017" s="21"/>
      <c r="J1017" s="21"/>
      <c r="K1017" s="21"/>
      <c r="L1017" s="21"/>
      <c r="M1017" s="21"/>
      <c r="N1017" s="120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21"/>
      <c r="AH1017" s="21"/>
      <c r="AI1017" s="21"/>
      <c r="AJ1017" s="21"/>
      <c r="AK1017" s="21"/>
      <c r="AL1017" s="21"/>
      <c r="AM1017" s="21"/>
      <c r="AN1017" s="21"/>
      <c r="AO1017" s="21"/>
      <c r="AP1017" s="21"/>
      <c r="AQ1017" s="21"/>
      <c r="AR1017" s="21"/>
      <c r="AS1017" s="21"/>
      <c r="AT1017" s="21"/>
      <c r="AU1017" s="21"/>
      <c r="AV1017" s="21"/>
      <c r="AW1017" s="21"/>
      <c r="AX1017" s="21"/>
      <c r="AY1017" s="21"/>
      <c r="AZ1017" s="21"/>
    </row>
    <row r="1018" ht="15.75" customHeight="1">
      <c r="A1018" s="116"/>
      <c r="B1018" s="117"/>
      <c r="C1018" s="116"/>
      <c r="D1018" s="118"/>
      <c r="E1018" s="119"/>
      <c r="F1018" s="119"/>
      <c r="G1018" s="21"/>
      <c r="H1018" s="21"/>
      <c r="I1018" s="21"/>
      <c r="J1018" s="21"/>
      <c r="K1018" s="21"/>
      <c r="L1018" s="21"/>
      <c r="M1018" s="21"/>
      <c r="N1018" s="120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21"/>
      <c r="AH1018" s="21"/>
      <c r="AI1018" s="21"/>
      <c r="AJ1018" s="21"/>
      <c r="AK1018" s="21"/>
      <c r="AL1018" s="21"/>
      <c r="AM1018" s="21"/>
      <c r="AN1018" s="21"/>
      <c r="AO1018" s="21"/>
      <c r="AP1018" s="21"/>
      <c r="AQ1018" s="21"/>
      <c r="AR1018" s="21"/>
      <c r="AS1018" s="21"/>
      <c r="AT1018" s="21"/>
      <c r="AU1018" s="21"/>
      <c r="AV1018" s="21"/>
      <c r="AW1018" s="21"/>
      <c r="AX1018" s="21"/>
      <c r="AY1018" s="21"/>
      <c r="AZ1018" s="21"/>
    </row>
    <row r="1019" ht="15.75" customHeight="1">
      <c r="A1019" s="116"/>
      <c r="B1019" s="117"/>
      <c r="C1019" s="116"/>
      <c r="D1019" s="118"/>
      <c r="E1019" s="119"/>
      <c r="F1019" s="119"/>
      <c r="G1019" s="21"/>
      <c r="H1019" s="21"/>
      <c r="I1019" s="21"/>
      <c r="J1019" s="21"/>
      <c r="K1019" s="21"/>
      <c r="L1019" s="21"/>
      <c r="M1019" s="21"/>
      <c r="N1019" s="120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21"/>
      <c r="AH1019" s="21"/>
      <c r="AI1019" s="21"/>
      <c r="AJ1019" s="21"/>
      <c r="AK1019" s="21"/>
      <c r="AL1019" s="21"/>
      <c r="AM1019" s="21"/>
      <c r="AN1019" s="21"/>
      <c r="AO1019" s="21"/>
      <c r="AP1019" s="21"/>
      <c r="AQ1019" s="21"/>
      <c r="AR1019" s="21"/>
      <c r="AS1019" s="21"/>
      <c r="AT1019" s="21"/>
      <c r="AU1019" s="21"/>
      <c r="AV1019" s="21"/>
      <c r="AW1019" s="21"/>
      <c r="AX1019" s="21"/>
      <c r="AY1019" s="21"/>
      <c r="AZ1019" s="21"/>
    </row>
    <row r="1020" ht="15.75" customHeight="1">
      <c r="A1020" s="116"/>
      <c r="B1020" s="117"/>
      <c r="C1020" s="116"/>
      <c r="D1020" s="118"/>
      <c r="E1020" s="119"/>
      <c r="F1020" s="119"/>
      <c r="G1020" s="21"/>
      <c r="H1020" s="21"/>
      <c r="I1020" s="21"/>
      <c r="J1020" s="21"/>
      <c r="K1020" s="21"/>
      <c r="L1020" s="21"/>
      <c r="M1020" s="21"/>
      <c r="N1020" s="120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21"/>
      <c r="AH1020" s="21"/>
      <c r="AI1020" s="21"/>
      <c r="AJ1020" s="21"/>
      <c r="AK1020" s="21"/>
      <c r="AL1020" s="21"/>
      <c r="AM1020" s="21"/>
      <c r="AN1020" s="21"/>
      <c r="AO1020" s="21"/>
      <c r="AP1020" s="21"/>
      <c r="AQ1020" s="21"/>
      <c r="AR1020" s="21"/>
      <c r="AS1020" s="21"/>
      <c r="AT1020" s="21"/>
      <c r="AU1020" s="21"/>
      <c r="AV1020" s="21"/>
      <c r="AW1020" s="21"/>
      <c r="AX1020" s="21"/>
      <c r="AY1020" s="21"/>
      <c r="AZ1020" s="21"/>
    </row>
    <row r="1021" ht="15.75" customHeight="1">
      <c r="A1021" s="116"/>
      <c r="B1021" s="117"/>
      <c r="C1021" s="116"/>
      <c r="D1021" s="118"/>
      <c r="E1021" s="119"/>
      <c r="F1021" s="119"/>
      <c r="G1021" s="21"/>
      <c r="H1021" s="21"/>
      <c r="I1021" s="21"/>
      <c r="J1021" s="21"/>
      <c r="K1021" s="21"/>
      <c r="L1021" s="21"/>
      <c r="M1021" s="21"/>
      <c r="N1021" s="120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21"/>
      <c r="AH1021" s="21"/>
      <c r="AI1021" s="21"/>
      <c r="AJ1021" s="21"/>
      <c r="AK1021" s="21"/>
      <c r="AL1021" s="21"/>
      <c r="AM1021" s="21"/>
      <c r="AN1021" s="21"/>
      <c r="AO1021" s="21"/>
      <c r="AP1021" s="21"/>
      <c r="AQ1021" s="21"/>
      <c r="AR1021" s="21"/>
      <c r="AS1021" s="21"/>
      <c r="AT1021" s="21"/>
      <c r="AU1021" s="21"/>
      <c r="AV1021" s="21"/>
      <c r="AW1021" s="21"/>
      <c r="AX1021" s="21"/>
      <c r="AY1021" s="21"/>
      <c r="AZ1021" s="21"/>
    </row>
    <row r="1022" ht="15.75" customHeight="1">
      <c r="A1022" s="116"/>
      <c r="B1022" s="117"/>
      <c r="C1022" s="116"/>
      <c r="D1022" s="118"/>
      <c r="E1022" s="119"/>
      <c r="F1022" s="119"/>
      <c r="G1022" s="21"/>
      <c r="H1022" s="21"/>
      <c r="I1022" s="21"/>
      <c r="J1022" s="21"/>
      <c r="K1022" s="21"/>
      <c r="L1022" s="21"/>
      <c r="M1022" s="21"/>
      <c r="N1022" s="120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21"/>
      <c r="AH1022" s="21"/>
      <c r="AI1022" s="21"/>
      <c r="AJ1022" s="21"/>
      <c r="AK1022" s="21"/>
      <c r="AL1022" s="21"/>
      <c r="AM1022" s="21"/>
      <c r="AN1022" s="21"/>
      <c r="AO1022" s="21"/>
      <c r="AP1022" s="21"/>
      <c r="AQ1022" s="21"/>
      <c r="AR1022" s="21"/>
      <c r="AS1022" s="21"/>
      <c r="AT1022" s="21"/>
      <c r="AU1022" s="21"/>
      <c r="AV1022" s="21"/>
      <c r="AW1022" s="21"/>
      <c r="AX1022" s="21"/>
      <c r="AY1022" s="21"/>
      <c r="AZ1022" s="21"/>
    </row>
    <row r="1023" ht="15.75" customHeight="1">
      <c r="A1023" s="116"/>
      <c r="B1023" s="117"/>
      <c r="C1023" s="116"/>
      <c r="D1023" s="118"/>
      <c r="E1023" s="119"/>
      <c r="F1023" s="119"/>
      <c r="G1023" s="21"/>
      <c r="H1023" s="21"/>
      <c r="I1023" s="21"/>
      <c r="J1023" s="21"/>
      <c r="K1023" s="21"/>
      <c r="L1023" s="21"/>
      <c r="M1023" s="21"/>
      <c r="N1023" s="120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21"/>
      <c r="AH1023" s="21"/>
      <c r="AI1023" s="21"/>
      <c r="AJ1023" s="21"/>
      <c r="AK1023" s="21"/>
      <c r="AL1023" s="21"/>
      <c r="AM1023" s="21"/>
      <c r="AN1023" s="21"/>
      <c r="AO1023" s="21"/>
      <c r="AP1023" s="21"/>
      <c r="AQ1023" s="21"/>
      <c r="AR1023" s="21"/>
      <c r="AS1023" s="21"/>
      <c r="AT1023" s="21"/>
      <c r="AU1023" s="21"/>
      <c r="AV1023" s="21"/>
      <c r="AW1023" s="21"/>
      <c r="AX1023" s="21"/>
      <c r="AY1023" s="21"/>
      <c r="AZ1023" s="21"/>
    </row>
    <row r="1024" ht="15.75" customHeight="1">
      <c r="A1024" s="116"/>
      <c r="B1024" s="117"/>
      <c r="C1024" s="116"/>
      <c r="D1024" s="118"/>
      <c r="E1024" s="119"/>
      <c r="F1024" s="119"/>
      <c r="G1024" s="21"/>
      <c r="H1024" s="21"/>
      <c r="I1024" s="21"/>
      <c r="J1024" s="21"/>
      <c r="K1024" s="21"/>
      <c r="L1024" s="21"/>
      <c r="M1024" s="21"/>
      <c r="N1024" s="120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21"/>
      <c r="AH1024" s="21"/>
      <c r="AI1024" s="21"/>
      <c r="AJ1024" s="21"/>
      <c r="AK1024" s="21"/>
      <c r="AL1024" s="21"/>
      <c r="AM1024" s="21"/>
      <c r="AN1024" s="21"/>
      <c r="AO1024" s="21"/>
      <c r="AP1024" s="21"/>
      <c r="AQ1024" s="21"/>
      <c r="AR1024" s="21"/>
      <c r="AS1024" s="21"/>
      <c r="AT1024" s="21"/>
      <c r="AU1024" s="21"/>
      <c r="AV1024" s="21"/>
      <c r="AW1024" s="21"/>
      <c r="AX1024" s="21"/>
      <c r="AY1024" s="21"/>
      <c r="AZ1024" s="21"/>
    </row>
    <row r="1025" ht="15.75" customHeight="1">
      <c r="A1025" s="116"/>
      <c r="B1025" s="117"/>
      <c r="C1025" s="116"/>
      <c r="D1025" s="118"/>
      <c r="E1025" s="119"/>
      <c r="F1025" s="119"/>
      <c r="G1025" s="21"/>
      <c r="H1025" s="21"/>
      <c r="I1025" s="21"/>
      <c r="J1025" s="21"/>
      <c r="K1025" s="21"/>
      <c r="L1025" s="21"/>
      <c r="M1025" s="21"/>
      <c r="N1025" s="120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21"/>
      <c r="AH1025" s="21"/>
      <c r="AI1025" s="21"/>
      <c r="AJ1025" s="21"/>
      <c r="AK1025" s="21"/>
      <c r="AL1025" s="21"/>
      <c r="AM1025" s="21"/>
      <c r="AN1025" s="21"/>
      <c r="AO1025" s="21"/>
      <c r="AP1025" s="21"/>
      <c r="AQ1025" s="21"/>
      <c r="AR1025" s="21"/>
      <c r="AS1025" s="21"/>
      <c r="AT1025" s="21"/>
      <c r="AU1025" s="21"/>
      <c r="AV1025" s="21"/>
      <c r="AW1025" s="21"/>
      <c r="AX1025" s="21"/>
      <c r="AY1025" s="21"/>
      <c r="AZ1025" s="21"/>
    </row>
    <row r="1026" ht="15.75" customHeight="1">
      <c r="A1026" s="116"/>
      <c r="B1026" s="117"/>
      <c r="C1026" s="116"/>
      <c r="D1026" s="118"/>
      <c r="E1026" s="119"/>
      <c r="F1026" s="119"/>
      <c r="G1026" s="21"/>
      <c r="H1026" s="21"/>
      <c r="I1026" s="21"/>
      <c r="J1026" s="21"/>
      <c r="K1026" s="21"/>
      <c r="L1026" s="21"/>
      <c r="M1026" s="21"/>
      <c r="N1026" s="120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21"/>
      <c r="AH1026" s="21"/>
      <c r="AI1026" s="21"/>
      <c r="AJ1026" s="21"/>
      <c r="AK1026" s="21"/>
      <c r="AL1026" s="21"/>
      <c r="AM1026" s="21"/>
      <c r="AN1026" s="21"/>
      <c r="AO1026" s="21"/>
      <c r="AP1026" s="21"/>
      <c r="AQ1026" s="21"/>
      <c r="AR1026" s="21"/>
      <c r="AS1026" s="21"/>
      <c r="AT1026" s="21"/>
      <c r="AU1026" s="21"/>
      <c r="AV1026" s="21"/>
      <c r="AW1026" s="21"/>
      <c r="AX1026" s="21"/>
      <c r="AY1026" s="21"/>
      <c r="AZ1026" s="21"/>
    </row>
    <row r="1027" ht="15.75" customHeight="1">
      <c r="A1027" s="116"/>
      <c r="B1027" s="117"/>
      <c r="C1027" s="116"/>
      <c r="D1027" s="118"/>
      <c r="E1027" s="119"/>
      <c r="F1027" s="119"/>
      <c r="G1027" s="21"/>
      <c r="H1027" s="21"/>
      <c r="I1027" s="21"/>
      <c r="J1027" s="21"/>
      <c r="K1027" s="21"/>
      <c r="L1027" s="21"/>
      <c r="M1027" s="21"/>
      <c r="N1027" s="120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21"/>
      <c r="AH1027" s="21"/>
      <c r="AI1027" s="21"/>
      <c r="AJ1027" s="21"/>
      <c r="AK1027" s="21"/>
      <c r="AL1027" s="21"/>
      <c r="AM1027" s="21"/>
      <c r="AN1027" s="21"/>
      <c r="AO1027" s="21"/>
      <c r="AP1027" s="21"/>
      <c r="AQ1027" s="21"/>
      <c r="AR1027" s="21"/>
      <c r="AS1027" s="21"/>
      <c r="AT1027" s="21"/>
      <c r="AU1027" s="21"/>
      <c r="AV1027" s="21"/>
      <c r="AW1027" s="21"/>
      <c r="AX1027" s="21"/>
      <c r="AY1027" s="21"/>
      <c r="AZ1027" s="21"/>
    </row>
    <row r="1028" ht="15.75" customHeight="1">
      <c r="A1028" s="116"/>
      <c r="B1028" s="117"/>
      <c r="C1028" s="116"/>
      <c r="D1028" s="118"/>
      <c r="E1028" s="119"/>
      <c r="F1028" s="119"/>
      <c r="G1028" s="21"/>
      <c r="H1028" s="21"/>
      <c r="I1028" s="21"/>
      <c r="J1028" s="21"/>
      <c r="K1028" s="21"/>
      <c r="L1028" s="21"/>
      <c r="M1028" s="21"/>
      <c r="N1028" s="120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21"/>
      <c r="AH1028" s="21"/>
      <c r="AI1028" s="21"/>
      <c r="AJ1028" s="21"/>
      <c r="AK1028" s="21"/>
      <c r="AL1028" s="21"/>
      <c r="AM1028" s="21"/>
      <c r="AN1028" s="21"/>
      <c r="AO1028" s="21"/>
      <c r="AP1028" s="21"/>
      <c r="AQ1028" s="21"/>
      <c r="AR1028" s="21"/>
      <c r="AS1028" s="21"/>
      <c r="AT1028" s="21"/>
      <c r="AU1028" s="21"/>
      <c r="AV1028" s="21"/>
      <c r="AW1028" s="21"/>
      <c r="AX1028" s="21"/>
      <c r="AY1028" s="21"/>
      <c r="AZ1028" s="21"/>
    </row>
    <row r="1029" ht="15.75" customHeight="1">
      <c r="A1029" s="116"/>
      <c r="B1029" s="117"/>
      <c r="C1029" s="116"/>
      <c r="D1029" s="118"/>
      <c r="E1029" s="119"/>
      <c r="F1029" s="119"/>
      <c r="G1029" s="21"/>
      <c r="H1029" s="21"/>
      <c r="I1029" s="21"/>
      <c r="J1029" s="21"/>
      <c r="K1029" s="21"/>
      <c r="L1029" s="21"/>
      <c r="M1029" s="21"/>
      <c r="N1029" s="120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21"/>
      <c r="AH1029" s="21"/>
      <c r="AI1029" s="21"/>
      <c r="AJ1029" s="21"/>
      <c r="AK1029" s="21"/>
      <c r="AL1029" s="21"/>
      <c r="AM1029" s="21"/>
      <c r="AN1029" s="21"/>
      <c r="AO1029" s="21"/>
      <c r="AP1029" s="21"/>
      <c r="AQ1029" s="21"/>
      <c r="AR1029" s="21"/>
      <c r="AS1029" s="21"/>
      <c r="AT1029" s="21"/>
      <c r="AU1029" s="21"/>
      <c r="AV1029" s="21"/>
      <c r="AW1029" s="21"/>
      <c r="AX1029" s="21"/>
      <c r="AY1029" s="21"/>
      <c r="AZ1029" s="21"/>
    </row>
    <row r="1030" ht="15.75" customHeight="1">
      <c r="A1030" s="116"/>
      <c r="B1030" s="117"/>
      <c r="C1030" s="116"/>
      <c r="D1030" s="118"/>
      <c r="E1030" s="119"/>
      <c r="F1030" s="119"/>
      <c r="G1030" s="21"/>
      <c r="H1030" s="21"/>
      <c r="I1030" s="21"/>
      <c r="J1030" s="21"/>
      <c r="K1030" s="21"/>
      <c r="L1030" s="21"/>
      <c r="M1030" s="21"/>
      <c r="N1030" s="120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21"/>
      <c r="AH1030" s="21"/>
      <c r="AI1030" s="21"/>
      <c r="AJ1030" s="21"/>
      <c r="AK1030" s="21"/>
      <c r="AL1030" s="21"/>
      <c r="AM1030" s="21"/>
      <c r="AN1030" s="21"/>
      <c r="AO1030" s="21"/>
      <c r="AP1030" s="21"/>
      <c r="AQ1030" s="21"/>
      <c r="AR1030" s="21"/>
      <c r="AS1030" s="21"/>
      <c r="AT1030" s="21"/>
      <c r="AU1030" s="21"/>
      <c r="AV1030" s="21"/>
      <c r="AW1030" s="21"/>
      <c r="AX1030" s="21"/>
      <c r="AY1030" s="21"/>
      <c r="AZ1030" s="21"/>
    </row>
    <row r="1031" ht="15.75" customHeight="1">
      <c r="A1031" s="116"/>
      <c r="B1031" s="117"/>
      <c r="C1031" s="116"/>
      <c r="D1031" s="118"/>
      <c r="E1031" s="119"/>
      <c r="F1031" s="119"/>
      <c r="G1031" s="21"/>
      <c r="H1031" s="21"/>
      <c r="I1031" s="21"/>
      <c r="J1031" s="21"/>
      <c r="K1031" s="21"/>
      <c r="L1031" s="21"/>
      <c r="M1031" s="21"/>
      <c r="N1031" s="120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21"/>
      <c r="AH1031" s="21"/>
      <c r="AI1031" s="21"/>
      <c r="AJ1031" s="21"/>
      <c r="AK1031" s="21"/>
      <c r="AL1031" s="21"/>
      <c r="AM1031" s="21"/>
      <c r="AN1031" s="21"/>
      <c r="AO1031" s="21"/>
      <c r="AP1031" s="21"/>
      <c r="AQ1031" s="21"/>
      <c r="AR1031" s="21"/>
      <c r="AS1031" s="21"/>
      <c r="AT1031" s="21"/>
      <c r="AU1031" s="21"/>
      <c r="AV1031" s="21"/>
      <c r="AW1031" s="21"/>
      <c r="AX1031" s="21"/>
      <c r="AY1031" s="21"/>
      <c r="AZ1031" s="21"/>
    </row>
    <row r="1032" ht="15.75" customHeight="1">
      <c r="A1032" s="116"/>
      <c r="B1032" s="117"/>
      <c r="C1032" s="116"/>
      <c r="D1032" s="118"/>
      <c r="E1032" s="119"/>
      <c r="F1032" s="119"/>
      <c r="G1032" s="21"/>
      <c r="H1032" s="21"/>
      <c r="I1032" s="21"/>
      <c r="J1032" s="21"/>
      <c r="K1032" s="21"/>
      <c r="L1032" s="21"/>
      <c r="M1032" s="21"/>
      <c r="N1032" s="120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21"/>
      <c r="AH1032" s="21"/>
      <c r="AI1032" s="21"/>
      <c r="AJ1032" s="21"/>
      <c r="AK1032" s="21"/>
      <c r="AL1032" s="21"/>
      <c r="AM1032" s="21"/>
      <c r="AN1032" s="21"/>
      <c r="AO1032" s="21"/>
      <c r="AP1032" s="21"/>
      <c r="AQ1032" s="21"/>
      <c r="AR1032" s="21"/>
      <c r="AS1032" s="21"/>
      <c r="AT1032" s="21"/>
      <c r="AU1032" s="21"/>
      <c r="AV1032" s="21"/>
      <c r="AW1032" s="21"/>
      <c r="AX1032" s="21"/>
      <c r="AY1032" s="21"/>
      <c r="AZ1032" s="21"/>
    </row>
    <row r="1033" ht="15.75" customHeight="1">
      <c r="A1033" s="116"/>
      <c r="B1033" s="117"/>
      <c r="C1033" s="116"/>
      <c r="D1033" s="118"/>
      <c r="E1033" s="119"/>
      <c r="F1033" s="119"/>
      <c r="G1033" s="21"/>
      <c r="H1033" s="21"/>
      <c r="I1033" s="21"/>
      <c r="J1033" s="21"/>
      <c r="K1033" s="21"/>
      <c r="L1033" s="21"/>
      <c r="M1033" s="21"/>
      <c r="N1033" s="120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21"/>
      <c r="AH1033" s="21"/>
      <c r="AI1033" s="21"/>
      <c r="AJ1033" s="21"/>
      <c r="AK1033" s="21"/>
      <c r="AL1033" s="21"/>
      <c r="AM1033" s="21"/>
      <c r="AN1033" s="21"/>
      <c r="AO1033" s="21"/>
      <c r="AP1033" s="21"/>
      <c r="AQ1033" s="21"/>
      <c r="AR1033" s="21"/>
      <c r="AS1033" s="21"/>
      <c r="AT1033" s="21"/>
      <c r="AU1033" s="21"/>
      <c r="AV1033" s="21"/>
      <c r="AW1033" s="21"/>
      <c r="AX1033" s="21"/>
      <c r="AY1033" s="21"/>
      <c r="AZ1033" s="21"/>
    </row>
    <row r="1034" ht="15.75" customHeight="1">
      <c r="A1034" s="116"/>
      <c r="B1034" s="117"/>
      <c r="C1034" s="116"/>
      <c r="D1034" s="118"/>
      <c r="E1034" s="119"/>
      <c r="F1034" s="119"/>
      <c r="G1034" s="21"/>
      <c r="H1034" s="21"/>
      <c r="I1034" s="21"/>
      <c r="J1034" s="21"/>
      <c r="K1034" s="21"/>
      <c r="L1034" s="21"/>
      <c r="M1034" s="21"/>
      <c r="N1034" s="120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21"/>
      <c r="AH1034" s="21"/>
      <c r="AI1034" s="21"/>
      <c r="AJ1034" s="21"/>
      <c r="AK1034" s="21"/>
      <c r="AL1034" s="21"/>
      <c r="AM1034" s="21"/>
      <c r="AN1034" s="21"/>
      <c r="AO1034" s="21"/>
      <c r="AP1034" s="21"/>
      <c r="AQ1034" s="21"/>
      <c r="AR1034" s="21"/>
      <c r="AS1034" s="21"/>
      <c r="AT1034" s="21"/>
      <c r="AU1034" s="21"/>
      <c r="AV1034" s="21"/>
      <c r="AW1034" s="21"/>
      <c r="AX1034" s="21"/>
      <c r="AY1034" s="21"/>
      <c r="AZ1034" s="21"/>
    </row>
    <row r="1035" ht="15.75" customHeight="1">
      <c r="A1035" s="116"/>
      <c r="B1035" s="117"/>
      <c r="C1035" s="116"/>
      <c r="D1035" s="118"/>
      <c r="E1035" s="119"/>
      <c r="F1035" s="119"/>
      <c r="G1035" s="21"/>
      <c r="H1035" s="21"/>
      <c r="I1035" s="21"/>
      <c r="J1035" s="21"/>
      <c r="K1035" s="21"/>
      <c r="L1035" s="21"/>
      <c r="M1035" s="21"/>
      <c r="N1035" s="120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21"/>
      <c r="AH1035" s="21"/>
      <c r="AI1035" s="21"/>
      <c r="AJ1035" s="21"/>
      <c r="AK1035" s="21"/>
      <c r="AL1035" s="21"/>
      <c r="AM1035" s="21"/>
      <c r="AN1035" s="21"/>
      <c r="AO1035" s="21"/>
      <c r="AP1035" s="21"/>
      <c r="AQ1035" s="21"/>
      <c r="AR1035" s="21"/>
      <c r="AS1035" s="21"/>
      <c r="AT1035" s="21"/>
      <c r="AU1035" s="21"/>
      <c r="AV1035" s="21"/>
      <c r="AW1035" s="21"/>
      <c r="AX1035" s="21"/>
      <c r="AY1035" s="21"/>
      <c r="AZ1035" s="21"/>
    </row>
    <row r="1036" ht="15.75" customHeight="1">
      <c r="A1036" s="116"/>
      <c r="B1036" s="117"/>
      <c r="C1036" s="116"/>
      <c r="D1036" s="118"/>
      <c r="E1036" s="119"/>
      <c r="F1036" s="119"/>
      <c r="G1036" s="21"/>
      <c r="H1036" s="21"/>
      <c r="I1036" s="21"/>
      <c r="J1036" s="21"/>
      <c r="K1036" s="21"/>
      <c r="L1036" s="21"/>
      <c r="M1036" s="21"/>
      <c r="N1036" s="120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21"/>
      <c r="AH1036" s="21"/>
      <c r="AI1036" s="21"/>
      <c r="AJ1036" s="21"/>
      <c r="AK1036" s="21"/>
      <c r="AL1036" s="21"/>
      <c r="AM1036" s="21"/>
      <c r="AN1036" s="21"/>
      <c r="AO1036" s="21"/>
      <c r="AP1036" s="21"/>
      <c r="AQ1036" s="21"/>
      <c r="AR1036" s="21"/>
      <c r="AS1036" s="21"/>
      <c r="AT1036" s="21"/>
      <c r="AU1036" s="21"/>
      <c r="AV1036" s="21"/>
      <c r="AW1036" s="21"/>
      <c r="AX1036" s="21"/>
      <c r="AY1036" s="21"/>
      <c r="AZ1036" s="21"/>
    </row>
    <row r="1037" ht="15.75" customHeight="1">
      <c r="A1037" s="116"/>
      <c r="B1037" s="117"/>
      <c r="C1037" s="116"/>
      <c r="D1037" s="118"/>
      <c r="E1037" s="119"/>
      <c r="F1037" s="119"/>
      <c r="G1037" s="21"/>
      <c r="H1037" s="21"/>
      <c r="I1037" s="21"/>
      <c r="J1037" s="21"/>
      <c r="K1037" s="21"/>
      <c r="L1037" s="21"/>
      <c r="M1037" s="21"/>
      <c r="N1037" s="120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21"/>
      <c r="AH1037" s="21"/>
      <c r="AI1037" s="21"/>
      <c r="AJ1037" s="21"/>
      <c r="AK1037" s="21"/>
      <c r="AL1037" s="21"/>
      <c r="AM1037" s="21"/>
      <c r="AN1037" s="21"/>
      <c r="AO1037" s="21"/>
      <c r="AP1037" s="21"/>
      <c r="AQ1037" s="21"/>
      <c r="AR1037" s="21"/>
      <c r="AS1037" s="21"/>
      <c r="AT1037" s="21"/>
      <c r="AU1037" s="21"/>
      <c r="AV1037" s="21"/>
      <c r="AW1037" s="21"/>
      <c r="AX1037" s="21"/>
      <c r="AY1037" s="21"/>
      <c r="AZ1037" s="21"/>
    </row>
    <row r="1038" ht="15.75" customHeight="1">
      <c r="A1038" s="116"/>
      <c r="B1038" s="117"/>
      <c r="C1038" s="116"/>
      <c r="D1038" s="118"/>
      <c r="E1038" s="119"/>
      <c r="F1038" s="119"/>
      <c r="G1038" s="21"/>
      <c r="H1038" s="21"/>
      <c r="I1038" s="21"/>
      <c r="J1038" s="21"/>
      <c r="K1038" s="21"/>
      <c r="L1038" s="21"/>
      <c r="M1038" s="21"/>
      <c r="N1038" s="120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21"/>
      <c r="AH1038" s="21"/>
      <c r="AI1038" s="21"/>
      <c r="AJ1038" s="21"/>
      <c r="AK1038" s="21"/>
      <c r="AL1038" s="21"/>
      <c r="AM1038" s="21"/>
      <c r="AN1038" s="21"/>
      <c r="AO1038" s="21"/>
      <c r="AP1038" s="21"/>
      <c r="AQ1038" s="21"/>
      <c r="AR1038" s="21"/>
      <c r="AS1038" s="21"/>
      <c r="AT1038" s="21"/>
      <c r="AU1038" s="21"/>
      <c r="AV1038" s="21"/>
      <c r="AW1038" s="21"/>
      <c r="AX1038" s="21"/>
      <c r="AY1038" s="21"/>
      <c r="AZ1038" s="21"/>
    </row>
    <row r="1039" ht="15.75" customHeight="1">
      <c r="A1039" s="116"/>
      <c r="B1039" s="117"/>
      <c r="C1039" s="116"/>
      <c r="D1039" s="118"/>
      <c r="E1039" s="119"/>
      <c r="F1039" s="119"/>
      <c r="G1039" s="21"/>
      <c r="H1039" s="21"/>
      <c r="I1039" s="21"/>
      <c r="J1039" s="21"/>
      <c r="K1039" s="21"/>
      <c r="L1039" s="21"/>
      <c r="M1039" s="21"/>
      <c r="N1039" s="120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21"/>
      <c r="AH1039" s="21"/>
      <c r="AI1039" s="21"/>
      <c r="AJ1039" s="21"/>
      <c r="AK1039" s="21"/>
      <c r="AL1039" s="21"/>
      <c r="AM1039" s="21"/>
      <c r="AN1039" s="21"/>
      <c r="AO1039" s="21"/>
      <c r="AP1039" s="21"/>
      <c r="AQ1039" s="21"/>
      <c r="AR1039" s="21"/>
      <c r="AS1039" s="21"/>
      <c r="AT1039" s="21"/>
      <c r="AU1039" s="21"/>
      <c r="AV1039" s="21"/>
      <c r="AW1039" s="21"/>
      <c r="AX1039" s="21"/>
      <c r="AY1039" s="21"/>
      <c r="AZ1039" s="21"/>
    </row>
    <row r="1040" ht="15.75" customHeight="1">
      <c r="A1040" s="116"/>
      <c r="B1040" s="117"/>
      <c r="C1040" s="116"/>
      <c r="D1040" s="118"/>
      <c r="E1040" s="119"/>
      <c r="F1040" s="119"/>
      <c r="G1040" s="21"/>
      <c r="H1040" s="21"/>
      <c r="I1040" s="21"/>
      <c r="J1040" s="21"/>
      <c r="K1040" s="21"/>
      <c r="L1040" s="21"/>
      <c r="M1040" s="21"/>
      <c r="N1040" s="120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21"/>
      <c r="AH1040" s="21"/>
      <c r="AI1040" s="21"/>
      <c r="AJ1040" s="21"/>
      <c r="AK1040" s="21"/>
      <c r="AL1040" s="21"/>
      <c r="AM1040" s="21"/>
      <c r="AN1040" s="21"/>
      <c r="AO1040" s="21"/>
      <c r="AP1040" s="21"/>
      <c r="AQ1040" s="21"/>
      <c r="AR1040" s="21"/>
      <c r="AS1040" s="21"/>
      <c r="AT1040" s="21"/>
      <c r="AU1040" s="21"/>
      <c r="AV1040" s="21"/>
      <c r="AW1040" s="21"/>
      <c r="AX1040" s="21"/>
      <c r="AY1040" s="21"/>
      <c r="AZ1040" s="21"/>
    </row>
    <row r="1041" ht="15.75" customHeight="1">
      <c r="A1041" s="116"/>
      <c r="B1041" s="117"/>
      <c r="C1041" s="116"/>
      <c r="D1041" s="118"/>
      <c r="E1041" s="119"/>
      <c r="F1041" s="119"/>
      <c r="G1041" s="21"/>
      <c r="H1041" s="21"/>
      <c r="I1041" s="21"/>
      <c r="J1041" s="21"/>
      <c r="K1041" s="21"/>
      <c r="L1041" s="21"/>
      <c r="M1041" s="21"/>
      <c r="N1041" s="120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21"/>
      <c r="AH1041" s="21"/>
      <c r="AI1041" s="21"/>
      <c r="AJ1041" s="21"/>
      <c r="AK1041" s="21"/>
      <c r="AL1041" s="21"/>
      <c r="AM1041" s="21"/>
      <c r="AN1041" s="21"/>
      <c r="AO1041" s="21"/>
      <c r="AP1041" s="21"/>
      <c r="AQ1041" s="21"/>
      <c r="AR1041" s="21"/>
      <c r="AS1041" s="21"/>
      <c r="AT1041" s="21"/>
      <c r="AU1041" s="21"/>
      <c r="AV1041" s="21"/>
      <c r="AW1041" s="21"/>
      <c r="AX1041" s="21"/>
      <c r="AY1041" s="21"/>
      <c r="AZ1041" s="21"/>
    </row>
    <row r="1042" ht="15.75" customHeight="1">
      <c r="A1042" s="116"/>
      <c r="B1042" s="117"/>
      <c r="C1042" s="116"/>
      <c r="D1042" s="118"/>
      <c r="E1042" s="119"/>
      <c r="F1042" s="119"/>
      <c r="G1042" s="21"/>
      <c r="H1042" s="21"/>
      <c r="I1042" s="21"/>
      <c r="J1042" s="21"/>
      <c r="K1042" s="21"/>
      <c r="L1042" s="21"/>
      <c r="M1042" s="21"/>
      <c r="N1042" s="120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21"/>
      <c r="AH1042" s="21"/>
      <c r="AI1042" s="21"/>
      <c r="AJ1042" s="21"/>
      <c r="AK1042" s="21"/>
      <c r="AL1042" s="21"/>
      <c r="AM1042" s="21"/>
      <c r="AN1042" s="21"/>
      <c r="AO1042" s="21"/>
      <c r="AP1042" s="21"/>
      <c r="AQ1042" s="21"/>
      <c r="AR1042" s="21"/>
      <c r="AS1042" s="21"/>
      <c r="AT1042" s="21"/>
      <c r="AU1042" s="21"/>
      <c r="AV1042" s="21"/>
      <c r="AW1042" s="21"/>
      <c r="AX1042" s="21"/>
      <c r="AY1042" s="21"/>
      <c r="AZ1042" s="21"/>
    </row>
    <row r="1043" ht="15.75" customHeight="1">
      <c r="A1043" s="116"/>
      <c r="B1043" s="117"/>
      <c r="C1043" s="116"/>
      <c r="D1043" s="118"/>
      <c r="E1043" s="119"/>
      <c r="F1043" s="119"/>
      <c r="G1043" s="21"/>
      <c r="H1043" s="21"/>
      <c r="I1043" s="21"/>
      <c r="J1043" s="21"/>
      <c r="K1043" s="21"/>
      <c r="L1043" s="21"/>
      <c r="M1043" s="21"/>
      <c r="N1043" s="120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21"/>
      <c r="AH1043" s="21"/>
      <c r="AI1043" s="21"/>
      <c r="AJ1043" s="21"/>
      <c r="AK1043" s="21"/>
      <c r="AL1043" s="21"/>
      <c r="AM1043" s="21"/>
      <c r="AN1043" s="21"/>
      <c r="AO1043" s="21"/>
      <c r="AP1043" s="21"/>
      <c r="AQ1043" s="21"/>
      <c r="AR1043" s="21"/>
      <c r="AS1043" s="21"/>
      <c r="AT1043" s="21"/>
      <c r="AU1043" s="21"/>
      <c r="AV1043" s="21"/>
      <c r="AW1043" s="21"/>
      <c r="AX1043" s="21"/>
      <c r="AY1043" s="21"/>
      <c r="AZ1043" s="21"/>
    </row>
    <row r="1044" ht="15.75" customHeight="1">
      <c r="A1044" s="116"/>
      <c r="B1044" s="117"/>
      <c r="C1044" s="116"/>
      <c r="D1044" s="118"/>
      <c r="E1044" s="119"/>
      <c r="F1044" s="119"/>
      <c r="G1044" s="21"/>
      <c r="H1044" s="21"/>
      <c r="I1044" s="21"/>
      <c r="J1044" s="21"/>
      <c r="K1044" s="21"/>
      <c r="L1044" s="21"/>
      <c r="M1044" s="21"/>
      <c r="N1044" s="120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21"/>
      <c r="AH1044" s="21"/>
      <c r="AI1044" s="21"/>
      <c r="AJ1044" s="21"/>
      <c r="AK1044" s="21"/>
      <c r="AL1044" s="21"/>
      <c r="AM1044" s="21"/>
      <c r="AN1044" s="21"/>
      <c r="AO1044" s="21"/>
      <c r="AP1044" s="21"/>
      <c r="AQ1044" s="21"/>
      <c r="AR1044" s="21"/>
      <c r="AS1044" s="21"/>
      <c r="AT1044" s="21"/>
      <c r="AU1044" s="21"/>
      <c r="AV1044" s="21"/>
      <c r="AW1044" s="21"/>
      <c r="AX1044" s="21"/>
      <c r="AY1044" s="21"/>
      <c r="AZ1044" s="21"/>
    </row>
    <row r="1045" ht="15.75" customHeight="1">
      <c r="A1045" s="116"/>
      <c r="B1045" s="117"/>
      <c r="C1045" s="116"/>
      <c r="D1045" s="118"/>
      <c r="E1045" s="119"/>
      <c r="F1045" s="119"/>
      <c r="G1045" s="21"/>
      <c r="H1045" s="21"/>
      <c r="I1045" s="21"/>
      <c r="J1045" s="21"/>
      <c r="K1045" s="21"/>
      <c r="L1045" s="21"/>
      <c r="M1045" s="21"/>
      <c r="N1045" s="120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21"/>
      <c r="AH1045" s="21"/>
      <c r="AI1045" s="21"/>
      <c r="AJ1045" s="21"/>
      <c r="AK1045" s="21"/>
      <c r="AL1045" s="21"/>
      <c r="AM1045" s="21"/>
      <c r="AN1045" s="21"/>
      <c r="AO1045" s="21"/>
      <c r="AP1045" s="21"/>
      <c r="AQ1045" s="21"/>
      <c r="AR1045" s="21"/>
      <c r="AS1045" s="21"/>
      <c r="AT1045" s="21"/>
      <c r="AU1045" s="21"/>
      <c r="AV1045" s="21"/>
      <c r="AW1045" s="21"/>
      <c r="AX1045" s="21"/>
      <c r="AY1045" s="21"/>
      <c r="AZ1045" s="21"/>
    </row>
    <row r="1046" ht="15.75" customHeight="1">
      <c r="A1046" s="116"/>
      <c r="B1046" s="117"/>
      <c r="C1046" s="116"/>
      <c r="D1046" s="118"/>
      <c r="E1046" s="119"/>
      <c r="F1046" s="119"/>
      <c r="G1046" s="21"/>
      <c r="H1046" s="21"/>
      <c r="I1046" s="21"/>
      <c r="J1046" s="21"/>
      <c r="K1046" s="21"/>
      <c r="L1046" s="21"/>
      <c r="M1046" s="21"/>
      <c r="N1046" s="120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21"/>
      <c r="AH1046" s="21"/>
      <c r="AI1046" s="21"/>
      <c r="AJ1046" s="21"/>
      <c r="AK1046" s="21"/>
      <c r="AL1046" s="21"/>
      <c r="AM1046" s="21"/>
      <c r="AN1046" s="21"/>
      <c r="AO1046" s="21"/>
      <c r="AP1046" s="21"/>
      <c r="AQ1046" s="21"/>
      <c r="AR1046" s="21"/>
      <c r="AS1046" s="21"/>
      <c r="AT1046" s="21"/>
      <c r="AU1046" s="21"/>
      <c r="AV1046" s="21"/>
      <c r="AW1046" s="21"/>
      <c r="AX1046" s="21"/>
      <c r="AY1046" s="21"/>
      <c r="AZ1046" s="21"/>
    </row>
    <row r="1047" ht="15.75" customHeight="1">
      <c r="A1047" s="116"/>
      <c r="B1047" s="117"/>
      <c r="C1047" s="116"/>
      <c r="D1047" s="118"/>
      <c r="E1047" s="119"/>
      <c r="F1047" s="119"/>
      <c r="G1047" s="21"/>
      <c r="H1047" s="21"/>
      <c r="I1047" s="21"/>
      <c r="J1047" s="21"/>
      <c r="K1047" s="21"/>
      <c r="L1047" s="21"/>
      <c r="M1047" s="21"/>
      <c r="N1047" s="120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21"/>
      <c r="AH1047" s="21"/>
      <c r="AI1047" s="21"/>
      <c r="AJ1047" s="21"/>
      <c r="AK1047" s="21"/>
      <c r="AL1047" s="21"/>
      <c r="AM1047" s="21"/>
      <c r="AN1047" s="21"/>
      <c r="AO1047" s="21"/>
      <c r="AP1047" s="21"/>
      <c r="AQ1047" s="21"/>
      <c r="AR1047" s="21"/>
      <c r="AS1047" s="21"/>
      <c r="AT1047" s="21"/>
      <c r="AU1047" s="21"/>
      <c r="AV1047" s="21"/>
      <c r="AW1047" s="21"/>
      <c r="AX1047" s="21"/>
      <c r="AY1047" s="21"/>
      <c r="AZ1047" s="21"/>
    </row>
    <row r="1048" ht="15.75" customHeight="1">
      <c r="A1048" s="116"/>
      <c r="B1048" s="117"/>
      <c r="C1048" s="116"/>
      <c r="D1048" s="118"/>
      <c r="E1048" s="119"/>
      <c r="F1048" s="119"/>
      <c r="G1048" s="21"/>
      <c r="H1048" s="21"/>
      <c r="I1048" s="21"/>
      <c r="J1048" s="21"/>
      <c r="K1048" s="21"/>
      <c r="L1048" s="21"/>
      <c r="M1048" s="21"/>
      <c r="N1048" s="120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21"/>
      <c r="AH1048" s="21"/>
      <c r="AI1048" s="21"/>
      <c r="AJ1048" s="21"/>
      <c r="AK1048" s="21"/>
      <c r="AL1048" s="21"/>
      <c r="AM1048" s="21"/>
      <c r="AN1048" s="21"/>
      <c r="AO1048" s="21"/>
      <c r="AP1048" s="21"/>
      <c r="AQ1048" s="21"/>
      <c r="AR1048" s="21"/>
      <c r="AS1048" s="21"/>
      <c r="AT1048" s="21"/>
      <c r="AU1048" s="21"/>
      <c r="AV1048" s="21"/>
      <c r="AW1048" s="21"/>
      <c r="AX1048" s="21"/>
      <c r="AY1048" s="21"/>
      <c r="AZ1048" s="21"/>
    </row>
  </sheetData>
  <mergeCells count="67">
    <mergeCell ref="A52:M52"/>
    <mergeCell ref="B53:C53"/>
    <mergeCell ref="A58:M58"/>
    <mergeCell ref="B59:C59"/>
    <mergeCell ref="A67:M67"/>
    <mergeCell ref="B68:C68"/>
    <mergeCell ref="A84:M84"/>
    <mergeCell ref="B85:C85"/>
    <mergeCell ref="A87:M87"/>
    <mergeCell ref="B89:D89"/>
    <mergeCell ref="A102:M102"/>
    <mergeCell ref="B103:D103"/>
    <mergeCell ref="A106:M106"/>
    <mergeCell ref="B107:D107"/>
    <mergeCell ref="A118:M118"/>
    <mergeCell ref="B119:D119"/>
    <mergeCell ref="A122:M122"/>
    <mergeCell ref="B123:D123"/>
    <mergeCell ref="A128:M128"/>
    <mergeCell ref="B129:D129"/>
    <mergeCell ref="A134:M134"/>
    <mergeCell ref="N226:Z226"/>
    <mergeCell ref="AA226:AM226"/>
    <mergeCell ref="AN226:AZ226"/>
    <mergeCell ref="B135:D135"/>
    <mergeCell ref="A139:M139"/>
    <mergeCell ref="B140:D140"/>
    <mergeCell ref="A144:M144"/>
    <mergeCell ref="B145:D145"/>
    <mergeCell ref="A158:M158"/>
    <mergeCell ref="B159:D159"/>
    <mergeCell ref="L5:M5"/>
    <mergeCell ref="O7:O8"/>
    <mergeCell ref="D8:G8"/>
    <mergeCell ref="D9:G9"/>
    <mergeCell ref="A3:A9"/>
    <mergeCell ref="A11:A12"/>
    <mergeCell ref="B11:B12"/>
    <mergeCell ref="C11:C12"/>
    <mergeCell ref="D11:D12"/>
    <mergeCell ref="E11:E12"/>
    <mergeCell ref="F11:F12"/>
    <mergeCell ref="B14:C14"/>
    <mergeCell ref="A1:M1"/>
    <mergeCell ref="A2:M2"/>
    <mergeCell ref="B3:C9"/>
    <mergeCell ref="D3:G3"/>
    <mergeCell ref="D4:G4"/>
    <mergeCell ref="D7:G7"/>
    <mergeCell ref="A10:M10"/>
    <mergeCell ref="D6:G6"/>
    <mergeCell ref="G11:I11"/>
    <mergeCell ref="J11:L11"/>
    <mergeCell ref="M11:M12"/>
    <mergeCell ref="A21:M21"/>
    <mergeCell ref="B23:C23"/>
    <mergeCell ref="A31:M31"/>
    <mergeCell ref="B32:C32"/>
    <mergeCell ref="A196:M196"/>
    <mergeCell ref="B197:D197"/>
    <mergeCell ref="A202:M202"/>
    <mergeCell ref="B203:D203"/>
    <mergeCell ref="A214:M214"/>
    <mergeCell ref="A220:M220"/>
    <mergeCell ref="B222:C222"/>
    <mergeCell ref="A226:M226"/>
    <mergeCell ref="D5:G5"/>
  </mergeCells>
  <printOptions/>
  <pageMargins bottom="0.75" footer="0.0" header="0.0" left="0.25" right="0.25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31.75"/>
    <col customWidth="1" min="3" max="29" width="14.38"/>
  </cols>
  <sheetData>
    <row r="1">
      <c r="A1" s="121"/>
      <c r="B1" s="89"/>
      <c r="C1" s="89"/>
      <c r="D1" s="89"/>
      <c r="E1" s="89"/>
      <c r="F1" s="89"/>
      <c r="G1" s="89"/>
      <c r="H1" s="89"/>
      <c r="I1" s="89"/>
      <c r="J1" s="90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</row>
    <row r="2">
      <c r="A2" s="122"/>
      <c r="B2" s="123"/>
      <c r="D2" s="124" t="s">
        <v>0</v>
      </c>
      <c r="H2" s="125"/>
      <c r="I2" s="125"/>
      <c r="J2" s="125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</row>
    <row r="3">
      <c r="D3" s="126" t="s">
        <v>1</v>
      </c>
      <c r="H3" s="125"/>
      <c r="I3" s="125"/>
      <c r="J3" s="125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</row>
    <row r="4">
      <c r="D4" s="17" t="s">
        <v>3</v>
      </c>
      <c r="E4" s="9"/>
      <c r="F4" s="9"/>
      <c r="G4" s="10"/>
      <c r="H4" s="125"/>
      <c r="I4" s="125"/>
      <c r="J4" s="125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</row>
    <row r="5">
      <c r="D5" s="20" t="s">
        <v>4</v>
      </c>
      <c r="E5" s="9"/>
      <c r="F5" s="9"/>
      <c r="G5" s="10"/>
      <c r="H5" s="125"/>
      <c r="I5" s="125"/>
      <c r="J5" s="125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</row>
    <row r="6">
      <c r="D6" s="14" t="s">
        <v>641</v>
      </c>
      <c r="E6" s="9"/>
      <c r="F6" s="9"/>
      <c r="G6" s="10"/>
      <c r="H6" s="125"/>
      <c r="I6" s="127"/>
      <c r="J6" s="127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</row>
    <row r="7">
      <c r="D7" s="128" t="s">
        <v>8</v>
      </c>
      <c r="H7" s="125"/>
      <c r="I7" s="125"/>
      <c r="J7" s="125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</row>
    <row r="8">
      <c r="D8" s="129" t="s">
        <v>9</v>
      </c>
      <c r="H8" s="125"/>
      <c r="I8" s="125"/>
      <c r="J8" s="125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</row>
    <row r="9">
      <c r="A9" s="119"/>
      <c r="B9" s="119"/>
      <c r="C9" s="119"/>
      <c r="D9" s="119"/>
      <c r="E9" s="119"/>
      <c r="F9" s="119"/>
      <c r="G9" s="119"/>
      <c r="H9" s="125"/>
      <c r="I9" s="125"/>
      <c r="J9" s="125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>
      <c r="A10" s="121" t="s">
        <v>642</v>
      </c>
      <c r="B10" s="89"/>
      <c r="C10" s="89"/>
      <c r="D10" s="89"/>
      <c r="E10" s="89"/>
      <c r="F10" s="89"/>
      <c r="G10" s="89"/>
      <c r="H10" s="89"/>
      <c r="I10" s="89"/>
      <c r="J10" s="90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</row>
    <row r="11">
      <c r="A11" s="130"/>
      <c r="B11" s="123"/>
      <c r="C11" s="131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>
      <c r="A13" s="133" t="s">
        <v>643</v>
      </c>
      <c r="B13" s="134" t="s">
        <v>180</v>
      </c>
      <c r="C13" s="135" t="s">
        <v>644</v>
      </c>
      <c r="D13" s="136"/>
      <c r="E13" s="136"/>
      <c r="F13" s="136"/>
      <c r="G13" s="136"/>
      <c r="H13" s="136"/>
      <c r="I13" s="136"/>
      <c r="J13" s="136"/>
      <c r="K13" s="119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>
      <c r="A14" s="137" t="s">
        <v>12</v>
      </c>
      <c r="B14" s="138" t="s">
        <v>10</v>
      </c>
      <c r="C14" s="138" t="s">
        <v>14</v>
      </c>
      <c r="D14" s="138" t="s">
        <v>645</v>
      </c>
      <c r="E14" s="138" t="s">
        <v>646</v>
      </c>
      <c r="F14" s="138" t="s">
        <v>19</v>
      </c>
      <c r="G14" s="138" t="s">
        <v>647</v>
      </c>
      <c r="H14" s="137"/>
      <c r="I14" s="137"/>
      <c r="J14" s="137" t="s">
        <v>648</v>
      </c>
      <c r="K14" s="119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>
      <c r="A15" s="139" t="s">
        <v>649</v>
      </c>
      <c r="B15" s="140" t="s">
        <v>650</v>
      </c>
      <c r="C15" s="141" t="s">
        <v>36</v>
      </c>
      <c r="D15" s="142">
        <v>1.0</v>
      </c>
      <c r="E15" s="143">
        <v>15.55</v>
      </c>
      <c r="F15" s="143">
        <v>0.0</v>
      </c>
      <c r="G15" s="143">
        <f t="shared" ref="G15:G19" si="1">E15+F15</f>
        <v>15.55</v>
      </c>
      <c r="H15" s="144">
        <f t="shared" ref="H15:H19" si="2">E15*D15</f>
        <v>15.55</v>
      </c>
      <c r="I15" s="144">
        <f t="shared" ref="I15:I19" si="3">F15*D15</f>
        <v>0</v>
      </c>
      <c r="J15" s="144">
        <f t="shared" ref="J15:J19" si="4">G15*D15</f>
        <v>15.55</v>
      </c>
      <c r="K15" s="11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>
      <c r="A16" s="139">
        <v>43130.0</v>
      </c>
      <c r="B16" s="140" t="s">
        <v>651</v>
      </c>
      <c r="C16" s="141" t="s">
        <v>93</v>
      </c>
      <c r="D16" s="142">
        <v>0.05</v>
      </c>
      <c r="E16" s="143">
        <v>26.23</v>
      </c>
      <c r="F16" s="143">
        <v>0.0</v>
      </c>
      <c r="G16" s="143">
        <f t="shared" si="1"/>
        <v>26.23</v>
      </c>
      <c r="H16" s="144">
        <f t="shared" si="2"/>
        <v>1.3115</v>
      </c>
      <c r="I16" s="144">
        <f t="shared" si="3"/>
        <v>0</v>
      </c>
      <c r="J16" s="144">
        <f t="shared" si="4"/>
        <v>1.3115</v>
      </c>
      <c r="K16" s="119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>
      <c r="A17" s="139">
        <v>10527.0</v>
      </c>
      <c r="B17" s="140" t="s">
        <v>652</v>
      </c>
      <c r="C17" s="141" t="s">
        <v>653</v>
      </c>
      <c r="D17" s="142">
        <v>0.5</v>
      </c>
      <c r="E17" s="143">
        <v>20.0</v>
      </c>
      <c r="F17" s="143">
        <v>0.0</v>
      </c>
      <c r="G17" s="143">
        <f t="shared" si="1"/>
        <v>20</v>
      </c>
      <c r="H17" s="144">
        <f t="shared" si="2"/>
        <v>10</v>
      </c>
      <c r="I17" s="144">
        <f t="shared" si="3"/>
        <v>0</v>
      </c>
      <c r="J17" s="144">
        <f t="shared" si="4"/>
        <v>10</v>
      </c>
      <c r="K17" s="119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>
      <c r="A18" s="139">
        <v>88309.0</v>
      </c>
      <c r="B18" s="140" t="s">
        <v>654</v>
      </c>
      <c r="C18" s="141" t="s">
        <v>655</v>
      </c>
      <c r="D18" s="142">
        <v>0.28</v>
      </c>
      <c r="E18" s="143">
        <v>0.0</v>
      </c>
      <c r="F18" s="143">
        <v>29.15</v>
      </c>
      <c r="G18" s="143">
        <f t="shared" si="1"/>
        <v>29.15</v>
      </c>
      <c r="H18" s="144">
        <f t="shared" si="2"/>
        <v>0</v>
      </c>
      <c r="I18" s="144">
        <f t="shared" si="3"/>
        <v>8.162</v>
      </c>
      <c r="J18" s="144">
        <f t="shared" si="4"/>
        <v>8.162</v>
      </c>
      <c r="K18" s="119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>
      <c r="A19" s="139">
        <v>88316.0</v>
      </c>
      <c r="B19" s="140" t="s">
        <v>656</v>
      </c>
      <c r="C19" s="141" t="s">
        <v>655</v>
      </c>
      <c r="D19" s="142">
        <v>0.17</v>
      </c>
      <c r="E19" s="143">
        <v>0.0</v>
      </c>
      <c r="F19" s="143">
        <v>22.72</v>
      </c>
      <c r="G19" s="143">
        <f t="shared" si="1"/>
        <v>22.72</v>
      </c>
      <c r="H19" s="144">
        <f t="shared" si="2"/>
        <v>0</v>
      </c>
      <c r="I19" s="144">
        <f t="shared" si="3"/>
        <v>3.8624</v>
      </c>
      <c r="J19" s="144">
        <f t="shared" si="4"/>
        <v>3.8624</v>
      </c>
      <c r="K19" s="119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>
      <c r="A20" s="119"/>
      <c r="B20" s="119"/>
      <c r="C20" s="119"/>
      <c r="D20" s="119"/>
      <c r="E20" s="119"/>
      <c r="F20" s="145"/>
      <c r="G20" s="146" t="s">
        <v>657</v>
      </c>
      <c r="H20" s="147">
        <f t="shared" ref="H20:J20" si="5">SUM(H15:H19)</f>
        <v>26.8615</v>
      </c>
      <c r="I20" s="147">
        <f t="shared" si="5"/>
        <v>12.0244</v>
      </c>
      <c r="J20" s="147">
        <f t="shared" si="5"/>
        <v>38.8859</v>
      </c>
      <c r="K20" s="119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>
      <c r="A23" s="121"/>
      <c r="B23" s="89"/>
      <c r="C23" s="89"/>
      <c r="D23" s="89"/>
      <c r="E23" s="89"/>
      <c r="F23" s="89"/>
      <c r="G23" s="89"/>
      <c r="H23" s="89"/>
      <c r="I23" s="89"/>
      <c r="J23" s="90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</row>
    <row r="24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</row>
    <row r="4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</row>
    <row r="43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</row>
    <row r="4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</row>
    <row r="4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</row>
    <row r="46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</row>
    <row r="47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</row>
    <row r="48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</row>
    <row r="4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</row>
    <row r="50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</row>
    <row r="5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</row>
    <row r="5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</row>
    <row r="53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</row>
    <row r="5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</row>
    <row r="5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</row>
    <row r="56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</row>
    <row r="57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</row>
    <row r="58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</row>
    <row r="59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</row>
    <row r="60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</row>
    <row r="6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</row>
    <row r="63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</row>
    <row r="64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</row>
    <row r="6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</row>
    <row r="67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</row>
    <row r="68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</row>
    <row r="69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</row>
    <row r="70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</row>
    <row r="7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</row>
    <row r="7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</row>
    <row r="73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</row>
    <row r="74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</row>
    <row r="7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</row>
    <row r="76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</row>
    <row r="79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</row>
    <row r="80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</row>
    <row r="8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</row>
    <row r="134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</row>
    <row r="13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</row>
    <row r="136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</row>
    <row r="137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</row>
    <row r="138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</row>
    <row r="139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</row>
    <row r="140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</row>
    <row r="14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</row>
    <row r="14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</row>
    <row r="14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</row>
    <row r="144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</row>
    <row r="14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</row>
    <row r="146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</row>
    <row r="147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</row>
    <row r="148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</row>
    <row r="149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</row>
    <row r="150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</row>
    <row r="15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</row>
    <row r="15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</row>
    <row r="153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</row>
    <row r="154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</row>
    <row r="15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</row>
    <row r="156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</row>
    <row r="157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</row>
    <row r="158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</row>
    <row r="159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</row>
    <row r="160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</row>
    <row r="16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</row>
    <row r="16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</row>
    <row r="163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</row>
    <row r="164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</row>
    <row r="16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</row>
    <row r="166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</row>
    <row r="167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</row>
    <row r="168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</row>
    <row r="169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</row>
    <row r="170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</row>
    <row r="17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</row>
    <row r="17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</row>
    <row r="173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</row>
    <row r="174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</row>
    <row r="17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</row>
    <row r="176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</row>
    <row r="177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</row>
    <row r="178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</row>
    <row r="179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</row>
    <row r="180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</row>
    <row r="18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</row>
    <row r="18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</row>
    <row r="183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</row>
    <row r="184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</row>
    <row r="18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</row>
    <row r="186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</row>
    <row r="187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</row>
    <row r="188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</row>
    <row r="189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</row>
    <row r="190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</row>
    <row r="19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</row>
    <row r="19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</row>
    <row r="193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</row>
    <row r="194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</row>
    <row r="19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</row>
    <row r="196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</row>
    <row r="197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</row>
    <row r="198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</row>
    <row r="199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</row>
    <row r="200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</row>
    <row r="20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</row>
    <row r="20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</row>
    <row r="203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</row>
    <row r="204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</row>
    <row r="20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</row>
    <row r="206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</row>
    <row r="207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</row>
    <row r="208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</row>
    <row r="209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</row>
    <row r="210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</row>
    <row r="21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</row>
    <row r="21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</row>
    <row r="213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</row>
    <row r="214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</row>
    <row r="21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</row>
    <row r="216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</row>
    <row r="217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</row>
    <row r="218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</row>
    <row r="219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</row>
    <row r="220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</row>
    <row r="22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</row>
    <row r="22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</row>
    <row r="223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</row>
    <row r="224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</row>
    <row r="2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</row>
    <row r="226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</row>
    <row r="227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</row>
    <row r="228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</row>
    <row r="229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</row>
    <row r="230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</row>
    <row r="23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</row>
    <row r="23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</row>
    <row r="233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</row>
    <row r="234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</row>
    <row r="23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</row>
    <row r="236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</row>
    <row r="237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</row>
    <row r="238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</row>
    <row r="239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</row>
    <row r="240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</row>
    <row r="24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</row>
    <row r="24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</row>
    <row r="243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</row>
    <row r="244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</row>
    <row r="24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</row>
    <row r="246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</row>
    <row r="247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</row>
    <row r="248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</row>
    <row r="249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</row>
    <row r="250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</row>
    <row r="25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</row>
    <row r="25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</row>
    <row r="253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</row>
    <row r="254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</row>
    <row r="25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</row>
    <row r="256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</row>
    <row r="257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</row>
    <row r="258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</row>
    <row r="259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</row>
    <row r="260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</row>
    <row r="26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</row>
    <row r="26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</row>
    <row r="263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</row>
    <row r="264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</row>
    <row r="26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</row>
    <row r="266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</row>
    <row r="267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</row>
    <row r="268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</row>
    <row r="269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</row>
    <row r="270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</row>
    <row r="27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</row>
    <row r="27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</row>
    <row r="273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</row>
    <row r="274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</row>
    <row r="27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</row>
    <row r="276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</row>
    <row r="277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</row>
    <row r="278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</row>
    <row r="279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</row>
    <row r="280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</row>
    <row r="28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</row>
    <row r="28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</row>
    <row r="283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</row>
    <row r="284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</row>
    <row r="28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</row>
    <row r="286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</row>
    <row r="287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</row>
    <row r="288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</row>
    <row r="289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</row>
    <row r="290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</row>
    <row r="29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</row>
    <row r="29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</row>
    <row r="293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</row>
    <row r="294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</row>
    <row r="29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</row>
    <row r="296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</row>
    <row r="297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</row>
    <row r="298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</row>
    <row r="299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</row>
    <row r="300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</row>
    <row r="30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</row>
    <row r="30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</row>
    <row r="303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</row>
    <row r="304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</row>
    <row r="30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</row>
    <row r="306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</row>
    <row r="307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</row>
    <row r="308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</row>
    <row r="309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</row>
    <row r="310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</row>
    <row r="31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</row>
    <row r="31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</row>
    <row r="313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</row>
    <row r="314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</row>
    <row r="31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</row>
    <row r="316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</row>
    <row r="317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</row>
    <row r="318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</row>
    <row r="319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</row>
    <row r="320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</row>
    <row r="32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</row>
    <row r="32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</row>
    <row r="323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</row>
    <row r="324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</row>
    <row r="3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</row>
    <row r="326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</row>
    <row r="327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</row>
    <row r="328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</row>
    <row r="329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</row>
    <row r="330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</row>
    <row r="33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</row>
    <row r="33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</row>
    <row r="333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</row>
    <row r="334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</row>
    <row r="33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</row>
    <row r="336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</row>
    <row r="337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</row>
    <row r="338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</row>
    <row r="339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</row>
    <row r="340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</row>
    <row r="34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</row>
    <row r="34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</row>
    <row r="343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</row>
    <row r="344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</row>
    <row r="34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</row>
    <row r="346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</row>
    <row r="347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</row>
    <row r="348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</row>
    <row r="349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</row>
    <row r="350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</row>
    <row r="35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</row>
    <row r="35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</row>
    <row r="353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</row>
    <row r="354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</row>
    <row r="35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</row>
    <row r="356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</row>
    <row r="357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</row>
    <row r="358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</row>
    <row r="359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</row>
    <row r="360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</row>
    <row r="36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</row>
    <row r="36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</row>
    <row r="363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</row>
    <row r="364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</row>
    <row r="36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</row>
    <row r="366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</row>
    <row r="367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</row>
    <row r="368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</row>
    <row r="369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</row>
    <row r="370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</row>
    <row r="37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</row>
    <row r="37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</row>
    <row r="373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</row>
    <row r="374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</row>
    <row r="37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</row>
    <row r="376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</row>
    <row r="377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</row>
    <row r="378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</row>
    <row r="379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</row>
    <row r="380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</row>
    <row r="38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</row>
    <row r="38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</row>
    <row r="383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</row>
    <row r="384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</row>
    <row r="38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</row>
    <row r="386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</row>
    <row r="387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</row>
    <row r="388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</row>
    <row r="389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</row>
    <row r="390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</row>
    <row r="39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</row>
    <row r="39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</row>
    <row r="393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</row>
    <row r="394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</row>
    <row r="39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</row>
    <row r="396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</row>
    <row r="397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</row>
    <row r="398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</row>
    <row r="399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</row>
    <row r="400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</row>
    <row r="40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</row>
    <row r="40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</row>
    <row r="403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</row>
    <row r="404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</row>
    <row r="40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</row>
    <row r="406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</row>
    <row r="407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</row>
    <row r="408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</row>
    <row r="409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</row>
    <row r="410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</row>
    <row r="41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</row>
    <row r="41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</row>
    <row r="413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</row>
    <row r="414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</row>
    <row r="41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</row>
    <row r="416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</row>
    <row r="417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</row>
    <row r="418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</row>
    <row r="419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</row>
    <row r="420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</row>
    <row r="42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</row>
    <row r="42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</row>
    <row r="423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</row>
    <row r="424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</row>
    <row r="4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</row>
    <row r="426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</row>
    <row r="427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</row>
    <row r="428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</row>
    <row r="429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</row>
    <row r="430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</row>
    <row r="43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</row>
    <row r="43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</row>
    <row r="433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</row>
    <row r="434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</row>
    <row r="43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</row>
    <row r="436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</row>
    <row r="437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</row>
    <row r="438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</row>
    <row r="439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</row>
    <row r="440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</row>
    <row r="44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</row>
    <row r="44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</row>
    <row r="443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</row>
    <row r="444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</row>
    <row r="44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</row>
    <row r="446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</row>
    <row r="447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</row>
    <row r="448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</row>
    <row r="449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</row>
    <row r="450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</row>
    <row r="45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</row>
    <row r="45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</row>
    <row r="453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</row>
    <row r="454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</row>
    <row r="45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</row>
    <row r="456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</row>
    <row r="457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</row>
    <row r="458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</row>
    <row r="459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</row>
    <row r="460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</row>
    <row r="46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</row>
    <row r="46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</row>
    <row r="463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</row>
    <row r="464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</row>
    <row r="46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</row>
    <row r="466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</row>
    <row r="467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</row>
    <row r="468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</row>
    <row r="469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</row>
    <row r="470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</row>
    <row r="47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</row>
    <row r="47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</row>
    <row r="473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</row>
    <row r="474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</row>
    <row r="47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</row>
    <row r="476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</row>
    <row r="477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</row>
    <row r="478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</row>
    <row r="479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</row>
    <row r="480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</row>
    <row r="48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</row>
    <row r="48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</row>
    <row r="483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</row>
    <row r="484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</row>
    <row r="48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</row>
    <row r="486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</row>
    <row r="487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</row>
    <row r="488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</row>
    <row r="489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</row>
    <row r="490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</row>
    <row r="49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</row>
    <row r="49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</row>
    <row r="493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</row>
    <row r="494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</row>
    <row r="49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</row>
    <row r="496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</row>
    <row r="497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</row>
    <row r="498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</row>
    <row r="499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</row>
    <row r="500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</row>
    <row r="50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</row>
    <row r="50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</row>
    <row r="503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</row>
    <row r="504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</row>
    <row r="50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</row>
    <row r="506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</row>
    <row r="507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</row>
    <row r="508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</row>
    <row r="509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</row>
    <row r="510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</row>
    <row r="51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</row>
    <row r="51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</row>
    <row r="513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</row>
    <row r="514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</row>
    <row r="51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</row>
    <row r="516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</row>
    <row r="517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</row>
    <row r="518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</row>
    <row r="519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</row>
    <row r="520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</row>
    <row r="52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</row>
    <row r="52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</row>
    <row r="523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</row>
    <row r="524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</row>
    <row r="5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</row>
    <row r="526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</row>
    <row r="527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</row>
    <row r="528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</row>
    <row r="529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</row>
    <row r="530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</row>
    <row r="53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</row>
    <row r="53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</row>
    <row r="533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</row>
    <row r="534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</row>
    <row r="53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</row>
    <row r="536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</row>
    <row r="537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</row>
    <row r="538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</row>
    <row r="539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</row>
    <row r="540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</row>
    <row r="54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</row>
    <row r="54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</row>
    <row r="543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</row>
    <row r="544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</row>
    <row r="54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</row>
    <row r="546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</row>
    <row r="547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</row>
    <row r="548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</row>
    <row r="549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</row>
    <row r="550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</row>
    <row r="55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</row>
    <row r="55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</row>
    <row r="553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</row>
    <row r="554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</row>
    <row r="55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</row>
    <row r="556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</row>
    <row r="557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</row>
    <row r="558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</row>
    <row r="559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</row>
    <row r="560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</row>
    <row r="56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</row>
    <row r="56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</row>
    <row r="563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</row>
    <row r="564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</row>
    <row r="56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</row>
    <row r="566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</row>
    <row r="567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</row>
    <row r="568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</row>
    <row r="569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</row>
    <row r="570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</row>
    <row r="57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</row>
    <row r="57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</row>
    <row r="573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</row>
    <row r="574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</row>
    <row r="57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</row>
    <row r="576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</row>
    <row r="577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</row>
    <row r="578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</row>
    <row r="579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</row>
    <row r="580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</row>
    <row r="58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</row>
    <row r="58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</row>
    <row r="583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</row>
    <row r="584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</row>
    <row r="58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</row>
    <row r="586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</row>
    <row r="587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</row>
    <row r="588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</row>
    <row r="589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</row>
    <row r="590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</row>
    <row r="59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</row>
    <row r="59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</row>
    <row r="593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</row>
    <row r="594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</row>
    <row r="59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</row>
    <row r="596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</row>
    <row r="597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</row>
    <row r="598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</row>
    <row r="599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</row>
    <row r="600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</row>
    <row r="60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</row>
    <row r="60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</row>
    <row r="603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</row>
    <row r="604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</row>
    <row r="60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</row>
    <row r="606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</row>
    <row r="607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</row>
    <row r="608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</row>
    <row r="609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</row>
    <row r="610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</row>
    <row r="61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</row>
    <row r="61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</row>
    <row r="613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</row>
    <row r="614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</row>
    <row r="61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</row>
    <row r="616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</row>
    <row r="617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</row>
    <row r="618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</row>
    <row r="619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</row>
    <row r="620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</row>
    <row r="62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</row>
    <row r="62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</row>
    <row r="623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</row>
    <row r="624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</row>
    <row r="6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</row>
    <row r="626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</row>
    <row r="627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</row>
    <row r="628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</row>
    <row r="629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</row>
    <row r="630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</row>
    <row r="63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</row>
    <row r="63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</row>
    <row r="633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</row>
    <row r="634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</row>
    <row r="63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</row>
    <row r="636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</row>
    <row r="637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</row>
    <row r="638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</row>
    <row r="639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</row>
    <row r="640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</row>
    <row r="64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</row>
    <row r="64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</row>
    <row r="643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</row>
    <row r="644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</row>
    <row r="64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</row>
    <row r="646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</row>
    <row r="647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</row>
    <row r="648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</row>
    <row r="649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</row>
    <row r="650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</row>
    <row r="65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</row>
    <row r="65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</row>
    <row r="653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</row>
    <row r="654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</row>
    <row r="65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</row>
    <row r="656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</row>
    <row r="657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</row>
    <row r="658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</row>
    <row r="659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</row>
    <row r="660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</row>
    <row r="66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</row>
    <row r="66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</row>
    <row r="663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</row>
    <row r="664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</row>
    <row r="66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</row>
    <row r="666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</row>
    <row r="667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</row>
    <row r="668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</row>
    <row r="669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</row>
    <row r="670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</row>
    <row r="67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</row>
    <row r="67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</row>
    <row r="673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</row>
    <row r="674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</row>
    <row r="67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</row>
    <row r="676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</row>
    <row r="677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</row>
    <row r="678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</row>
    <row r="679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</row>
    <row r="680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</row>
    <row r="68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</row>
    <row r="682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</row>
    <row r="683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</row>
    <row r="684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</row>
    <row r="68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</row>
    <row r="686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</row>
    <row r="687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</row>
    <row r="688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</row>
    <row r="689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</row>
    <row r="690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</row>
    <row r="69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</row>
    <row r="692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</row>
    <row r="693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</row>
    <row r="694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</row>
    <row r="69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</row>
    <row r="696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</row>
    <row r="697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</row>
    <row r="698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</row>
    <row r="699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</row>
    <row r="700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</row>
    <row r="70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</row>
    <row r="702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</row>
    <row r="703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</row>
    <row r="704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</row>
    <row r="70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</row>
    <row r="706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</row>
    <row r="707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</row>
    <row r="708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</row>
    <row r="709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</row>
    <row r="710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</row>
    <row r="71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</row>
    <row r="712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</row>
    <row r="713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</row>
    <row r="714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</row>
    <row r="71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</row>
    <row r="716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</row>
    <row r="717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</row>
    <row r="718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</row>
    <row r="719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</row>
    <row r="720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</row>
    <row r="72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</row>
    <row r="722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</row>
    <row r="723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</row>
    <row r="724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</row>
    <row r="72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</row>
    <row r="726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</row>
    <row r="727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</row>
    <row r="728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</row>
    <row r="729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</row>
    <row r="730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</row>
    <row r="73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</row>
    <row r="732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</row>
    <row r="733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</row>
    <row r="734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</row>
    <row r="73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</row>
    <row r="736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</row>
    <row r="737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</row>
    <row r="738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</row>
    <row r="739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</row>
    <row r="740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</row>
    <row r="74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</row>
    <row r="742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</row>
    <row r="743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</row>
    <row r="744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</row>
    <row r="74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</row>
    <row r="746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</row>
    <row r="747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</row>
    <row r="748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</row>
    <row r="749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</row>
    <row r="750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</row>
    <row r="75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</row>
    <row r="752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</row>
    <row r="753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</row>
    <row r="754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</row>
    <row r="75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</row>
    <row r="756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</row>
    <row r="757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</row>
    <row r="758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</row>
    <row r="759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</row>
    <row r="760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</row>
    <row r="76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</row>
    <row r="762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</row>
    <row r="763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</row>
    <row r="764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</row>
    <row r="76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</row>
    <row r="766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</row>
    <row r="767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</row>
    <row r="768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</row>
    <row r="769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</row>
    <row r="770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</row>
    <row r="77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</row>
    <row r="772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</row>
    <row r="773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</row>
    <row r="774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</row>
    <row r="77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</row>
    <row r="776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</row>
    <row r="777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</row>
    <row r="778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</row>
    <row r="779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</row>
    <row r="780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</row>
    <row r="78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</row>
    <row r="782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</row>
    <row r="783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</row>
    <row r="784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</row>
    <row r="78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</row>
    <row r="786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</row>
    <row r="787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</row>
    <row r="788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</row>
    <row r="789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</row>
    <row r="790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</row>
    <row r="79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</row>
    <row r="792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</row>
    <row r="793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</row>
    <row r="794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</row>
    <row r="79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</row>
    <row r="796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</row>
    <row r="797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</row>
    <row r="798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</row>
    <row r="799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</row>
    <row r="800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</row>
    <row r="80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</row>
    <row r="802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</row>
    <row r="803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</row>
    <row r="804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</row>
    <row r="80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</row>
    <row r="806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</row>
    <row r="807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</row>
    <row r="808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</row>
    <row r="809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</row>
    <row r="810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</row>
    <row r="81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</row>
    <row r="812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</row>
    <row r="813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</row>
    <row r="814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</row>
    <row r="81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</row>
    <row r="816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</row>
    <row r="817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</row>
    <row r="818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</row>
    <row r="819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</row>
    <row r="820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</row>
    <row r="82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</row>
    <row r="822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</row>
    <row r="823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</row>
    <row r="824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</row>
    <row r="82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</row>
    <row r="826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</row>
    <row r="827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</row>
    <row r="828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</row>
    <row r="829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</row>
    <row r="830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</row>
    <row r="83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</row>
    <row r="832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</row>
    <row r="833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</row>
    <row r="834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</row>
    <row r="83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</row>
    <row r="836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</row>
    <row r="837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</row>
    <row r="838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</row>
    <row r="839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</row>
    <row r="840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</row>
    <row r="84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</row>
    <row r="842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</row>
    <row r="843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</row>
    <row r="844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</row>
    <row r="84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</row>
    <row r="846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</row>
    <row r="847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</row>
    <row r="848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</row>
    <row r="849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</row>
    <row r="850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</row>
    <row r="85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</row>
    <row r="852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</row>
    <row r="853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</row>
    <row r="854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</row>
    <row r="85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</row>
    <row r="856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</row>
    <row r="857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</row>
    <row r="858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</row>
    <row r="859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</row>
    <row r="860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</row>
    <row r="86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</row>
    <row r="862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</row>
    <row r="863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</row>
    <row r="864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</row>
    <row r="86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</row>
    <row r="866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</row>
    <row r="867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</row>
    <row r="868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</row>
    <row r="869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</row>
    <row r="870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</row>
    <row r="87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</row>
    <row r="872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</row>
    <row r="873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</row>
    <row r="874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</row>
    <row r="87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</row>
    <row r="876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</row>
    <row r="877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</row>
    <row r="878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</row>
    <row r="879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</row>
    <row r="880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</row>
    <row r="88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</row>
    <row r="882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</row>
    <row r="883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</row>
    <row r="884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</row>
    <row r="88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</row>
    <row r="886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</row>
    <row r="887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</row>
    <row r="888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</row>
    <row r="889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</row>
    <row r="890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</row>
    <row r="89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</row>
    <row r="892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</row>
    <row r="893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</row>
    <row r="894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</row>
    <row r="89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</row>
    <row r="896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</row>
    <row r="897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</row>
    <row r="898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</row>
    <row r="899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</row>
    <row r="900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</row>
    <row r="90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</row>
    <row r="902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</row>
    <row r="903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</row>
    <row r="904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</row>
    <row r="90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</row>
    <row r="906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</row>
    <row r="907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</row>
    <row r="908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</row>
    <row r="909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</row>
    <row r="910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</row>
    <row r="91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</row>
    <row r="912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</row>
    <row r="913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</row>
    <row r="914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</row>
    <row r="91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</row>
    <row r="916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</row>
    <row r="917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</row>
    <row r="918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</row>
    <row r="919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</row>
    <row r="920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</row>
    <row r="92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</row>
    <row r="922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</row>
    <row r="923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</row>
    <row r="924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</row>
    <row r="92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</row>
    <row r="926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</row>
    <row r="927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</row>
    <row r="928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</row>
    <row r="929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</row>
    <row r="930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</row>
    <row r="93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</row>
    <row r="932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</row>
    <row r="933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</row>
    <row r="934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</row>
    <row r="93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</row>
    <row r="936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</row>
    <row r="937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</row>
    <row r="938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</row>
    <row r="939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</row>
    <row r="940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</row>
    <row r="94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</row>
    <row r="942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</row>
    <row r="943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</row>
    <row r="944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</row>
    <row r="94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</row>
    <row r="946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</row>
    <row r="947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</row>
    <row r="948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</row>
    <row r="949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</row>
    <row r="950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</row>
    <row r="95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</row>
    <row r="952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</row>
    <row r="953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</row>
    <row r="954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</row>
    <row r="95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</row>
    <row r="956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</row>
    <row r="957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</row>
    <row r="958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</row>
    <row r="959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</row>
    <row r="960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</row>
    <row r="96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</row>
    <row r="962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</row>
    <row r="963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</row>
    <row r="964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</row>
    <row r="96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</row>
    <row r="966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</row>
    <row r="967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</row>
    <row r="968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</row>
    <row r="969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</row>
    <row r="970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</row>
    <row r="97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</row>
    <row r="972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</row>
    <row r="973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</row>
    <row r="974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</row>
    <row r="97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</row>
    <row r="976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</row>
    <row r="977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</row>
    <row r="978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</row>
    <row r="979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</row>
  </sheetData>
  <mergeCells count="12">
    <mergeCell ref="D6:G6"/>
    <mergeCell ref="D7:G7"/>
    <mergeCell ref="D8:G8"/>
    <mergeCell ref="A10:J10"/>
    <mergeCell ref="A23:J23"/>
    <mergeCell ref="A1:J1"/>
    <mergeCell ref="A2:A8"/>
    <mergeCell ref="B2:C8"/>
    <mergeCell ref="D2:G2"/>
    <mergeCell ref="D3:G3"/>
    <mergeCell ref="D5:G5"/>
    <mergeCell ref="D4:G4"/>
  </mergeCells>
  <printOptions horizontalCentered="1"/>
  <pageMargins bottom="0.75" footer="0.0" header="0.0" left="0.25" right="0.25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12" width="14.38"/>
    <col customWidth="1" min="13" max="13" width="7.75"/>
    <col customWidth="1" min="15" max="18" width="14.38"/>
  </cols>
  <sheetData>
    <row r="1">
      <c r="A1" s="14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49"/>
      <c r="N1" s="150"/>
      <c r="O1" s="4"/>
      <c r="P1" s="4"/>
      <c r="Q1" s="4"/>
      <c r="R1" s="4"/>
    </row>
    <row r="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49"/>
      <c r="N2" s="150"/>
      <c r="O2" s="4"/>
      <c r="P2" s="4"/>
      <c r="Q2" s="4"/>
      <c r="R2" s="4"/>
    </row>
    <row r="3" ht="15.0" customHeight="1">
      <c r="A3" s="151"/>
      <c r="B3" s="152"/>
      <c r="D3" s="124" t="s">
        <v>0</v>
      </c>
      <c r="H3" s="119"/>
      <c r="I3" s="11"/>
      <c r="J3" s="4"/>
      <c r="K3" s="11"/>
      <c r="L3" s="4"/>
      <c r="M3" s="149"/>
      <c r="N3" s="150"/>
      <c r="O3" s="4"/>
      <c r="P3" s="4"/>
      <c r="Q3" s="4"/>
      <c r="R3" s="4"/>
    </row>
    <row r="4" ht="15.0" customHeight="1">
      <c r="A4" s="151"/>
      <c r="D4" s="126" t="s">
        <v>1</v>
      </c>
      <c r="H4" s="119"/>
      <c r="I4" s="4"/>
      <c r="J4" s="4"/>
      <c r="K4" s="4"/>
      <c r="L4" s="4"/>
      <c r="M4" s="149"/>
      <c r="N4" s="150"/>
      <c r="O4" s="4"/>
      <c r="P4" s="4"/>
      <c r="Q4" s="4"/>
      <c r="R4" s="4"/>
    </row>
    <row r="5" ht="15.0" customHeight="1">
      <c r="A5" s="151"/>
      <c r="D5" s="17" t="s">
        <v>3</v>
      </c>
      <c r="E5" s="9"/>
      <c r="F5" s="9"/>
      <c r="G5" s="10"/>
      <c r="H5" s="119"/>
      <c r="I5" s="4"/>
      <c r="J5" s="4"/>
      <c r="K5" s="4"/>
      <c r="L5" s="4"/>
      <c r="M5" s="149"/>
      <c r="N5" s="150"/>
      <c r="O5" s="4"/>
      <c r="P5" s="4"/>
      <c r="Q5" s="4"/>
      <c r="R5" s="4"/>
    </row>
    <row r="6" ht="15.0" customHeight="1">
      <c r="A6" s="151"/>
      <c r="D6" s="20" t="s">
        <v>4</v>
      </c>
      <c r="E6" s="9"/>
      <c r="F6" s="9"/>
      <c r="G6" s="10"/>
      <c r="H6" s="119"/>
      <c r="I6" s="150"/>
      <c r="J6" s="150"/>
      <c r="K6" s="150"/>
      <c r="L6" s="150"/>
      <c r="M6" s="149"/>
      <c r="N6" s="150"/>
      <c r="O6" s="4"/>
      <c r="P6" s="4"/>
      <c r="Q6" s="4"/>
      <c r="R6" s="4"/>
    </row>
    <row r="7" ht="15.0" customHeight="1">
      <c r="A7" s="151"/>
      <c r="D7" s="14" t="s">
        <v>641</v>
      </c>
      <c r="E7" s="9"/>
      <c r="F7" s="9"/>
      <c r="G7" s="10"/>
      <c r="H7" s="119"/>
      <c r="I7" s="150"/>
      <c r="J7" s="150"/>
      <c r="K7" s="150"/>
      <c r="L7" s="150"/>
      <c r="M7" s="149"/>
      <c r="N7" s="150"/>
      <c r="O7" s="4"/>
      <c r="P7" s="4"/>
      <c r="Q7" s="4"/>
      <c r="R7" s="4"/>
    </row>
    <row r="8" ht="15.0" customHeight="1">
      <c r="A8" s="151"/>
      <c r="D8" s="126" t="s">
        <v>8</v>
      </c>
      <c r="H8" s="119"/>
      <c r="I8" s="4"/>
      <c r="J8" s="150"/>
      <c r="K8" s="4"/>
      <c r="L8" s="150"/>
      <c r="M8" s="149"/>
      <c r="N8" s="150"/>
      <c r="O8" s="4"/>
      <c r="P8" s="4"/>
      <c r="Q8" s="4"/>
      <c r="R8" s="4"/>
    </row>
    <row r="9">
      <c r="A9" s="151"/>
      <c r="D9" s="129" t="s">
        <v>9</v>
      </c>
      <c r="H9" s="119"/>
      <c r="I9" s="4"/>
      <c r="J9" s="4"/>
      <c r="K9" s="4"/>
      <c r="L9" s="4"/>
      <c r="M9" s="149"/>
      <c r="N9" s="150"/>
      <c r="O9" s="4"/>
      <c r="P9" s="4"/>
      <c r="Q9" s="4"/>
      <c r="R9" s="4"/>
    </row>
    <row r="10">
      <c r="A10" s="151"/>
      <c r="B10" s="5"/>
      <c r="C10" s="4"/>
      <c r="D10" s="151"/>
      <c r="E10" s="151"/>
      <c r="F10" s="151"/>
      <c r="G10" s="151"/>
      <c r="H10" s="151"/>
      <c r="I10" s="4"/>
      <c r="J10" s="4"/>
      <c r="K10" s="4"/>
      <c r="L10" s="4"/>
      <c r="M10" s="149"/>
      <c r="N10" s="150"/>
      <c r="O10" s="4"/>
      <c r="P10" s="4"/>
      <c r="Q10" s="4"/>
      <c r="R10" s="4"/>
    </row>
    <row r="11" ht="15.0" customHeight="1">
      <c r="A11" s="153" t="s">
        <v>658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/>
      <c r="M11" s="149"/>
      <c r="N11" s="150"/>
      <c r="O11" s="4"/>
      <c r="P11" s="4"/>
      <c r="Q11" s="4"/>
      <c r="R11" s="4"/>
    </row>
    <row r="12" ht="15.0" customHeight="1">
      <c r="A12" s="154"/>
      <c r="B12" s="154" t="s">
        <v>659</v>
      </c>
      <c r="C12" s="155"/>
      <c r="D12" s="155"/>
      <c r="E12" s="156" t="s">
        <v>660</v>
      </c>
      <c r="F12" s="38"/>
      <c r="G12" s="156" t="s">
        <v>661</v>
      </c>
      <c r="H12" s="38"/>
      <c r="I12" s="156" t="s">
        <v>662</v>
      </c>
      <c r="J12" s="38"/>
      <c r="K12" s="157" t="s">
        <v>663</v>
      </c>
      <c r="L12" s="38"/>
      <c r="M12" s="149"/>
      <c r="N12" s="150"/>
      <c r="O12" s="4"/>
      <c r="P12" s="4"/>
      <c r="Q12" s="4"/>
      <c r="R12" s="4"/>
    </row>
    <row r="13">
      <c r="A13" s="41"/>
      <c r="B13" s="41"/>
      <c r="C13" s="69" t="s">
        <v>664</v>
      </c>
      <c r="D13" s="158" t="s">
        <v>665</v>
      </c>
      <c r="E13" s="159" t="s">
        <v>665</v>
      </c>
      <c r="F13" s="158" t="s">
        <v>666</v>
      </c>
      <c r="G13" s="159" t="s">
        <v>665</v>
      </c>
      <c r="H13" s="158" t="s">
        <v>666</v>
      </c>
      <c r="I13" s="159" t="s">
        <v>665</v>
      </c>
      <c r="J13" s="158" t="s">
        <v>666</v>
      </c>
      <c r="K13" s="159" t="s">
        <v>665</v>
      </c>
      <c r="L13" s="158" t="s">
        <v>666</v>
      </c>
      <c r="M13" s="149"/>
      <c r="N13" s="150"/>
      <c r="O13" s="4"/>
      <c r="P13" s="4"/>
      <c r="Q13" s="4"/>
      <c r="R13" s="4"/>
    </row>
    <row r="14">
      <c r="A14" s="160" t="s">
        <v>24</v>
      </c>
      <c r="B14" s="161" t="str">
        <f>VLOOKUP(A14, 'ORÇAMENTO - OBRA'!$A$14:$M$217, 2, FALSE)</f>
        <v>SERVIÇOS PRELIMINARES</v>
      </c>
      <c r="C14" s="162">
        <f>VLOOKUP(A14,'ORÇAMENTO - OBRA'!$A$2:$M$1043,13,FALSE())</f>
        <v>17755.37619</v>
      </c>
      <c r="D14" s="163">
        <f t="shared" ref="D14:D34" si="1">C14/$C$36</f>
        <v>0.04929631239</v>
      </c>
      <c r="E14" s="164">
        <v>1.0</v>
      </c>
      <c r="F14" s="165">
        <f t="shared" ref="F14:F34" si="2">E14*C14</f>
        <v>17755.37619</v>
      </c>
      <c r="G14" s="166">
        <v>0.0</v>
      </c>
      <c r="H14" s="167">
        <f t="shared" ref="H14:H34" si="3">G14*C14</f>
        <v>0</v>
      </c>
      <c r="I14" s="168">
        <v>0.0</v>
      </c>
      <c r="J14" s="167">
        <f t="shared" ref="J14:J34" si="4">I14*C14</f>
        <v>0</v>
      </c>
      <c r="K14" s="168">
        <v>0.0</v>
      </c>
      <c r="L14" s="167">
        <f t="shared" ref="L14:L34" si="5">K14*C14</f>
        <v>0</v>
      </c>
      <c r="M14" s="149">
        <f t="shared" ref="M14:M34" si="6">E14+G14+I14+K14</f>
        <v>1</v>
      </c>
      <c r="N14" s="150"/>
      <c r="O14" s="4"/>
      <c r="P14" s="4"/>
      <c r="Q14" s="4"/>
      <c r="R14" s="4"/>
    </row>
    <row r="15">
      <c r="A15" s="160" t="s">
        <v>53</v>
      </c>
      <c r="B15" s="161" t="str">
        <f>VLOOKUP(A15, 'ORÇAMENTO - OBRA'!$A$14:$M$225, 2, FALSE)</f>
        <v>DRENAGEM</v>
      </c>
      <c r="C15" s="162">
        <f>VLOOKUP(A15,'ORÇAMENTO - OBRA'!$A$2:$M$1043,13,FALSE())</f>
        <v>25512.75719</v>
      </c>
      <c r="D15" s="163">
        <f t="shared" si="1"/>
        <v>0.07083402995</v>
      </c>
      <c r="E15" s="169">
        <v>0.8</v>
      </c>
      <c r="F15" s="165">
        <f t="shared" si="2"/>
        <v>20410.20575</v>
      </c>
      <c r="G15" s="168">
        <v>0.2</v>
      </c>
      <c r="H15" s="167">
        <f t="shared" si="3"/>
        <v>5102.551438</v>
      </c>
      <c r="I15" s="168">
        <v>0.0</v>
      </c>
      <c r="J15" s="167">
        <f t="shared" si="4"/>
        <v>0</v>
      </c>
      <c r="K15" s="168">
        <v>0.0</v>
      </c>
      <c r="L15" s="167">
        <f t="shared" si="5"/>
        <v>0</v>
      </c>
      <c r="M15" s="149">
        <f t="shared" si="6"/>
        <v>1</v>
      </c>
      <c r="N15" s="150"/>
      <c r="O15" s="4"/>
      <c r="P15" s="4"/>
      <c r="Q15" s="4"/>
      <c r="R15" s="4"/>
    </row>
    <row r="16">
      <c r="A16" s="160" t="s">
        <v>81</v>
      </c>
      <c r="B16" s="161" t="str">
        <f>VLOOKUP(A16, 'ORÇAMENTO - OBRA'!$A$14:$M$225, 2, FALSE)</f>
        <v>FUNDAÇÕES E MURETA DE CONTENÇÃO</v>
      </c>
      <c r="C16" s="162">
        <f>VLOOKUP(A16,'ORÇAMENTO - OBRA'!$A$2:$M$1043,13,FALSE())</f>
        <v>33252.19043</v>
      </c>
      <c r="D16" s="163">
        <f t="shared" si="1"/>
        <v>0.09232191703</v>
      </c>
      <c r="E16" s="164">
        <v>0.6</v>
      </c>
      <c r="F16" s="165">
        <f t="shared" si="2"/>
        <v>19951.31426</v>
      </c>
      <c r="G16" s="166">
        <v>0.4</v>
      </c>
      <c r="H16" s="167">
        <f t="shared" si="3"/>
        <v>13300.87617</v>
      </c>
      <c r="I16" s="166">
        <v>0.0</v>
      </c>
      <c r="J16" s="167">
        <f t="shared" si="4"/>
        <v>0</v>
      </c>
      <c r="K16" s="166">
        <v>0.0</v>
      </c>
      <c r="L16" s="167">
        <f t="shared" si="5"/>
        <v>0</v>
      </c>
      <c r="M16" s="149">
        <f t="shared" si="6"/>
        <v>1</v>
      </c>
      <c r="N16" s="150"/>
      <c r="O16" s="4"/>
      <c r="P16" s="4"/>
      <c r="Q16" s="4"/>
      <c r="R16" s="4"/>
    </row>
    <row r="17">
      <c r="A17" s="160" t="s">
        <v>144</v>
      </c>
      <c r="B17" s="161" t="str">
        <f>VLOOKUP(A17, 'ORÇAMENTO - OBRA'!$A$14:$M$225, 2, FALSE)</f>
        <v>QUADRA DE AREIA</v>
      </c>
      <c r="C17" s="162">
        <f>VLOOKUP(A17,'ORÇAMENTO - OBRA'!$A$2:$M$1043,13,FALSE())</f>
        <v>35971.02278</v>
      </c>
      <c r="D17" s="163">
        <f t="shared" si="1"/>
        <v>0.09987052696</v>
      </c>
      <c r="E17" s="166">
        <v>0.3</v>
      </c>
      <c r="F17" s="165">
        <f t="shared" si="2"/>
        <v>10791.30683</v>
      </c>
      <c r="G17" s="170">
        <v>0.4</v>
      </c>
      <c r="H17" s="167">
        <f t="shared" si="3"/>
        <v>14388.40911</v>
      </c>
      <c r="I17" s="166">
        <v>0.3</v>
      </c>
      <c r="J17" s="167">
        <f t="shared" si="4"/>
        <v>10791.30683</v>
      </c>
      <c r="K17" s="166">
        <v>0.0</v>
      </c>
      <c r="L17" s="167">
        <f t="shared" si="5"/>
        <v>0</v>
      </c>
      <c r="M17" s="149">
        <f t="shared" si="6"/>
        <v>1</v>
      </c>
      <c r="N17" s="150"/>
      <c r="O17" s="4"/>
      <c r="P17" s="4"/>
      <c r="Q17" s="4"/>
      <c r="R17" s="4"/>
    </row>
    <row r="18">
      <c r="A18" s="160" t="s">
        <v>157</v>
      </c>
      <c r="B18" s="161" t="str">
        <f>VLOOKUP(A18, 'ORÇAMENTO - OBRA'!$A$14:$M$225, 2, FALSE)</f>
        <v>FECHAMENTO DA QUADRA</v>
      </c>
      <c r="C18" s="162">
        <f>VLOOKUP(A18,'ORÇAMENTO - OBRA'!$A$2:$M$1043,13,FALSE())</f>
        <v>147972.5492</v>
      </c>
      <c r="D18" s="163">
        <f t="shared" si="1"/>
        <v>0.4108333686</v>
      </c>
      <c r="E18" s="170">
        <v>0.0</v>
      </c>
      <c r="F18" s="165">
        <f t="shared" si="2"/>
        <v>0</v>
      </c>
      <c r="G18" s="166">
        <v>0.3</v>
      </c>
      <c r="H18" s="167">
        <f t="shared" si="3"/>
        <v>44391.76475</v>
      </c>
      <c r="I18" s="166">
        <v>0.3</v>
      </c>
      <c r="J18" s="167">
        <f t="shared" si="4"/>
        <v>44391.76475</v>
      </c>
      <c r="K18" s="166">
        <v>0.4</v>
      </c>
      <c r="L18" s="167">
        <f t="shared" si="5"/>
        <v>59189.01966</v>
      </c>
      <c r="M18" s="149">
        <f t="shared" si="6"/>
        <v>1</v>
      </c>
      <c r="N18" s="150"/>
      <c r="O18" s="4"/>
      <c r="P18" s="4"/>
      <c r="Q18" s="4"/>
      <c r="R18" s="4"/>
    </row>
    <row r="19">
      <c r="A19" s="160" t="s">
        <v>185</v>
      </c>
      <c r="B19" s="161" t="str">
        <f>VLOOKUP(A19, 'ORÇAMENTO - OBRA'!$A$14:$M$225, 2, FALSE)</f>
        <v>ELETRICA</v>
      </c>
      <c r="C19" s="162">
        <f>VLOOKUP(A19,'ORÇAMENTO - OBRA'!$A$2:$M$1043,13,FALSE())</f>
        <v>15736.35558</v>
      </c>
      <c r="D19" s="163">
        <f t="shared" si="1"/>
        <v>0.04369067106</v>
      </c>
      <c r="E19" s="166">
        <v>0.3</v>
      </c>
      <c r="F19" s="165">
        <f t="shared" si="2"/>
        <v>4720.906673</v>
      </c>
      <c r="G19" s="170">
        <v>0.4</v>
      </c>
      <c r="H19" s="167">
        <f t="shared" si="3"/>
        <v>6294.542231</v>
      </c>
      <c r="I19" s="166">
        <v>0.2</v>
      </c>
      <c r="J19" s="167">
        <f t="shared" si="4"/>
        <v>3147.271116</v>
      </c>
      <c r="K19" s="166">
        <v>0.1</v>
      </c>
      <c r="L19" s="167">
        <f t="shared" si="5"/>
        <v>1573.635558</v>
      </c>
      <c r="M19" s="149">
        <f t="shared" si="6"/>
        <v>1</v>
      </c>
      <c r="N19" s="150"/>
      <c r="O19" s="4"/>
      <c r="P19" s="4"/>
      <c r="Q19" s="4"/>
      <c r="R19" s="4"/>
    </row>
    <row r="20">
      <c r="A20" s="160" t="s">
        <v>245</v>
      </c>
      <c r="B20" s="161" t="str">
        <f>VLOOKUP(A20, 'ORÇAMENTO - OBRA'!$A$14:$M$225, 2, FALSE)</f>
        <v>ACESSÓRIOS ESPORTIVOS</v>
      </c>
      <c r="C20" s="162">
        <f>VLOOKUP(A20,'ORÇAMENTO - OBRA'!$A$2:$M$1043,13,FALSE())</f>
        <v>3406.522232</v>
      </c>
      <c r="D20" s="163">
        <f t="shared" si="1"/>
        <v>0.009457923187</v>
      </c>
      <c r="E20" s="166">
        <v>0.0</v>
      </c>
      <c r="F20" s="165">
        <f t="shared" si="2"/>
        <v>0</v>
      </c>
      <c r="G20" s="170">
        <v>0.0</v>
      </c>
      <c r="H20" s="167">
        <f t="shared" si="3"/>
        <v>0</v>
      </c>
      <c r="I20" s="166">
        <v>0.0</v>
      </c>
      <c r="J20" s="167">
        <f t="shared" si="4"/>
        <v>0</v>
      </c>
      <c r="K20" s="166">
        <v>1.0</v>
      </c>
      <c r="L20" s="167">
        <f t="shared" si="5"/>
        <v>3406.522232</v>
      </c>
      <c r="M20" s="149">
        <f t="shared" si="6"/>
        <v>1</v>
      </c>
      <c r="N20" s="150"/>
      <c r="O20" s="4"/>
      <c r="P20" s="4"/>
      <c r="Q20" s="4"/>
      <c r="R20" s="4"/>
    </row>
    <row r="21" ht="15.75" customHeight="1">
      <c r="A21" s="160" t="s">
        <v>254</v>
      </c>
      <c r="B21" s="161" t="str">
        <f>VLOOKUP(A21, 'ORÇAMENTO - OBRA'!$A$14:$M$225, 2, FALSE)</f>
        <v>FUNDAÇÕES E INFRAESTRUTURA</v>
      </c>
      <c r="C21" s="162">
        <f>VLOOKUP(A21,'ORÇAMENTO - OBRA'!$A$2:$M$1043,13,FALSE())</f>
        <v>4853.498994</v>
      </c>
      <c r="D21" s="163">
        <f t="shared" si="1"/>
        <v>0.01347533277</v>
      </c>
      <c r="E21" s="166">
        <v>1.0</v>
      </c>
      <c r="F21" s="165">
        <f t="shared" si="2"/>
        <v>4853.498994</v>
      </c>
      <c r="G21" s="170">
        <v>0.0</v>
      </c>
      <c r="H21" s="167">
        <f t="shared" si="3"/>
        <v>0</v>
      </c>
      <c r="I21" s="166">
        <v>0.0</v>
      </c>
      <c r="J21" s="167">
        <f t="shared" si="4"/>
        <v>0</v>
      </c>
      <c r="K21" s="166">
        <v>0.0</v>
      </c>
      <c r="L21" s="167">
        <f t="shared" si="5"/>
        <v>0</v>
      </c>
      <c r="M21" s="149">
        <f t="shared" si="6"/>
        <v>1</v>
      </c>
      <c r="N21" s="150"/>
      <c r="O21" s="4"/>
      <c r="P21" s="4"/>
      <c r="Q21" s="4"/>
      <c r="R21" s="4"/>
    </row>
    <row r="22" ht="15.75" customHeight="1">
      <c r="A22" s="160" t="s">
        <v>291</v>
      </c>
      <c r="B22" s="161" t="str">
        <f>VLOOKUP(A22, 'ORÇAMENTO - OBRA'!$A$14:$M$225, 2, FALSE)</f>
        <v>IMPERMEABILIZAÇÃO E ATERRO</v>
      </c>
      <c r="C22" s="162">
        <f>VLOOKUP(A22,'ORÇAMENTO - OBRA'!$A$2:$M$1043,13,FALSE())</f>
        <v>1174.837833</v>
      </c>
      <c r="D22" s="163">
        <f t="shared" si="1"/>
        <v>0.003261838679</v>
      </c>
      <c r="E22" s="166">
        <v>0.7</v>
      </c>
      <c r="F22" s="165">
        <f t="shared" si="2"/>
        <v>822.3864828</v>
      </c>
      <c r="G22" s="166">
        <v>0.3</v>
      </c>
      <c r="H22" s="167">
        <f t="shared" si="3"/>
        <v>352.4513498</v>
      </c>
      <c r="I22" s="164">
        <v>0.0</v>
      </c>
      <c r="J22" s="167">
        <f t="shared" si="4"/>
        <v>0</v>
      </c>
      <c r="K22" s="164">
        <v>0.0</v>
      </c>
      <c r="L22" s="167">
        <f t="shared" si="5"/>
        <v>0</v>
      </c>
      <c r="M22" s="149">
        <f t="shared" si="6"/>
        <v>1</v>
      </c>
      <c r="N22" s="150"/>
      <c r="O22" s="4"/>
      <c r="P22" s="4"/>
      <c r="Q22" s="4"/>
      <c r="R22" s="4"/>
    </row>
    <row r="23">
      <c r="A23" s="160" t="s">
        <v>299</v>
      </c>
      <c r="B23" s="161" t="str">
        <f>VLOOKUP(A23, 'ORÇAMENTO - OBRA'!$A$14:$M$225, 2, FALSE)</f>
        <v>SUPERESTRUTURA</v>
      </c>
      <c r="C23" s="162">
        <f>VLOOKUP(A23,'ORÇAMENTO - OBRA'!$A$2:$M$1043,13,FALSE())</f>
        <v>9210.666329</v>
      </c>
      <c r="D23" s="163">
        <f t="shared" si="1"/>
        <v>0.02557264233</v>
      </c>
      <c r="E23" s="166">
        <v>0.8</v>
      </c>
      <c r="F23" s="165">
        <f t="shared" si="2"/>
        <v>7368.533063</v>
      </c>
      <c r="G23" s="170">
        <v>0.2</v>
      </c>
      <c r="H23" s="167">
        <f t="shared" si="3"/>
        <v>1842.133266</v>
      </c>
      <c r="I23" s="166">
        <v>0.0</v>
      </c>
      <c r="J23" s="167">
        <f t="shared" si="4"/>
        <v>0</v>
      </c>
      <c r="K23" s="166">
        <v>0.0</v>
      </c>
      <c r="L23" s="167">
        <f t="shared" si="5"/>
        <v>0</v>
      </c>
      <c r="M23" s="149">
        <f t="shared" si="6"/>
        <v>1</v>
      </c>
      <c r="N23" s="150"/>
      <c r="O23" s="4"/>
      <c r="P23" s="4"/>
      <c r="Q23" s="4"/>
      <c r="R23" s="4"/>
    </row>
    <row r="24">
      <c r="A24" s="160" t="s">
        <v>324</v>
      </c>
      <c r="B24" s="161" t="str">
        <f>VLOOKUP(A24, 'ORÇAMENTO - OBRA'!$A$14:$M$225, 2, FALSE)</f>
        <v>PAREDES EM ALVENARIA</v>
      </c>
      <c r="C24" s="162">
        <f>VLOOKUP(A24,'ORÇAMENTO - OBRA'!$A$2:$M$1043,13,FALSE())</f>
        <v>1542.313413</v>
      </c>
      <c r="D24" s="163">
        <f t="shared" si="1"/>
        <v>0.004282103798</v>
      </c>
      <c r="E24" s="166">
        <v>0.3</v>
      </c>
      <c r="F24" s="165">
        <f t="shared" si="2"/>
        <v>462.6940238</v>
      </c>
      <c r="G24" s="170">
        <v>0.4</v>
      </c>
      <c r="H24" s="167">
        <f t="shared" si="3"/>
        <v>616.9253651</v>
      </c>
      <c r="I24" s="166">
        <v>0.3</v>
      </c>
      <c r="J24" s="167">
        <f t="shared" si="4"/>
        <v>462.6940238</v>
      </c>
      <c r="K24" s="166">
        <v>0.0</v>
      </c>
      <c r="L24" s="167">
        <f t="shared" si="5"/>
        <v>0</v>
      </c>
      <c r="M24" s="149">
        <f t="shared" si="6"/>
        <v>1</v>
      </c>
      <c r="N24" s="150"/>
      <c r="O24" s="4"/>
      <c r="P24" s="4"/>
      <c r="Q24" s="4"/>
      <c r="R24" s="4"/>
    </row>
    <row r="25">
      <c r="A25" s="160" t="s">
        <v>333</v>
      </c>
      <c r="B25" s="161" t="str">
        <f>VLOOKUP(A25, 'ORÇAMENTO - OBRA'!$A$14:$M$225, 2, FALSE)</f>
        <v>COBERTURA</v>
      </c>
      <c r="C25" s="162">
        <f>VLOOKUP(A25,'ORÇAMENTO - OBRA'!$A$2:$M$1043,13,FALSE())</f>
        <v>5026.326603</v>
      </c>
      <c r="D25" s="163">
        <f t="shared" si="1"/>
        <v>0.01395517413</v>
      </c>
      <c r="E25" s="166">
        <v>0.0</v>
      </c>
      <c r="F25" s="165">
        <f t="shared" si="2"/>
        <v>0</v>
      </c>
      <c r="G25" s="170">
        <v>0.0</v>
      </c>
      <c r="H25" s="167">
        <f t="shared" si="3"/>
        <v>0</v>
      </c>
      <c r="I25" s="166">
        <v>0.6</v>
      </c>
      <c r="J25" s="167">
        <f t="shared" si="4"/>
        <v>3015.795962</v>
      </c>
      <c r="K25" s="166">
        <v>0.4</v>
      </c>
      <c r="L25" s="167">
        <f t="shared" si="5"/>
        <v>2010.530641</v>
      </c>
      <c r="M25" s="149">
        <f t="shared" si="6"/>
        <v>1</v>
      </c>
      <c r="N25" s="150"/>
      <c r="O25" s="4"/>
      <c r="P25" s="4"/>
      <c r="Q25" s="4"/>
      <c r="R25" s="4"/>
    </row>
    <row r="26">
      <c r="A26" s="160" t="s">
        <v>351</v>
      </c>
      <c r="B26" s="161" t="str">
        <f>VLOOKUP(A26, 'ORÇAMENTO - OBRA'!$A$14:$M$225, 2, FALSE)</f>
        <v>PISOS</v>
      </c>
      <c r="C26" s="162">
        <f>VLOOKUP(A26,'ORÇAMENTO - OBRA'!$A$2:$M$1043,13,FALSE())</f>
        <v>1120.117428</v>
      </c>
      <c r="D26" s="163">
        <f t="shared" si="1"/>
        <v>0.003109912067</v>
      </c>
      <c r="E26" s="166">
        <v>0.0</v>
      </c>
      <c r="F26" s="165">
        <f t="shared" si="2"/>
        <v>0</v>
      </c>
      <c r="G26" s="170">
        <v>0.0</v>
      </c>
      <c r="H26" s="167">
        <f t="shared" si="3"/>
        <v>0</v>
      </c>
      <c r="I26" s="166">
        <v>0.3</v>
      </c>
      <c r="J26" s="167">
        <f t="shared" si="4"/>
        <v>336.0352285</v>
      </c>
      <c r="K26" s="166">
        <v>0.7</v>
      </c>
      <c r="L26" s="167">
        <f t="shared" si="5"/>
        <v>784.0821997</v>
      </c>
      <c r="M26" s="149">
        <f t="shared" si="6"/>
        <v>1</v>
      </c>
      <c r="N26" s="150"/>
      <c r="O26" s="4"/>
      <c r="P26" s="4"/>
      <c r="Q26" s="4"/>
      <c r="R26" s="4"/>
    </row>
    <row r="27">
      <c r="A27" s="160" t="s">
        <v>369</v>
      </c>
      <c r="B27" s="161" t="str">
        <f>VLOOKUP(A27, 'ORÇAMENTO - OBRA'!$A$14:$M$225, 2, FALSE)</f>
        <v>REVESTIMENTO DE PAREDES E TETO</v>
      </c>
      <c r="C27" s="162">
        <f>VLOOKUP(A27,'ORÇAMENTO - OBRA'!$A$2:$M$1043,13,FALSE())</f>
        <v>10578.4704</v>
      </c>
      <c r="D27" s="163">
        <f t="shared" si="1"/>
        <v>0.02937023557</v>
      </c>
      <c r="E27" s="166">
        <v>0.0</v>
      </c>
      <c r="F27" s="165">
        <f t="shared" si="2"/>
        <v>0</v>
      </c>
      <c r="G27" s="170">
        <v>0.0</v>
      </c>
      <c r="H27" s="167">
        <f t="shared" si="3"/>
        <v>0</v>
      </c>
      <c r="I27" s="166">
        <v>0.6</v>
      </c>
      <c r="J27" s="167">
        <f t="shared" si="4"/>
        <v>6347.082237</v>
      </c>
      <c r="K27" s="166">
        <v>0.4</v>
      </c>
      <c r="L27" s="167">
        <f t="shared" si="5"/>
        <v>4231.388158</v>
      </c>
      <c r="M27" s="149">
        <f t="shared" si="6"/>
        <v>1</v>
      </c>
      <c r="N27" s="150"/>
      <c r="O27" s="4"/>
      <c r="P27" s="4"/>
      <c r="Q27" s="4"/>
      <c r="R27" s="4"/>
    </row>
    <row r="28">
      <c r="A28" s="160" t="s">
        <v>379</v>
      </c>
      <c r="B28" s="161" t="str">
        <f>VLOOKUP(A28, 'ORÇAMENTO - OBRA'!$A$14:$M$225, 2, FALSE)</f>
        <v>ESQUADRIAS</v>
      </c>
      <c r="C28" s="162">
        <f>VLOOKUP(A28,'ORÇAMENTO - OBRA'!$A$2:$M$1043,13,FALSE())</f>
        <v>8806.381693</v>
      </c>
      <c r="D28" s="163">
        <f t="shared" si="1"/>
        <v>0.02445017996</v>
      </c>
      <c r="E28" s="166">
        <v>0.0</v>
      </c>
      <c r="F28" s="165">
        <f t="shared" si="2"/>
        <v>0</v>
      </c>
      <c r="G28" s="170">
        <v>0.0</v>
      </c>
      <c r="H28" s="167">
        <f t="shared" si="3"/>
        <v>0</v>
      </c>
      <c r="I28" s="166">
        <v>0.4</v>
      </c>
      <c r="J28" s="167">
        <f t="shared" si="4"/>
        <v>3522.552677</v>
      </c>
      <c r="K28" s="166">
        <v>0.6</v>
      </c>
      <c r="L28" s="167">
        <f t="shared" si="5"/>
        <v>5283.829016</v>
      </c>
      <c r="M28" s="149">
        <f t="shared" si="6"/>
        <v>1</v>
      </c>
      <c r="N28" s="150"/>
      <c r="O28" s="4"/>
      <c r="P28" s="4"/>
      <c r="Q28" s="4"/>
      <c r="R28" s="4"/>
    </row>
    <row r="29">
      <c r="A29" s="160" t="s">
        <v>393</v>
      </c>
      <c r="B29" s="161" t="str">
        <f>VLOOKUP(A29, 'ORÇAMENTO - OBRA'!$A$14:$M$225, 2, FALSE)</f>
        <v>ELÉTRICA</v>
      </c>
      <c r="C29" s="162">
        <f>VLOOKUP(A29,'ORÇAMENTO - OBRA'!$A$2:$M$1043,13,FALSE())</f>
        <v>1358.381552</v>
      </c>
      <c r="D29" s="163">
        <f t="shared" si="1"/>
        <v>0.003771432417</v>
      </c>
      <c r="E29" s="166">
        <v>0.2</v>
      </c>
      <c r="F29" s="165">
        <f t="shared" si="2"/>
        <v>271.6763104</v>
      </c>
      <c r="G29" s="170">
        <v>0.2</v>
      </c>
      <c r="H29" s="167">
        <f t="shared" si="3"/>
        <v>271.6763104</v>
      </c>
      <c r="I29" s="166">
        <v>0.4</v>
      </c>
      <c r="J29" s="167">
        <f t="shared" si="4"/>
        <v>543.3526208</v>
      </c>
      <c r="K29" s="166">
        <v>0.2</v>
      </c>
      <c r="L29" s="167">
        <f t="shared" si="5"/>
        <v>271.6763104</v>
      </c>
      <c r="M29" s="149">
        <f t="shared" si="6"/>
        <v>1</v>
      </c>
      <c r="N29" s="150"/>
      <c r="O29" s="4"/>
      <c r="P29" s="4"/>
      <c r="Q29" s="4"/>
      <c r="R29" s="4"/>
    </row>
    <row r="30">
      <c r="A30" s="160" t="s">
        <v>436</v>
      </c>
      <c r="B30" s="161" t="str">
        <f>VLOOKUP(A30, 'ORÇAMENTO - OBRA'!$A$14:$M$225, 2, FALSE)</f>
        <v>INSTALAÇÕES HIDRÁULICAS</v>
      </c>
      <c r="C30" s="162">
        <f>VLOOKUP(A30,'ORÇAMENTO - OBRA'!$A$2:$M$1043,13,FALSE())</f>
        <v>9265.263863</v>
      </c>
      <c r="D30" s="163">
        <f t="shared" si="1"/>
        <v>0.02572422781</v>
      </c>
      <c r="E30" s="166">
        <v>0.2</v>
      </c>
      <c r="F30" s="165">
        <f t="shared" si="2"/>
        <v>1853.052773</v>
      </c>
      <c r="G30" s="170">
        <v>0.2</v>
      </c>
      <c r="H30" s="167">
        <f t="shared" si="3"/>
        <v>1853.052773</v>
      </c>
      <c r="I30" s="166">
        <v>0.5</v>
      </c>
      <c r="J30" s="167">
        <f t="shared" si="4"/>
        <v>4632.631932</v>
      </c>
      <c r="K30" s="166">
        <v>0.1</v>
      </c>
      <c r="L30" s="167">
        <f t="shared" si="5"/>
        <v>926.5263863</v>
      </c>
      <c r="M30" s="149">
        <f t="shared" si="6"/>
        <v>1</v>
      </c>
      <c r="N30" s="150"/>
      <c r="O30" s="4"/>
      <c r="P30" s="4"/>
      <c r="Q30" s="4"/>
      <c r="R30" s="4"/>
    </row>
    <row r="31">
      <c r="A31" s="160" t="s">
        <v>559</v>
      </c>
      <c r="B31" s="161" t="str">
        <f>VLOOKUP(A31, 'ORÇAMENTO - OBRA'!$A$14:$M$225, 2, FALSE)</f>
        <v>PINTURAS</v>
      </c>
      <c r="C31" s="162">
        <f>VLOOKUP(A31,'ORÇAMENTO - OBRA'!$A$2:$M$1043,13,FALSE())</f>
        <v>7737.263802</v>
      </c>
      <c r="D31" s="163">
        <f t="shared" si="1"/>
        <v>0.02148186383</v>
      </c>
      <c r="E31" s="166">
        <v>0.0</v>
      </c>
      <c r="F31" s="165">
        <f t="shared" si="2"/>
        <v>0</v>
      </c>
      <c r="G31" s="170">
        <v>0.0</v>
      </c>
      <c r="H31" s="167">
        <f t="shared" si="3"/>
        <v>0</v>
      </c>
      <c r="I31" s="166">
        <v>0.4</v>
      </c>
      <c r="J31" s="167">
        <f t="shared" si="4"/>
        <v>3094.905521</v>
      </c>
      <c r="K31" s="166">
        <v>0.6</v>
      </c>
      <c r="L31" s="167">
        <f t="shared" si="5"/>
        <v>4642.358281</v>
      </c>
      <c r="M31" s="149">
        <f t="shared" si="6"/>
        <v>1</v>
      </c>
      <c r="N31" s="150"/>
      <c r="O31" s="4"/>
      <c r="P31" s="4"/>
      <c r="Q31" s="4"/>
      <c r="R31" s="4"/>
    </row>
    <row r="32">
      <c r="A32" s="160" t="s">
        <v>573</v>
      </c>
      <c r="B32" s="161" t="str">
        <f>VLOOKUP(A32, 'ORÇAMENTO - OBRA'!$A$14:$M$225, 2, FALSE)</f>
        <v>ACESSÓRIOS</v>
      </c>
      <c r="C32" s="162">
        <f>VLOOKUP(A32,'ORÇAMENTO - OBRA'!$A$2:$M$1043,13,FALSE())</f>
        <v>6524.69</v>
      </c>
      <c r="D32" s="163">
        <f t="shared" si="1"/>
        <v>0.0181152544</v>
      </c>
      <c r="E32" s="166">
        <v>0.0</v>
      </c>
      <c r="F32" s="165">
        <f t="shared" si="2"/>
        <v>0</v>
      </c>
      <c r="G32" s="170">
        <v>0.0</v>
      </c>
      <c r="H32" s="167">
        <f t="shared" si="3"/>
        <v>0</v>
      </c>
      <c r="I32" s="166">
        <v>0.0</v>
      </c>
      <c r="J32" s="167">
        <f t="shared" si="4"/>
        <v>0</v>
      </c>
      <c r="K32" s="166">
        <v>1.0</v>
      </c>
      <c r="L32" s="167">
        <f t="shared" si="5"/>
        <v>6524.69</v>
      </c>
      <c r="M32" s="149">
        <f t="shared" si="6"/>
        <v>1</v>
      </c>
      <c r="N32" s="150"/>
      <c r="O32" s="4"/>
      <c r="P32" s="4"/>
      <c r="Q32" s="4"/>
      <c r="R32" s="4"/>
    </row>
    <row r="33">
      <c r="A33" s="160" t="s">
        <v>617</v>
      </c>
      <c r="B33" s="161" t="str">
        <f>VLOOKUP(A33, 'ORÇAMENTO - OBRA'!$A$14:$M$225, 2, FALSE)</f>
        <v>CALÇADA</v>
      </c>
      <c r="C33" s="162">
        <f>VLOOKUP(A33,'ORÇAMENTO - OBRA'!$A$2:$M$1043,13,FALSE())</f>
        <v>11933.84196</v>
      </c>
      <c r="D33" s="163">
        <f t="shared" si="1"/>
        <v>0.03313331101</v>
      </c>
      <c r="E33" s="166">
        <v>0.0</v>
      </c>
      <c r="F33" s="165">
        <f t="shared" si="2"/>
        <v>0</v>
      </c>
      <c r="G33" s="170">
        <v>0.2</v>
      </c>
      <c r="H33" s="167">
        <f t="shared" si="3"/>
        <v>2386.768392</v>
      </c>
      <c r="I33" s="166">
        <v>0.6</v>
      </c>
      <c r="J33" s="167">
        <f t="shared" si="4"/>
        <v>7160.305176</v>
      </c>
      <c r="K33" s="166">
        <v>0.2</v>
      </c>
      <c r="L33" s="167">
        <f t="shared" si="5"/>
        <v>2386.768392</v>
      </c>
      <c r="M33" s="149">
        <f t="shared" si="6"/>
        <v>1</v>
      </c>
      <c r="N33" s="150"/>
      <c r="O33" s="4"/>
      <c r="P33" s="4"/>
      <c r="Q33" s="4"/>
      <c r="R33" s="4"/>
    </row>
    <row r="34">
      <c r="A34" s="160" t="s">
        <v>632</v>
      </c>
      <c r="B34" s="161" t="str">
        <f>VLOOKUP(A34, 'ORÇAMENTO - OBRA'!$A$14:$M$225, 2, FALSE)</f>
        <v>LIMPEZA DA OBRA</v>
      </c>
      <c r="C34" s="162">
        <f>VLOOKUP(A34,'ORÇAMENTO - OBRA'!$A$2:$M$1043,13,FALSE())</f>
        <v>1437.731935</v>
      </c>
      <c r="D34" s="163">
        <f t="shared" si="1"/>
        <v>0.003991742099</v>
      </c>
      <c r="E34" s="166">
        <v>0.2</v>
      </c>
      <c r="F34" s="165">
        <f t="shared" si="2"/>
        <v>287.546387</v>
      </c>
      <c r="G34" s="170">
        <v>0.25</v>
      </c>
      <c r="H34" s="167">
        <f t="shared" si="3"/>
        <v>359.4329838</v>
      </c>
      <c r="I34" s="166">
        <v>0.25</v>
      </c>
      <c r="J34" s="167">
        <f t="shared" si="4"/>
        <v>359.4329838</v>
      </c>
      <c r="K34" s="166">
        <v>0.3</v>
      </c>
      <c r="L34" s="167">
        <f t="shared" si="5"/>
        <v>431.3195806</v>
      </c>
      <c r="M34" s="149">
        <f t="shared" si="6"/>
        <v>1</v>
      </c>
      <c r="N34" s="150"/>
      <c r="O34" s="4"/>
      <c r="P34" s="4"/>
      <c r="Q34" s="4"/>
      <c r="R34" s="4"/>
    </row>
    <row r="35" ht="15.75" customHeight="1">
      <c r="A35" s="171"/>
      <c r="B35" s="161"/>
      <c r="C35" s="162"/>
      <c r="D35" s="163"/>
      <c r="E35" s="172"/>
      <c r="F35" s="165"/>
      <c r="G35" s="172"/>
      <c r="H35" s="167"/>
      <c r="I35" s="172"/>
      <c r="J35" s="167"/>
      <c r="K35" s="172"/>
      <c r="L35" s="167"/>
      <c r="M35" s="149"/>
      <c r="N35" s="150"/>
      <c r="O35" s="4"/>
      <c r="P35" s="4"/>
      <c r="Q35" s="4"/>
      <c r="R35" s="4"/>
    </row>
    <row r="36" ht="15.75" customHeight="1">
      <c r="A36" s="171"/>
      <c r="B36" s="173" t="s">
        <v>20</v>
      </c>
      <c r="C36" s="162">
        <f t="shared" ref="C36:D36" si="7">SUM(C14:C34)</f>
        <v>360176.5594</v>
      </c>
      <c r="D36" s="163">
        <f t="shared" si="7"/>
        <v>1</v>
      </c>
      <c r="E36" s="174"/>
      <c r="F36" s="165"/>
      <c r="G36" s="175"/>
      <c r="H36" s="167"/>
      <c r="I36" s="175"/>
      <c r="J36" s="167"/>
      <c r="K36" s="175"/>
      <c r="L36" s="167"/>
      <c r="M36" s="149"/>
      <c r="N36" s="150"/>
      <c r="O36" s="4"/>
      <c r="P36" s="4"/>
      <c r="Q36" s="4"/>
      <c r="R36" s="4"/>
    </row>
    <row r="37" ht="9.0" customHeight="1">
      <c r="A37" s="176"/>
      <c r="B37" s="177"/>
      <c r="C37" s="177"/>
      <c r="D37" s="177"/>
      <c r="E37" s="177"/>
      <c r="F37" s="177"/>
      <c r="G37" s="177"/>
      <c r="H37" s="177"/>
      <c r="I37" s="177"/>
      <c r="J37" s="178"/>
      <c r="K37" s="150"/>
      <c r="L37" s="150"/>
      <c r="M37" s="149"/>
      <c r="N37" s="150"/>
      <c r="O37" s="4"/>
      <c r="P37" s="4"/>
      <c r="Q37" s="4"/>
      <c r="R37" s="4"/>
    </row>
    <row r="38" ht="15.75" customHeight="1">
      <c r="A38" s="179"/>
      <c r="B38" s="180"/>
      <c r="C38" s="181"/>
      <c r="D38" s="182" t="s">
        <v>667</v>
      </c>
      <c r="E38" s="183">
        <f>SUM(F14:F34)</f>
        <v>89548.49774</v>
      </c>
      <c r="F38" s="38"/>
      <c r="G38" s="184">
        <f>SUM(H14:H34)</f>
        <v>91160.58414</v>
      </c>
      <c r="H38" s="38"/>
      <c r="I38" s="184">
        <f>SUM(J14:J34)</f>
        <v>87805.13106</v>
      </c>
      <c r="J38" s="38"/>
      <c r="K38" s="184">
        <f>SUM(L14:L34)</f>
        <v>91662.34642</v>
      </c>
      <c r="L38" s="38"/>
      <c r="M38" s="149"/>
      <c r="N38" s="150"/>
      <c r="O38" s="4"/>
      <c r="P38" s="4"/>
      <c r="Q38" s="4"/>
      <c r="R38" s="4"/>
    </row>
    <row r="39" ht="15.75" customHeight="1">
      <c r="A39" s="179"/>
      <c r="B39" s="180"/>
      <c r="C39" s="185"/>
      <c r="D39" s="182" t="s">
        <v>668</v>
      </c>
      <c r="E39" s="186">
        <f>E38/C36</f>
        <v>0.2486238913</v>
      </c>
      <c r="F39" s="38"/>
      <c r="G39" s="187">
        <f>G38/C36</f>
        <v>0.2530997139</v>
      </c>
      <c r="H39" s="38"/>
      <c r="I39" s="187">
        <f>I38/C36</f>
        <v>0.24378358</v>
      </c>
      <c r="J39" s="38"/>
      <c r="K39" s="187">
        <f>K38/C36</f>
        <v>0.2544928148</v>
      </c>
      <c r="L39" s="38"/>
      <c r="M39" s="149"/>
      <c r="N39" s="150"/>
      <c r="O39" s="4"/>
      <c r="P39" s="4"/>
      <c r="Q39" s="4"/>
      <c r="R39" s="4"/>
    </row>
    <row r="40" ht="15.75" customHeight="1">
      <c r="A40" s="179"/>
      <c r="B40" s="180"/>
      <c r="C40" s="181"/>
      <c r="D40" s="182" t="s">
        <v>669</v>
      </c>
      <c r="E40" s="183">
        <f t="shared" ref="E40:E41" si="8">E38</f>
        <v>89548.49774</v>
      </c>
      <c r="F40" s="38"/>
      <c r="G40" s="184">
        <f t="shared" ref="G40:G41" si="9">E40+G38</f>
        <v>180709.0819</v>
      </c>
      <c r="H40" s="38"/>
      <c r="I40" s="184">
        <f t="shared" ref="I40:I41" si="10">I38+G40</f>
        <v>268514.2129</v>
      </c>
      <c r="J40" s="38"/>
      <c r="K40" s="184">
        <f t="shared" ref="K40:K41" si="11">K38+I40</f>
        <v>360176.5594</v>
      </c>
      <c r="L40" s="38"/>
      <c r="M40" s="149"/>
      <c r="N40" s="150"/>
      <c r="O40" s="4"/>
      <c r="P40" s="4"/>
      <c r="Q40" s="4"/>
      <c r="R40" s="4"/>
    </row>
    <row r="41" ht="15.75" customHeight="1">
      <c r="A41" s="179"/>
      <c r="B41" s="180"/>
      <c r="C41" s="181"/>
      <c r="D41" s="182" t="s">
        <v>670</v>
      </c>
      <c r="E41" s="186">
        <f t="shared" si="8"/>
        <v>0.2486238913</v>
      </c>
      <c r="F41" s="38"/>
      <c r="G41" s="187">
        <f t="shared" si="9"/>
        <v>0.5017236052</v>
      </c>
      <c r="H41" s="38"/>
      <c r="I41" s="187">
        <f t="shared" si="10"/>
        <v>0.7455071852</v>
      </c>
      <c r="J41" s="38"/>
      <c r="K41" s="187">
        <f t="shared" si="11"/>
        <v>1</v>
      </c>
      <c r="L41" s="38"/>
      <c r="M41" s="149"/>
      <c r="N41" s="150"/>
      <c r="O41" s="4"/>
      <c r="P41" s="4"/>
      <c r="Q41" s="4"/>
      <c r="R41" s="4"/>
    </row>
    <row r="42" ht="15.75" customHeight="1">
      <c r="A42" s="40"/>
      <c r="B42" s="40"/>
      <c r="C42" s="40"/>
      <c r="D42" s="40"/>
      <c r="E42" s="40"/>
      <c r="F42" s="40"/>
      <c r="G42" s="40"/>
      <c r="H42" s="40"/>
      <c r="I42" s="4"/>
      <c r="J42" s="4"/>
      <c r="K42" s="4"/>
      <c r="L42" s="4"/>
      <c r="M42" s="149"/>
      <c r="N42" s="150"/>
      <c r="O42" s="4"/>
      <c r="P42" s="4"/>
      <c r="Q42" s="4"/>
      <c r="R42" s="4"/>
    </row>
    <row r="43" ht="15.75" customHeight="1">
      <c r="A43" s="148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88"/>
      <c r="N43" s="150"/>
      <c r="O43" s="150"/>
      <c r="P43" s="150"/>
      <c r="Q43" s="150"/>
      <c r="R43" s="150"/>
    </row>
    <row r="44" ht="15.75" customHeight="1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88"/>
      <c r="N44" s="150"/>
      <c r="O44" s="150"/>
      <c r="P44" s="150"/>
      <c r="Q44" s="150"/>
      <c r="R44" s="150"/>
    </row>
    <row r="45" ht="15.75" customHeight="1">
      <c r="A45" s="150"/>
      <c r="B45" s="150"/>
      <c r="C45" s="150"/>
      <c r="D45" s="189">
        <f>E38+G38+I38+K38</f>
        <v>360176.5594</v>
      </c>
      <c r="E45" s="150"/>
      <c r="F45" s="150"/>
      <c r="G45" s="150"/>
      <c r="H45" s="150"/>
      <c r="I45" s="150"/>
      <c r="J45" s="150"/>
      <c r="K45" s="150"/>
      <c r="L45" s="150"/>
      <c r="M45" s="188"/>
      <c r="N45" s="150"/>
      <c r="O45" s="150"/>
      <c r="P45" s="150"/>
      <c r="Q45" s="150"/>
      <c r="R45" s="150"/>
    </row>
    <row r="46" ht="15.75" customHeight="1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88"/>
      <c r="N46" s="150"/>
      <c r="O46" s="150"/>
      <c r="P46" s="150"/>
      <c r="Q46" s="150"/>
      <c r="R46" s="150"/>
    </row>
    <row r="47" ht="15.75" customHeight="1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88"/>
      <c r="N47" s="150"/>
      <c r="O47" s="150"/>
      <c r="P47" s="150"/>
      <c r="Q47" s="150"/>
      <c r="R47" s="150"/>
    </row>
    <row r="48" ht="15.75" customHeight="1">
      <c r="A48" s="150"/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88"/>
      <c r="N48" s="150"/>
      <c r="O48" s="150"/>
      <c r="P48" s="150"/>
      <c r="Q48" s="150"/>
      <c r="R48" s="150"/>
    </row>
    <row r="49" ht="15.75" customHeight="1">
      <c r="A49" s="150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88"/>
      <c r="N49" s="150"/>
      <c r="O49" s="150"/>
      <c r="P49" s="150"/>
      <c r="Q49" s="150"/>
      <c r="R49" s="150"/>
    </row>
    <row r="50" ht="15.75" customHeight="1">
      <c r="A50" s="150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88"/>
      <c r="N50" s="150"/>
      <c r="O50" s="150"/>
      <c r="P50" s="150"/>
      <c r="Q50" s="150"/>
      <c r="R50" s="150"/>
    </row>
    <row r="51" ht="15.75" customHeight="1">
      <c r="A51" s="150"/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88"/>
      <c r="N51" s="150"/>
      <c r="O51" s="150"/>
      <c r="P51" s="150"/>
      <c r="Q51" s="150"/>
      <c r="R51" s="150"/>
    </row>
    <row r="52" ht="15.75" customHeight="1">
      <c r="A52" s="150"/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88"/>
      <c r="N52" s="150"/>
      <c r="O52" s="150"/>
      <c r="P52" s="150"/>
      <c r="Q52" s="150"/>
      <c r="R52" s="150"/>
    </row>
    <row r="53" ht="15.75" customHeight="1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88"/>
      <c r="N53" s="150"/>
      <c r="O53" s="150"/>
      <c r="P53" s="150"/>
      <c r="Q53" s="150"/>
      <c r="R53" s="150"/>
    </row>
    <row r="54" ht="15.75" customHeight="1">
      <c r="A54" s="150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88"/>
      <c r="N54" s="150"/>
      <c r="O54" s="150"/>
      <c r="P54" s="150"/>
      <c r="Q54" s="150"/>
      <c r="R54" s="150"/>
    </row>
    <row r="55" ht="15.75" customHeight="1">
      <c r="A55" s="150"/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88"/>
      <c r="N55" s="150"/>
      <c r="O55" s="150"/>
      <c r="P55" s="150"/>
      <c r="Q55" s="150"/>
      <c r="R55" s="150"/>
    </row>
    <row r="56" ht="15.75" customHeight="1">
      <c r="A56" s="150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88"/>
      <c r="N56" s="150"/>
      <c r="O56" s="150"/>
      <c r="P56" s="150"/>
      <c r="Q56" s="150"/>
      <c r="R56" s="150"/>
    </row>
    <row r="57" ht="15.75" customHeight="1">
      <c r="A57" s="150"/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88"/>
      <c r="N57" s="150"/>
      <c r="O57" s="150"/>
      <c r="P57" s="150"/>
      <c r="Q57" s="150"/>
      <c r="R57" s="150"/>
    </row>
    <row r="58" ht="15.75" customHeight="1">
      <c r="A58" s="150"/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88"/>
      <c r="N58" s="150"/>
      <c r="O58" s="150"/>
      <c r="P58" s="150"/>
      <c r="Q58" s="150"/>
      <c r="R58" s="150"/>
    </row>
    <row r="59" ht="15.75" customHeight="1">
      <c r="A59" s="150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88"/>
      <c r="N59" s="150"/>
      <c r="O59" s="150"/>
      <c r="P59" s="150"/>
      <c r="Q59" s="150"/>
      <c r="R59" s="150"/>
    </row>
    <row r="60" ht="15.75" customHeight="1">
      <c r="A60" s="150"/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88"/>
      <c r="N60" s="150"/>
      <c r="O60" s="150"/>
      <c r="P60" s="150"/>
      <c r="Q60" s="150"/>
      <c r="R60" s="150"/>
    </row>
    <row r="61" ht="15.75" customHeight="1">
      <c r="A61" s="150"/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88"/>
      <c r="N61" s="150"/>
      <c r="O61" s="150"/>
      <c r="P61" s="150"/>
      <c r="Q61" s="150"/>
      <c r="R61" s="150"/>
    </row>
    <row r="62" ht="15.75" customHeight="1">
      <c r="A62" s="150"/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88"/>
      <c r="N62" s="150"/>
      <c r="O62" s="150"/>
      <c r="P62" s="150"/>
      <c r="Q62" s="150"/>
      <c r="R62" s="150"/>
    </row>
    <row r="63" ht="15.75" customHeight="1">
      <c r="A63" s="150"/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88"/>
      <c r="N63" s="150"/>
      <c r="O63" s="150"/>
      <c r="P63" s="150"/>
      <c r="Q63" s="150"/>
      <c r="R63" s="150"/>
    </row>
    <row r="64" ht="15.75" customHeight="1">
      <c r="A64" s="150"/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88"/>
      <c r="N64" s="150"/>
      <c r="O64" s="150"/>
      <c r="P64" s="150"/>
      <c r="Q64" s="150"/>
      <c r="R64" s="150"/>
    </row>
    <row r="65" ht="15.75" customHeight="1">
      <c r="A65" s="150"/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88"/>
      <c r="N65" s="150"/>
      <c r="O65" s="150"/>
      <c r="P65" s="150"/>
      <c r="Q65" s="150"/>
      <c r="R65" s="150"/>
    </row>
    <row r="66" ht="15.75" customHeight="1">
      <c r="A66" s="150"/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88"/>
      <c r="N66" s="150"/>
      <c r="O66" s="150"/>
      <c r="P66" s="150"/>
      <c r="Q66" s="150"/>
      <c r="R66" s="150"/>
    </row>
    <row r="67" ht="15.75" customHeight="1">
      <c r="A67" s="150"/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88"/>
      <c r="N67" s="150"/>
      <c r="O67" s="150"/>
      <c r="P67" s="150"/>
      <c r="Q67" s="150"/>
      <c r="R67" s="150"/>
    </row>
    <row r="68" ht="15.75" customHeight="1">
      <c r="A68" s="150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88"/>
      <c r="N68" s="150"/>
      <c r="O68" s="150"/>
      <c r="P68" s="150"/>
      <c r="Q68" s="150"/>
      <c r="R68" s="150"/>
    </row>
    <row r="69" ht="15.75" customHeight="1">
      <c r="A69" s="150"/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88"/>
      <c r="N69" s="150"/>
      <c r="O69" s="150"/>
      <c r="P69" s="150"/>
      <c r="Q69" s="150"/>
      <c r="R69" s="150"/>
    </row>
    <row r="70" ht="15.75" customHeight="1">
      <c r="A70" s="150"/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88"/>
      <c r="N70" s="150"/>
      <c r="O70" s="150"/>
      <c r="P70" s="150"/>
      <c r="Q70" s="150"/>
      <c r="R70" s="150"/>
    </row>
    <row r="71" ht="15.75" customHeight="1">
      <c r="A71" s="150"/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88"/>
      <c r="N71" s="150"/>
      <c r="O71" s="150"/>
      <c r="P71" s="150"/>
      <c r="Q71" s="150"/>
      <c r="R71" s="150"/>
    </row>
    <row r="72" ht="15.75" customHeight="1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88"/>
      <c r="N72" s="150"/>
      <c r="O72" s="150"/>
      <c r="P72" s="150"/>
      <c r="Q72" s="150"/>
      <c r="R72" s="150"/>
    </row>
    <row r="73" ht="15.75" customHeight="1">
      <c r="A73" s="150"/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88"/>
      <c r="N73" s="150"/>
      <c r="O73" s="150"/>
      <c r="P73" s="150"/>
      <c r="Q73" s="150"/>
      <c r="R73" s="150"/>
    </row>
    <row r="74" ht="15.75" customHeight="1">
      <c r="A74" s="150"/>
      <c r="B74" s="150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88"/>
      <c r="N74" s="150"/>
      <c r="O74" s="150"/>
      <c r="P74" s="150"/>
      <c r="Q74" s="150"/>
      <c r="R74" s="150"/>
    </row>
    <row r="75" ht="15.75" customHeight="1">
      <c r="A75" s="150"/>
      <c r="B75" s="150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88"/>
      <c r="N75" s="150"/>
      <c r="O75" s="150"/>
      <c r="P75" s="150"/>
      <c r="Q75" s="150"/>
      <c r="R75" s="150"/>
    </row>
    <row r="76" ht="15.75" customHeight="1">
      <c r="A76" s="150"/>
      <c r="B76" s="150"/>
      <c r="C76" s="150"/>
      <c r="D76" s="150"/>
      <c r="E76" s="150"/>
      <c r="F76" s="150"/>
      <c r="G76" s="150"/>
      <c r="H76" s="150"/>
      <c r="I76" s="150"/>
      <c r="J76" s="150"/>
      <c r="K76" s="150"/>
      <c r="L76" s="150"/>
      <c r="M76" s="188"/>
      <c r="N76" s="150"/>
      <c r="O76" s="150"/>
      <c r="P76" s="150"/>
      <c r="Q76" s="150"/>
      <c r="R76" s="150"/>
    </row>
    <row r="77" ht="15.75" customHeight="1">
      <c r="A77" s="150"/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88"/>
      <c r="N77" s="150"/>
      <c r="O77" s="150"/>
      <c r="P77" s="150"/>
      <c r="Q77" s="150"/>
      <c r="R77" s="150"/>
    </row>
    <row r="78" ht="15.75" customHeight="1">
      <c r="A78" s="150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88"/>
      <c r="N78" s="150"/>
      <c r="O78" s="150"/>
      <c r="P78" s="150"/>
      <c r="Q78" s="150"/>
      <c r="R78" s="150"/>
    </row>
    <row r="79" ht="15.75" customHeight="1">
      <c r="A79" s="150"/>
      <c r="B79" s="150"/>
      <c r="C79" s="150"/>
      <c r="D79" s="150"/>
      <c r="E79" s="150"/>
      <c r="F79" s="150"/>
      <c r="G79" s="150"/>
      <c r="H79" s="150"/>
      <c r="I79" s="150"/>
      <c r="J79" s="150"/>
      <c r="K79" s="150"/>
      <c r="L79" s="150"/>
      <c r="M79" s="188"/>
      <c r="N79" s="150"/>
      <c r="O79" s="150"/>
      <c r="P79" s="150"/>
      <c r="Q79" s="150"/>
      <c r="R79" s="150"/>
    </row>
    <row r="80" ht="15.75" customHeight="1">
      <c r="A80" s="150"/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88"/>
      <c r="N80" s="150"/>
      <c r="O80" s="150"/>
      <c r="P80" s="150"/>
      <c r="Q80" s="150"/>
      <c r="R80" s="150"/>
    </row>
    <row r="81" ht="15.75" customHeight="1">
      <c r="A81" s="150"/>
      <c r="B81" s="150"/>
      <c r="C81" s="150"/>
      <c r="D81" s="150"/>
      <c r="E81" s="150"/>
      <c r="F81" s="150"/>
      <c r="G81" s="150"/>
      <c r="H81" s="150"/>
      <c r="I81" s="150"/>
      <c r="J81" s="150"/>
      <c r="K81" s="150"/>
      <c r="L81" s="150"/>
      <c r="M81" s="188"/>
      <c r="N81" s="150"/>
      <c r="O81" s="150"/>
      <c r="P81" s="150"/>
      <c r="Q81" s="150"/>
      <c r="R81" s="150"/>
    </row>
    <row r="82" ht="15.75" customHeight="1">
      <c r="A82" s="150"/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88"/>
      <c r="N82" s="150"/>
      <c r="O82" s="150"/>
      <c r="P82" s="150"/>
      <c r="Q82" s="150"/>
      <c r="R82" s="150"/>
    </row>
    <row r="83" ht="15.75" customHeight="1">
      <c r="A83" s="150"/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88"/>
      <c r="N83" s="150"/>
      <c r="O83" s="150"/>
      <c r="P83" s="150"/>
      <c r="Q83" s="150"/>
      <c r="R83" s="150"/>
    </row>
    <row r="84" ht="15.75" customHeight="1">
      <c r="A84" s="150"/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88"/>
      <c r="N84" s="150"/>
      <c r="O84" s="150"/>
      <c r="P84" s="150"/>
      <c r="Q84" s="150"/>
      <c r="R84" s="150"/>
    </row>
    <row r="85" ht="15.75" customHeight="1">
      <c r="A85" s="150"/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88"/>
      <c r="N85" s="150"/>
      <c r="O85" s="150"/>
      <c r="P85" s="150"/>
      <c r="Q85" s="150"/>
      <c r="R85" s="150"/>
    </row>
    <row r="86" ht="15.75" customHeight="1">
      <c r="A86" s="150"/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88"/>
      <c r="N86" s="150"/>
      <c r="O86" s="150"/>
      <c r="P86" s="150"/>
      <c r="Q86" s="150"/>
      <c r="R86" s="150"/>
    </row>
    <row r="87" ht="15.75" customHeight="1">
      <c r="A87" s="150"/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88"/>
      <c r="N87" s="150"/>
      <c r="O87" s="150"/>
      <c r="P87" s="150"/>
      <c r="Q87" s="150"/>
      <c r="R87" s="150"/>
    </row>
    <row r="88" ht="15.75" customHeight="1">
      <c r="A88" s="150"/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88"/>
      <c r="N88" s="150"/>
      <c r="O88" s="150"/>
      <c r="P88" s="150"/>
      <c r="Q88" s="150"/>
      <c r="R88" s="150"/>
    </row>
    <row r="89" ht="15.75" customHeight="1">
      <c r="A89" s="150"/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88"/>
      <c r="N89" s="150"/>
      <c r="O89" s="150"/>
      <c r="P89" s="150"/>
      <c r="Q89" s="150"/>
      <c r="R89" s="150"/>
    </row>
    <row r="90" ht="15.75" customHeight="1">
      <c r="A90" s="150"/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88"/>
      <c r="N90" s="150"/>
      <c r="O90" s="150"/>
      <c r="P90" s="150"/>
      <c r="Q90" s="150"/>
      <c r="R90" s="150"/>
    </row>
    <row r="91" ht="15.75" customHeight="1">
      <c r="A91" s="150"/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88"/>
      <c r="N91" s="150"/>
      <c r="O91" s="150"/>
      <c r="P91" s="150"/>
      <c r="Q91" s="150"/>
      <c r="R91" s="150"/>
    </row>
    <row r="92" ht="15.75" customHeight="1">
      <c r="A92" s="150"/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88"/>
      <c r="N92" s="150"/>
      <c r="O92" s="150"/>
      <c r="P92" s="150"/>
      <c r="Q92" s="150"/>
      <c r="R92" s="150"/>
    </row>
    <row r="93" ht="15.75" customHeight="1">
      <c r="A93" s="150"/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88"/>
      <c r="N93" s="150"/>
      <c r="O93" s="150"/>
      <c r="P93" s="150"/>
      <c r="Q93" s="150"/>
      <c r="R93" s="150"/>
    </row>
    <row r="94" ht="15.75" customHeight="1">
      <c r="A94" s="150"/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88"/>
      <c r="N94" s="150"/>
      <c r="O94" s="150"/>
      <c r="P94" s="150"/>
      <c r="Q94" s="150"/>
      <c r="R94" s="150"/>
    </row>
    <row r="95" ht="15.75" customHeight="1">
      <c r="A95" s="150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88"/>
      <c r="N95" s="150"/>
      <c r="O95" s="150"/>
      <c r="P95" s="150"/>
      <c r="Q95" s="150"/>
      <c r="R95" s="150"/>
    </row>
    <row r="96" ht="15.75" customHeight="1">
      <c r="A96" s="150"/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88"/>
      <c r="N96" s="150"/>
      <c r="O96" s="150"/>
      <c r="P96" s="150"/>
      <c r="Q96" s="150"/>
      <c r="R96" s="150"/>
    </row>
    <row r="97" ht="15.75" customHeight="1">
      <c r="A97" s="150"/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88"/>
      <c r="N97" s="150"/>
      <c r="O97" s="150"/>
      <c r="P97" s="150"/>
      <c r="Q97" s="150"/>
      <c r="R97" s="150"/>
    </row>
    <row r="98" ht="15.75" customHeight="1">
      <c r="A98" s="150"/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88"/>
      <c r="N98" s="150"/>
      <c r="O98" s="150"/>
      <c r="P98" s="150"/>
      <c r="Q98" s="150"/>
      <c r="R98" s="150"/>
    </row>
    <row r="99" ht="15.75" customHeight="1">
      <c r="A99" s="150"/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88"/>
      <c r="N99" s="150"/>
      <c r="O99" s="150"/>
      <c r="P99" s="150"/>
      <c r="Q99" s="150"/>
      <c r="R99" s="150"/>
    </row>
    <row r="100" ht="15.75" customHeight="1">
      <c r="A100" s="150"/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88"/>
      <c r="N100" s="150"/>
      <c r="O100" s="150"/>
      <c r="P100" s="150"/>
      <c r="Q100" s="150"/>
      <c r="R100" s="150"/>
    </row>
    <row r="101" ht="15.75" customHeight="1">
      <c r="A101" s="150"/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88"/>
      <c r="N101" s="150"/>
      <c r="O101" s="150"/>
      <c r="P101" s="150"/>
      <c r="Q101" s="150"/>
      <c r="R101" s="150"/>
    </row>
    <row r="102" ht="15.75" customHeight="1">
      <c r="A102" s="150"/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88"/>
      <c r="N102" s="150"/>
      <c r="O102" s="150"/>
      <c r="P102" s="150"/>
      <c r="Q102" s="150"/>
      <c r="R102" s="150"/>
    </row>
    <row r="103" ht="15.75" customHeight="1">
      <c r="A103" s="150"/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88"/>
      <c r="N103" s="150"/>
      <c r="O103" s="150"/>
      <c r="P103" s="150"/>
      <c r="Q103" s="150"/>
      <c r="R103" s="150"/>
    </row>
    <row r="104" ht="15.75" customHeight="1">
      <c r="A104" s="150"/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88"/>
      <c r="N104" s="150"/>
      <c r="O104" s="150"/>
      <c r="P104" s="150"/>
      <c r="Q104" s="150"/>
      <c r="R104" s="150"/>
    </row>
    <row r="105" ht="15.75" customHeight="1">
      <c r="A105" s="150"/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88"/>
      <c r="N105" s="150"/>
      <c r="O105" s="150"/>
      <c r="P105" s="150"/>
      <c r="Q105" s="150"/>
      <c r="R105" s="150"/>
    </row>
    <row r="106" ht="15.75" customHeight="1">
      <c r="A106" s="150"/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88"/>
      <c r="N106" s="150"/>
      <c r="O106" s="150"/>
      <c r="P106" s="150"/>
      <c r="Q106" s="150"/>
      <c r="R106" s="150"/>
    </row>
    <row r="107" ht="15.75" customHeight="1">
      <c r="A107" s="150"/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88"/>
      <c r="N107" s="150"/>
      <c r="O107" s="150"/>
      <c r="P107" s="150"/>
      <c r="Q107" s="150"/>
      <c r="R107" s="150"/>
    </row>
    <row r="108" ht="15.75" customHeight="1">
      <c r="A108" s="150"/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88"/>
      <c r="N108" s="150"/>
      <c r="O108" s="150"/>
      <c r="P108" s="150"/>
      <c r="Q108" s="150"/>
      <c r="R108" s="150"/>
    </row>
    <row r="109" ht="15.75" customHeight="1">
      <c r="A109" s="150"/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88"/>
      <c r="N109" s="150"/>
      <c r="O109" s="150"/>
      <c r="P109" s="150"/>
      <c r="Q109" s="150"/>
      <c r="R109" s="150"/>
    </row>
    <row r="110" ht="15.75" customHeight="1">
      <c r="A110" s="150"/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88"/>
      <c r="N110" s="150"/>
      <c r="O110" s="150"/>
      <c r="P110" s="150"/>
      <c r="Q110" s="150"/>
      <c r="R110" s="150"/>
    </row>
    <row r="111" ht="15.75" customHeight="1">
      <c r="A111" s="150"/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88"/>
      <c r="N111" s="150"/>
      <c r="O111" s="150"/>
      <c r="P111" s="150"/>
      <c r="Q111" s="150"/>
      <c r="R111" s="150"/>
    </row>
    <row r="112" ht="15.75" customHeight="1">
      <c r="A112" s="150"/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88"/>
      <c r="N112" s="150"/>
      <c r="O112" s="150"/>
      <c r="P112" s="150"/>
      <c r="Q112" s="150"/>
      <c r="R112" s="150"/>
    </row>
    <row r="113" ht="15.75" customHeight="1">
      <c r="A113" s="150"/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88"/>
      <c r="N113" s="150"/>
      <c r="O113" s="150"/>
      <c r="P113" s="150"/>
      <c r="Q113" s="150"/>
      <c r="R113" s="150"/>
    </row>
    <row r="114" ht="15.75" customHeight="1">
      <c r="A114" s="150"/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88"/>
      <c r="N114" s="150"/>
      <c r="O114" s="150"/>
      <c r="P114" s="150"/>
      <c r="Q114" s="150"/>
      <c r="R114" s="150"/>
    </row>
    <row r="115" ht="15.75" customHeight="1">
      <c r="A115" s="150"/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88"/>
      <c r="N115" s="150"/>
      <c r="O115" s="150"/>
      <c r="P115" s="150"/>
      <c r="Q115" s="150"/>
      <c r="R115" s="150"/>
    </row>
    <row r="116" ht="15.75" customHeight="1">
      <c r="A116" s="150"/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88"/>
      <c r="N116" s="150"/>
      <c r="O116" s="150"/>
      <c r="P116" s="150"/>
      <c r="Q116" s="150"/>
      <c r="R116" s="150"/>
    </row>
    <row r="117" ht="15.75" customHeight="1">
      <c r="A117" s="150"/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88"/>
      <c r="N117" s="150"/>
      <c r="O117" s="150"/>
      <c r="P117" s="150"/>
      <c r="Q117" s="150"/>
      <c r="R117" s="150"/>
    </row>
    <row r="118" ht="15.75" customHeight="1">
      <c r="A118" s="150"/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88"/>
      <c r="N118" s="150"/>
      <c r="O118" s="150"/>
      <c r="P118" s="150"/>
      <c r="Q118" s="150"/>
      <c r="R118" s="150"/>
    </row>
    <row r="119" ht="15.75" customHeight="1">
      <c r="A119" s="150"/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88"/>
      <c r="N119" s="150"/>
      <c r="O119" s="150"/>
      <c r="P119" s="150"/>
      <c r="Q119" s="150"/>
      <c r="R119" s="150"/>
    </row>
    <row r="120" ht="15.75" customHeight="1">
      <c r="A120" s="150"/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88"/>
      <c r="N120" s="150"/>
      <c r="O120" s="150"/>
      <c r="P120" s="150"/>
      <c r="Q120" s="150"/>
      <c r="R120" s="150"/>
    </row>
    <row r="121" ht="15.75" customHeight="1">
      <c r="A121" s="150"/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88"/>
      <c r="N121" s="150"/>
      <c r="O121" s="150"/>
      <c r="P121" s="150"/>
      <c r="Q121" s="150"/>
      <c r="R121" s="150"/>
    </row>
    <row r="122" ht="15.75" customHeight="1">
      <c r="A122" s="150"/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88"/>
      <c r="N122" s="150"/>
      <c r="O122" s="150"/>
      <c r="P122" s="150"/>
      <c r="Q122" s="150"/>
      <c r="R122" s="150"/>
    </row>
    <row r="123" ht="15.75" customHeight="1">
      <c r="A123" s="150"/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88"/>
      <c r="N123" s="150"/>
      <c r="O123" s="150"/>
      <c r="P123" s="150"/>
      <c r="Q123" s="150"/>
      <c r="R123" s="150"/>
    </row>
    <row r="124" ht="15.75" customHeight="1">
      <c r="A124" s="150"/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88"/>
      <c r="N124" s="150"/>
      <c r="O124" s="150"/>
      <c r="P124" s="150"/>
      <c r="Q124" s="150"/>
      <c r="R124" s="150"/>
    </row>
    <row r="125" ht="15.75" customHeight="1">
      <c r="A125" s="150"/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88"/>
      <c r="N125" s="150"/>
      <c r="O125" s="150"/>
      <c r="P125" s="150"/>
      <c r="Q125" s="150"/>
      <c r="R125" s="150"/>
    </row>
    <row r="126" ht="15.75" customHeight="1">
      <c r="A126" s="150"/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88"/>
      <c r="N126" s="150"/>
      <c r="O126" s="150"/>
      <c r="P126" s="150"/>
      <c r="Q126" s="150"/>
      <c r="R126" s="150"/>
    </row>
    <row r="127" ht="15.75" customHeight="1">
      <c r="A127" s="150"/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88"/>
      <c r="N127" s="150"/>
      <c r="O127" s="150"/>
      <c r="P127" s="150"/>
      <c r="Q127" s="150"/>
      <c r="R127" s="150"/>
    </row>
    <row r="128" ht="15.75" customHeight="1">
      <c r="A128" s="150"/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88"/>
      <c r="N128" s="150"/>
      <c r="O128" s="150"/>
      <c r="P128" s="150"/>
      <c r="Q128" s="150"/>
      <c r="R128" s="150"/>
    </row>
    <row r="129" ht="15.75" customHeight="1">
      <c r="A129" s="150"/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88"/>
      <c r="N129" s="150"/>
      <c r="O129" s="150"/>
      <c r="P129" s="150"/>
      <c r="Q129" s="150"/>
      <c r="R129" s="150"/>
    </row>
    <row r="130" ht="15.75" customHeight="1">
      <c r="A130" s="150"/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88"/>
      <c r="N130" s="150"/>
      <c r="O130" s="150"/>
      <c r="P130" s="150"/>
      <c r="Q130" s="150"/>
      <c r="R130" s="150"/>
    </row>
    <row r="131" ht="15.75" customHeight="1">
      <c r="A131" s="150"/>
      <c r="B131" s="150"/>
      <c r="C131" s="150"/>
      <c r="D131" s="150"/>
      <c r="E131" s="150"/>
      <c r="F131" s="150"/>
      <c r="G131" s="150"/>
      <c r="H131" s="150"/>
      <c r="I131" s="150"/>
      <c r="J131" s="150"/>
      <c r="K131" s="150"/>
      <c r="L131" s="150"/>
      <c r="M131" s="188"/>
      <c r="N131" s="150"/>
      <c r="O131" s="150"/>
      <c r="P131" s="150"/>
      <c r="Q131" s="150"/>
      <c r="R131" s="150"/>
    </row>
    <row r="132" ht="15.75" customHeight="1">
      <c r="A132" s="150"/>
      <c r="B132" s="150"/>
      <c r="C132" s="150"/>
      <c r="D132" s="150"/>
      <c r="E132" s="150"/>
      <c r="F132" s="150"/>
      <c r="G132" s="150"/>
      <c r="H132" s="150"/>
      <c r="I132" s="150"/>
      <c r="J132" s="150"/>
      <c r="K132" s="150"/>
      <c r="L132" s="150"/>
      <c r="M132" s="188"/>
      <c r="N132" s="150"/>
      <c r="O132" s="150"/>
      <c r="P132" s="150"/>
      <c r="Q132" s="150"/>
      <c r="R132" s="150"/>
    </row>
    <row r="133" ht="15.75" customHeight="1">
      <c r="A133" s="150"/>
      <c r="B133" s="150"/>
      <c r="C133" s="150"/>
      <c r="D133" s="150"/>
      <c r="E133" s="150"/>
      <c r="F133" s="150"/>
      <c r="G133" s="150"/>
      <c r="H133" s="150"/>
      <c r="I133" s="150"/>
      <c r="J133" s="150"/>
      <c r="K133" s="150"/>
      <c r="L133" s="150"/>
      <c r="M133" s="188"/>
      <c r="N133" s="150"/>
      <c r="O133" s="150"/>
      <c r="P133" s="150"/>
      <c r="Q133" s="150"/>
      <c r="R133" s="150"/>
    </row>
    <row r="134" ht="15.75" customHeight="1">
      <c r="A134" s="150"/>
      <c r="B134" s="150"/>
      <c r="C134" s="150"/>
      <c r="D134" s="150"/>
      <c r="E134" s="150"/>
      <c r="F134" s="150"/>
      <c r="G134" s="150"/>
      <c r="H134" s="150"/>
      <c r="I134" s="150"/>
      <c r="J134" s="150"/>
      <c r="K134" s="150"/>
      <c r="L134" s="150"/>
      <c r="M134" s="188"/>
      <c r="N134" s="150"/>
      <c r="O134" s="150"/>
      <c r="P134" s="150"/>
      <c r="Q134" s="150"/>
      <c r="R134" s="150"/>
    </row>
    <row r="135" ht="15.75" customHeight="1">
      <c r="A135" s="150"/>
      <c r="B135" s="150"/>
      <c r="C135" s="150"/>
      <c r="D135" s="150"/>
      <c r="E135" s="150"/>
      <c r="F135" s="150"/>
      <c r="G135" s="150"/>
      <c r="H135" s="150"/>
      <c r="I135" s="150"/>
      <c r="J135" s="150"/>
      <c r="K135" s="150"/>
      <c r="L135" s="150"/>
      <c r="M135" s="188"/>
      <c r="N135" s="150"/>
      <c r="O135" s="150"/>
      <c r="P135" s="150"/>
      <c r="Q135" s="150"/>
      <c r="R135" s="150"/>
    </row>
    <row r="136" ht="15.75" customHeight="1">
      <c r="A136" s="150"/>
      <c r="B136" s="150"/>
      <c r="C136" s="150"/>
      <c r="D136" s="150"/>
      <c r="E136" s="150"/>
      <c r="F136" s="150"/>
      <c r="G136" s="150"/>
      <c r="H136" s="150"/>
      <c r="I136" s="150"/>
      <c r="J136" s="150"/>
      <c r="K136" s="150"/>
      <c r="L136" s="150"/>
      <c r="M136" s="188"/>
      <c r="N136" s="150"/>
      <c r="O136" s="150"/>
      <c r="P136" s="150"/>
      <c r="Q136" s="150"/>
      <c r="R136" s="150"/>
    </row>
    <row r="137" ht="15.75" customHeight="1">
      <c r="A137" s="150"/>
      <c r="B137" s="150"/>
      <c r="C137" s="150"/>
      <c r="D137" s="150"/>
      <c r="E137" s="150"/>
      <c r="F137" s="150"/>
      <c r="G137" s="150"/>
      <c r="H137" s="150"/>
      <c r="I137" s="150"/>
      <c r="J137" s="150"/>
      <c r="K137" s="150"/>
      <c r="L137" s="150"/>
      <c r="M137" s="188"/>
      <c r="N137" s="150"/>
      <c r="O137" s="150"/>
      <c r="P137" s="150"/>
      <c r="Q137" s="150"/>
      <c r="R137" s="150"/>
    </row>
    <row r="138" ht="15.75" customHeight="1">
      <c r="A138" s="150"/>
      <c r="B138" s="150"/>
      <c r="C138" s="150"/>
      <c r="D138" s="150"/>
      <c r="E138" s="150"/>
      <c r="F138" s="150"/>
      <c r="G138" s="150"/>
      <c r="H138" s="150"/>
      <c r="I138" s="150"/>
      <c r="J138" s="150"/>
      <c r="K138" s="150"/>
      <c r="L138" s="150"/>
      <c r="M138" s="188"/>
      <c r="N138" s="150"/>
      <c r="O138" s="150"/>
      <c r="P138" s="150"/>
      <c r="Q138" s="150"/>
      <c r="R138" s="150"/>
    </row>
    <row r="139" ht="15.75" customHeight="1">
      <c r="A139" s="150"/>
      <c r="B139" s="150"/>
      <c r="C139" s="150"/>
      <c r="D139" s="150"/>
      <c r="E139" s="150"/>
      <c r="F139" s="150"/>
      <c r="G139" s="150"/>
      <c r="H139" s="150"/>
      <c r="I139" s="150"/>
      <c r="J139" s="150"/>
      <c r="K139" s="150"/>
      <c r="L139" s="150"/>
      <c r="M139" s="188"/>
      <c r="N139" s="150"/>
      <c r="O139" s="150"/>
      <c r="P139" s="150"/>
      <c r="Q139" s="150"/>
      <c r="R139" s="150"/>
    </row>
    <row r="140" ht="15.75" customHeight="1">
      <c r="A140" s="150"/>
      <c r="B140" s="150"/>
      <c r="C140" s="150"/>
      <c r="D140" s="150"/>
      <c r="E140" s="150"/>
      <c r="F140" s="150"/>
      <c r="G140" s="150"/>
      <c r="H140" s="150"/>
      <c r="I140" s="150"/>
      <c r="J140" s="150"/>
      <c r="K140" s="150"/>
      <c r="L140" s="150"/>
      <c r="M140" s="188"/>
      <c r="N140" s="150"/>
      <c r="O140" s="150"/>
      <c r="P140" s="150"/>
      <c r="Q140" s="150"/>
      <c r="R140" s="150"/>
    </row>
    <row r="141" ht="15.75" customHeight="1">
      <c r="A141" s="150"/>
      <c r="B141" s="150"/>
      <c r="C141" s="150"/>
      <c r="D141" s="150"/>
      <c r="E141" s="150"/>
      <c r="F141" s="150"/>
      <c r="G141" s="150"/>
      <c r="H141" s="150"/>
      <c r="I141" s="150"/>
      <c r="J141" s="150"/>
      <c r="K141" s="150"/>
      <c r="L141" s="150"/>
      <c r="M141" s="188"/>
      <c r="N141" s="150"/>
      <c r="O141" s="150"/>
      <c r="P141" s="150"/>
      <c r="Q141" s="150"/>
      <c r="R141" s="150"/>
    </row>
    <row r="142" ht="15.75" customHeight="1">
      <c r="A142" s="150"/>
      <c r="B142" s="150"/>
      <c r="C142" s="150"/>
      <c r="D142" s="150"/>
      <c r="E142" s="150"/>
      <c r="F142" s="150"/>
      <c r="G142" s="150"/>
      <c r="H142" s="150"/>
      <c r="I142" s="150"/>
      <c r="J142" s="150"/>
      <c r="K142" s="150"/>
      <c r="L142" s="150"/>
      <c r="M142" s="188"/>
      <c r="N142" s="150"/>
      <c r="O142" s="150"/>
      <c r="P142" s="150"/>
      <c r="Q142" s="150"/>
      <c r="R142" s="150"/>
    </row>
    <row r="143" ht="15.75" customHeight="1">
      <c r="A143" s="150"/>
      <c r="B143" s="150"/>
      <c r="C143" s="150"/>
      <c r="D143" s="150"/>
      <c r="E143" s="150"/>
      <c r="F143" s="150"/>
      <c r="G143" s="150"/>
      <c r="H143" s="150"/>
      <c r="I143" s="150"/>
      <c r="J143" s="150"/>
      <c r="K143" s="150"/>
      <c r="L143" s="150"/>
      <c r="M143" s="188"/>
      <c r="N143" s="150"/>
      <c r="O143" s="150"/>
      <c r="P143" s="150"/>
      <c r="Q143" s="150"/>
      <c r="R143" s="150"/>
    </row>
    <row r="144" ht="15.75" customHeight="1">
      <c r="A144" s="150"/>
      <c r="B144" s="150"/>
      <c r="C144" s="150"/>
      <c r="D144" s="150"/>
      <c r="E144" s="150"/>
      <c r="F144" s="150"/>
      <c r="G144" s="150"/>
      <c r="H144" s="150"/>
      <c r="I144" s="150"/>
      <c r="J144" s="150"/>
      <c r="K144" s="150"/>
      <c r="L144" s="150"/>
      <c r="M144" s="188"/>
      <c r="N144" s="150"/>
      <c r="O144" s="150"/>
      <c r="P144" s="150"/>
      <c r="Q144" s="150"/>
      <c r="R144" s="150"/>
    </row>
    <row r="145" ht="15.75" customHeight="1">
      <c r="A145" s="150"/>
      <c r="B145" s="150"/>
      <c r="C145" s="150"/>
      <c r="D145" s="150"/>
      <c r="E145" s="150"/>
      <c r="F145" s="150"/>
      <c r="G145" s="150"/>
      <c r="H145" s="150"/>
      <c r="I145" s="150"/>
      <c r="J145" s="150"/>
      <c r="K145" s="150"/>
      <c r="L145" s="150"/>
      <c r="M145" s="188"/>
      <c r="N145" s="150"/>
      <c r="O145" s="150"/>
      <c r="P145" s="150"/>
      <c r="Q145" s="150"/>
      <c r="R145" s="150"/>
    </row>
    <row r="146" ht="15.75" customHeight="1">
      <c r="A146" s="150"/>
      <c r="B146" s="150"/>
      <c r="C146" s="150"/>
      <c r="D146" s="150"/>
      <c r="E146" s="150"/>
      <c r="F146" s="150"/>
      <c r="G146" s="150"/>
      <c r="H146" s="150"/>
      <c r="I146" s="150"/>
      <c r="J146" s="150"/>
      <c r="K146" s="150"/>
      <c r="L146" s="150"/>
      <c r="M146" s="188"/>
      <c r="N146" s="150"/>
      <c r="O146" s="150"/>
      <c r="P146" s="150"/>
      <c r="Q146" s="150"/>
      <c r="R146" s="150"/>
    </row>
    <row r="147" ht="15.75" customHeight="1">
      <c r="A147" s="150"/>
      <c r="B147" s="150"/>
      <c r="C147" s="150"/>
      <c r="D147" s="150"/>
      <c r="E147" s="150"/>
      <c r="F147" s="150"/>
      <c r="G147" s="150"/>
      <c r="H147" s="150"/>
      <c r="I147" s="150"/>
      <c r="J147" s="150"/>
      <c r="K147" s="150"/>
      <c r="L147" s="150"/>
      <c r="M147" s="188"/>
      <c r="N147" s="150"/>
      <c r="O147" s="150"/>
      <c r="P147" s="150"/>
      <c r="Q147" s="150"/>
      <c r="R147" s="150"/>
    </row>
    <row r="148" ht="15.75" customHeight="1">
      <c r="A148" s="150"/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88"/>
      <c r="N148" s="150"/>
      <c r="O148" s="150"/>
      <c r="P148" s="150"/>
      <c r="Q148" s="150"/>
      <c r="R148" s="150"/>
    </row>
    <row r="149" ht="15.75" customHeight="1">
      <c r="A149" s="150"/>
      <c r="B149" s="150"/>
      <c r="C149" s="150"/>
      <c r="D149" s="150"/>
      <c r="E149" s="150"/>
      <c r="F149" s="150"/>
      <c r="G149" s="150"/>
      <c r="H149" s="150"/>
      <c r="I149" s="150"/>
      <c r="J149" s="150"/>
      <c r="K149" s="150"/>
      <c r="L149" s="150"/>
      <c r="M149" s="188"/>
      <c r="N149" s="150"/>
      <c r="O149" s="150"/>
      <c r="P149" s="150"/>
      <c r="Q149" s="150"/>
      <c r="R149" s="150"/>
    </row>
    <row r="150" ht="15.75" customHeight="1">
      <c r="A150" s="150"/>
      <c r="B150" s="150"/>
      <c r="C150" s="150"/>
      <c r="D150" s="150"/>
      <c r="E150" s="150"/>
      <c r="F150" s="150"/>
      <c r="G150" s="150"/>
      <c r="H150" s="150"/>
      <c r="I150" s="150"/>
      <c r="J150" s="150"/>
      <c r="K150" s="150"/>
      <c r="L150" s="150"/>
      <c r="M150" s="188"/>
      <c r="N150" s="150"/>
      <c r="O150" s="150"/>
      <c r="P150" s="150"/>
      <c r="Q150" s="150"/>
      <c r="R150" s="150"/>
    </row>
    <row r="151" ht="15.75" customHeight="1">
      <c r="A151" s="150"/>
      <c r="B151" s="150"/>
      <c r="C151" s="150"/>
      <c r="D151" s="150"/>
      <c r="E151" s="150"/>
      <c r="F151" s="150"/>
      <c r="G151" s="150"/>
      <c r="H151" s="150"/>
      <c r="I151" s="150"/>
      <c r="J151" s="150"/>
      <c r="K151" s="150"/>
      <c r="L151" s="150"/>
      <c r="M151" s="188"/>
      <c r="N151" s="150"/>
      <c r="O151" s="150"/>
      <c r="P151" s="150"/>
      <c r="Q151" s="150"/>
      <c r="R151" s="150"/>
    </row>
    <row r="152" ht="15.75" customHeight="1">
      <c r="A152" s="150"/>
      <c r="B152" s="150"/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88"/>
      <c r="N152" s="150"/>
      <c r="O152" s="150"/>
      <c r="P152" s="150"/>
      <c r="Q152" s="150"/>
      <c r="R152" s="150"/>
    </row>
    <row r="153" ht="15.75" customHeight="1">
      <c r="A153" s="150"/>
      <c r="B153" s="150"/>
      <c r="C153" s="150"/>
      <c r="D153" s="150"/>
      <c r="E153" s="150"/>
      <c r="F153" s="150"/>
      <c r="G153" s="150"/>
      <c r="H153" s="150"/>
      <c r="I153" s="150"/>
      <c r="J153" s="150"/>
      <c r="K153" s="150"/>
      <c r="L153" s="150"/>
      <c r="M153" s="188"/>
      <c r="N153" s="150"/>
      <c r="O153" s="150"/>
      <c r="P153" s="150"/>
      <c r="Q153" s="150"/>
      <c r="R153" s="150"/>
    </row>
    <row r="154" ht="15.75" customHeight="1">
      <c r="A154" s="150"/>
      <c r="B154" s="150"/>
      <c r="C154" s="150"/>
      <c r="D154" s="150"/>
      <c r="E154" s="150"/>
      <c r="F154" s="150"/>
      <c r="G154" s="150"/>
      <c r="H154" s="150"/>
      <c r="I154" s="150"/>
      <c r="J154" s="150"/>
      <c r="K154" s="150"/>
      <c r="L154" s="150"/>
      <c r="M154" s="188"/>
      <c r="N154" s="150"/>
      <c r="O154" s="150"/>
      <c r="P154" s="150"/>
      <c r="Q154" s="150"/>
      <c r="R154" s="150"/>
    </row>
    <row r="155" ht="15.75" customHeight="1">
      <c r="A155" s="150"/>
      <c r="B155" s="150"/>
      <c r="C155" s="150"/>
      <c r="D155" s="150"/>
      <c r="E155" s="150"/>
      <c r="F155" s="150"/>
      <c r="G155" s="150"/>
      <c r="H155" s="150"/>
      <c r="I155" s="150"/>
      <c r="J155" s="150"/>
      <c r="K155" s="150"/>
      <c r="L155" s="150"/>
      <c r="M155" s="188"/>
      <c r="N155" s="150"/>
      <c r="O155" s="150"/>
      <c r="P155" s="150"/>
      <c r="Q155" s="150"/>
      <c r="R155" s="150"/>
    </row>
    <row r="156" ht="15.75" customHeight="1">
      <c r="A156" s="150"/>
      <c r="B156" s="150"/>
      <c r="C156" s="150"/>
      <c r="D156" s="150"/>
      <c r="E156" s="150"/>
      <c r="F156" s="150"/>
      <c r="G156" s="150"/>
      <c r="H156" s="150"/>
      <c r="I156" s="150"/>
      <c r="J156" s="150"/>
      <c r="K156" s="150"/>
      <c r="L156" s="150"/>
      <c r="M156" s="188"/>
      <c r="N156" s="150"/>
      <c r="O156" s="150"/>
      <c r="P156" s="150"/>
      <c r="Q156" s="150"/>
      <c r="R156" s="150"/>
    </row>
    <row r="157" ht="15.75" customHeight="1">
      <c r="A157" s="150"/>
      <c r="B157" s="150"/>
      <c r="C157" s="150"/>
      <c r="D157" s="150"/>
      <c r="E157" s="150"/>
      <c r="F157" s="150"/>
      <c r="G157" s="150"/>
      <c r="H157" s="150"/>
      <c r="I157" s="150"/>
      <c r="J157" s="150"/>
      <c r="K157" s="150"/>
      <c r="L157" s="150"/>
      <c r="M157" s="188"/>
      <c r="N157" s="150"/>
      <c r="O157" s="150"/>
      <c r="P157" s="150"/>
      <c r="Q157" s="150"/>
      <c r="R157" s="150"/>
    </row>
    <row r="158" ht="15.75" customHeight="1">
      <c r="A158" s="150"/>
      <c r="B158" s="150"/>
      <c r="C158" s="150"/>
      <c r="D158" s="150"/>
      <c r="E158" s="150"/>
      <c r="F158" s="150"/>
      <c r="G158" s="150"/>
      <c r="H158" s="150"/>
      <c r="I158" s="150"/>
      <c r="J158" s="150"/>
      <c r="K158" s="150"/>
      <c r="L158" s="150"/>
      <c r="M158" s="188"/>
      <c r="N158" s="150"/>
      <c r="O158" s="150"/>
      <c r="P158" s="150"/>
      <c r="Q158" s="150"/>
      <c r="R158" s="150"/>
    </row>
    <row r="159" ht="15.75" customHeight="1">
      <c r="A159" s="150"/>
      <c r="B159" s="150"/>
      <c r="C159" s="150"/>
      <c r="D159" s="150"/>
      <c r="E159" s="150"/>
      <c r="F159" s="150"/>
      <c r="G159" s="150"/>
      <c r="H159" s="150"/>
      <c r="I159" s="150"/>
      <c r="J159" s="150"/>
      <c r="K159" s="150"/>
      <c r="L159" s="150"/>
      <c r="M159" s="188"/>
      <c r="N159" s="150"/>
      <c r="O159" s="150"/>
      <c r="P159" s="150"/>
      <c r="Q159" s="150"/>
      <c r="R159" s="150"/>
    </row>
    <row r="160" ht="15.75" customHeight="1">
      <c r="A160" s="150"/>
      <c r="B160" s="150"/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188"/>
      <c r="N160" s="150"/>
      <c r="O160" s="150"/>
      <c r="P160" s="150"/>
      <c r="Q160" s="150"/>
      <c r="R160" s="150"/>
    </row>
    <row r="161" ht="15.75" customHeight="1">
      <c r="A161" s="150"/>
      <c r="B161" s="150"/>
      <c r="C161" s="150"/>
      <c r="D161" s="150"/>
      <c r="E161" s="150"/>
      <c r="F161" s="150"/>
      <c r="G161" s="150"/>
      <c r="H161" s="150"/>
      <c r="I161" s="150"/>
      <c r="J161" s="150"/>
      <c r="K161" s="150"/>
      <c r="L161" s="150"/>
      <c r="M161" s="188"/>
      <c r="N161" s="150"/>
      <c r="O161" s="150"/>
      <c r="P161" s="150"/>
      <c r="Q161" s="150"/>
      <c r="R161" s="150"/>
    </row>
    <row r="162" ht="15.75" customHeight="1">
      <c r="A162" s="150"/>
      <c r="B162" s="150"/>
      <c r="C162" s="150"/>
      <c r="D162" s="150"/>
      <c r="E162" s="150"/>
      <c r="F162" s="150"/>
      <c r="G162" s="150"/>
      <c r="H162" s="150"/>
      <c r="I162" s="150"/>
      <c r="J162" s="150"/>
      <c r="K162" s="150"/>
      <c r="L162" s="150"/>
      <c r="M162" s="188"/>
      <c r="N162" s="150"/>
      <c r="O162" s="150"/>
      <c r="P162" s="150"/>
      <c r="Q162" s="150"/>
      <c r="R162" s="150"/>
    </row>
    <row r="163" ht="15.75" customHeight="1">
      <c r="A163" s="150"/>
      <c r="B163" s="150"/>
      <c r="C163" s="150"/>
      <c r="D163" s="150"/>
      <c r="E163" s="150"/>
      <c r="F163" s="150"/>
      <c r="G163" s="150"/>
      <c r="H163" s="150"/>
      <c r="I163" s="150"/>
      <c r="J163" s="150"/>
      <c r="K163" s="150"/>
      <c r="L163" s="150"/>
      <c r="M163" s="188"/>
      <c r="N163" s="150"/>
      <c r="O163" s="150"/>
      <c r="P163" s="150"/>
      <c r="Q163" s="150"/>
      <c r="R163" s="150"/>
    </row>
    <row r="164" ht="15.75" customHeight="1">
      <c r="A164" s="150"/>
      <c r="B164" s="150"/>
      <c r="C164" s="150"/>
      <c r="D164" s="150"/>
      <c r="E164" s="150"/>
      <c r="F164" s="150"/>
      <c r="G164" s="150"/>
      <c r="H164" s="150"/>
      <c r="I164" s="150"/>
      <c r="J164" s="150"/>
      <c r="K164" s="150"/>
      <c r="L164" s="150"/>
      <c r="M164" s="188"/>
      <c r="N164" s="150"/>
      <c r="O164" s="150"/>
      <c r="P164" s="150"/>
      <c r="Q164" s="150"/>
      <c r="R164" s="150"/>
    </row>
    <row r="165" ht="15.75" customHeight="1">
      <c r="A165" s="150"/>
      <c r="B165" s="150"/>
      <c r="C165" s="150"/>
      <c r="D165" s="150"/>
      <c r="E165" s="150"/>
      <c r="F165" s="150"/>
      <c r="G165" s="150"/>
      <c r="H165" s="150"/>
      <c r="I165" s="150"/>
      <c r="J165" s="150"/>
      <c r="K165" s="150"/>
      <c r="L165" s="150"/>
      <c r="M165" s="188"/>
      <c r="N165" s="150"/>
      <c r="O165" s="150"/>
      <c r="P165" s="150"/>
      <c r="Q165" s="150"/>
      <c r="R165" s="150"/>
    </row>
    <row r="166" ht="15.75" customHeight="1">
      <c r="A166" s="150"/>
      <c r="B166" s="150"/>
      <c r="C166" s="150"/>
      <c r="D166" s="150"/>
      <c r="E166" s="150"/>
      <c r="F166" s="150"/>
      <c r="G166" s="150"/>
      <c r="H166" s="150"/>
      <c r="I166" s="150"/>
      <c r="J166" s="150"/>
      <c r="K166" s="150"/>
      <c r="L166" s="150"/>
      <c r="M166" s="188"/>
      <c r="N166" s="150"/>
      <c r="O166" s="150"/>
      <c r="P166" s="150"/>
      <c r="Q166" s="150"/>
      <c r="R166" s="150"/>
    </row>
    <row r="167" ht="15.75" customHeight="1">
      <c r="A167" s="150"/>
      <c r="B167" s="150"/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188"/>
      <c r="N167" s="150"/>
      <c r="O167" s="150"/>
      <c r="P167" s="150"/>
      <c r="Q167" s="150"/>
      <c r="R167" s="150"/>
    </row>
    <row r="168" ht="15.75" customHeight="1">
      <c r="A168" s="150"/>
      <c r="B168" s="150"/>
      <c r="C168" s="150"/>
      <c r="D168" s="150"/>
      <c r="E168" s="150"/>
      <c r="F168" s="150"/>
      <c r="G168" s="150"/>
      <c r="H168" s="150"/>
      <c r="I168" s="150"/>
      <c r="J168" s="150"/>
      <c r="K168" s="150"/>
      <c r="L168" s="150"/>
      <c r="M168" s="188"/>
      <c r="N168" s="150"/>
      <c r="O168" s="150"/>
      <c r="P168" s="150"/>
      <c r="Q168" s="150"/>
      <c r="R168" s="150"/>
    </row>
    <row r="169" ht="15.75" customHeight="1">
      <c r="A169" s="150"/>
      <c r="B169" s="150"/>
      <c r="C169" s="150"/>
      <c r="D169" s="150"/>
      <c r="E169" s="150"/>
      <c r="F169" s="150"/>
      <c r="G169" s="150"/>
      <c r="H169" s="150"/>
      <c r="I169" s="150"/>
      <c r="J169" s="150"/>
      <c r="K169" s="150"/>
      <c r="L169" s="150"/>
      <c r="M169" s="188"/>
      <c r="N169" s="150"/>
      <c r="O169" s="150"/>
      <c r="P169" s="150"/>
      <c r="Q169" s="150"/>
      <c r="R169" s="150"/>
    </row>
    <row r="170" ht="15.75" customHeight="1">
      <c r="A170" s="150"/>
      <c r="B170" s="150"/>
      <c r="C170" s="150"/>
      <c r="D170" s="150"/>
      <c r="E170" s="150"/>
      <c r="F170" s="150"/>
      <c r="G170" s="150"/>
      <c r="H170" s="150"/>
      <c r="I170" s="150"/>
      <c r="J170" s="150"/>
      <c r="K170" s="150"/>
      <c r="L170" s="150"/>
      <c r="M170" s="188"/>
      <c r="N170" s="150"/>
      <c r="O170" s="150"/>
      <c r="P170" s="150"/>
      <c r="Q170" s="150"/>
      <c r="R170" s="150"/>
    </row>
    <row r="171" ht="15.75" customHeight="1">
      <c r="A171" s="150"/>
      <c r="B171" s="150"/>
      <c r="C171" s="150"/>
      <c r="D171" s="150"/>
      <c r="E171" s="150"/>
      <c r="F171" s="150"/>
      <c r="G171" s="150"/>
      <c r="H171" s="150"/>
      <c r="I171" s="150"/>
      <c r="J171" s="150"/>
      <c r="K171" s="150"/>
      <c r="L171" s="150"/>
      <c r="M171" s="188"/>
      <c r="N171" s="150"/>
      <c r="O171" s="150"/>
      <c r="P171" s="150"/>
      <c r="Q171" s="150"/>
      <c r="R171" s="150"/>
    </row>
    <row r="172" ht="15.75" customHeight="1">
      <c r="A172" s="150"/>
      <c r="B172" s="150"/>
      <c r="C172" s="150"/>
      <c r="D172" s="150"/>
      <c r="E172" s="150"/>
      <c r="F172" s="150"/>
      <c r="G172" s="150"/>
      <c r="H172" s="150"/>
      <c r="I172" s="150"/>
      <c r="J172" s="150"/>
      <c r="K172" s="150"/>
      <c r="L172" s="150"/>
      <c r="M172" s="188"/>
      <c r="N172" s="150"/>
      <c r="O172" s="150"/>
      <c r="P172" s="150"/>
      <c r="Q172" s="150"/>
      <c r="R172" s="150"/>
    </row>
    <row r="173" ht="15.75" customHeight="1">
      <c r="A173" s="150"/>
      <c r="B173" s="150"/>
      <c r="C173" s="150"/>
      <c r="D173" s="150"/>
      <c r="E173" s="150"/>
      <c r="F173" s="150"/>
      <c r="G173" s="150"/>
      <c r="H173" s="150"/>
      <c r="I173" s="150"/>
      <c r="J173" s="150"/>
      <c r="K173" s="150"/>
      <c r="L173" s="150"/>
      <c r="M173" s="188"/>
      <c r="N173" s="150"/>
      <c r="O173" s="150"/>
      <c r="P173" s="150"/>
      <c r="Q173" s="150"/>
      <c r="R173" s="150"/>
    </row>
    <row r="174" ht="15.75" customHeight="1">
      <c r="A174" s="150"/>
      <c r="B174" s="150"/>
      <c r="C174" s="150"/>
      <c r="D174" s="150"/>
      <c r="E174" s="150"/>
      <c r="F174" s="150"/>
      <c r="G174" s="150"/>
      <c r="H174" s="150"/>
      <c r="I174" s="150"/>
      <c r="J174" s="150"/>
      <c r="K174" s="150"/>
      <c r="L174" s="150"/>
      <c r="M174" s="188"/>
      <c r="N174" s="150"/>
      <c r="O174" s="150"/>
      <c r="P174" s="150"/>
      <c r="Q174" s="150"/>
      <c r="R174" s="150"/>
    </row>
    <row r="175" ht="15.75" customHeight="1">
      <c r="A175" s="150"/>
      <c r="B175" s="150"/>
      <c r="C175" s="150"/>
      <c r="D175" s="150"/>
      <c r="E175" s="150"/>
      <c r="F175" s="150"/>
      <c r="G175" s="150"/>
      <c r="H175" s="150"/>
      <c r="I175" s="150"/>
      <c r="J175" s="150"/>
      <c r="K175" s="150"/>
      <c r="L175" s="150"/>
      <c r="M175" s="188"/>
      <c r="N175" s="150"/>
      <c r="O175" s="150"/>
      <c r="P175" s="150"/>
      <c r="Q175" s="150"/>
      <c r="R175" s="150"/>
    </row>
    <row r="176" ht="15.75" customHeight="1">
      <c r="A176" s="150"/>
      <c r="B176" s="150"/>
      <c r="C176" s="150"/>
      <c r="D176" s="150"/>
      <c r="E176" s="150"/>
      <c r="F176" s="150"/>
      <c r="G176" s="150"/>
      <c r="H176" s="150"/>
      <c r="I176" s="150"/>
      <c r="J176" s="150"/>
      <c r="K176" s="150"/>
      <c r="L176" s="150"/>
      <c r="M176" s="188"/>
      <c r="N176" s="150"/>
      <c r="O176" s="150"/>
      <c r="P176" s="150"/>
      <c r="Q176" s="150"/>
      <c r="R176" s="150"/>
    </row>
    <row r="177" ht="15.75" customHeight="1">
      <c r="A177" s="150"/>
      <c r="B177" s="150"/>
      <c r="C177" s="150"/>
      <c r="D177" s="150"/>
      <c r="E177" s="150"/>
      <c r="F177" s="150"/>
      <c r="G177" s="150"/>
      <c r="H177" s="150"/>
      <c r="I177" s="150"/>
      <c r="J177" s="150"/>
      <c r="K177" s="150"/>
      <c r="L177" s="150"/>
      <c r="M177" s="188"/>
      <c r="N177" s="150"/>
      <c r="O177" s="150"/>
      <c r="P177" s="150"/>
      <c r="Q177" s="150"/>
      <c r="R177" s="150"/>
    </row>
    <row r="178" ht="15.75" customHeight="1">
      <c r="A178" s="150"/>
      <c r="B178" s="150"/>
      <c r="C178" s="150"/>
      <c r="D178" s="150"/>
      <c r="E178" s="150"/>
      <c r="F178" s="150"/>
      <c r="G178" s="150"/>
      <c r="H178" s="150"/>
      <c r="I178" s="150"/>
      <c r="J178" s="150"/>
      <c r="K178" s="150"/>
      <c r="L178" s="150"/>
      <c r="M178" s="188"/>
      <c r="N178" s="150"/>
      <c r="O178" s="150"/>
      <c r="P178" s="150"/>
      <c r="Q178" s="150"/>
      <c r="R178" s="150"/>
    </row>
    <row r="179" ht="15.75" customHeight="1">
      <c r="A179" s="150"/>
      <c r="B179" s="150"/>
      <c r="C179" s="150"/>
      <c r="D179" s="150"/>
      <c r="E179" s="150"/>
      <c r="F179" s="150"/>
      <c r="G179" s="150"/>
      <c r="H179" s="150"/>
      <c r="I179" s="150"/>
      <c r="J179" s="150"/>
      <c r="K179" s="150"/>
      <c r="L179" s="150"/>
      <c r="M179" s="188"/>
      <c r="N179" s="150"/>
      <c r="O179" s="150"/>
      <c r="P179" s="150"/>
      <c r="Q179" s="150"/>
      <c r="R179" s="150"/>
    </row>
    <row r="180" ht="15.75" customHeight="1">
      <c r="A180" s="150"/>
      <c r="B180" s="150"/>
      <c r="C180" s="150"/>
      <c r="D180" s="150"/>
      <c r="E180" s="150"/>
      <c r="F180" s="150"/>
      <c r="G180" s="150"/>
      <c r="H180" s="150"/>
      <c r="I180" s="150"/>
      <c r="J180" s="150"/>
      <c r="K180" s="150"/>
      <c r="L180" s="150"/>
      <c r="M180" s="188"/>
      <c r="N180" s="150"/>
      <c r="O180" s="150"/>
      <c r="P180" s="150"/>
      <c r="Q180" s="150"/>
      <c r="R180" s="150"/>
    </row>
    <row r="181" ht="15.75" customHeight="1">
      <c r="A181" s="150"/>
      <c r="B181" s="150"/>
      <c r="C181" s="150"/>
      <c r="D181" s="150"/>
      <c r="E181" s="150"/>
      <c r="F181" s="150"/>
      <c r="G181" s="150"/>
      <c r="H181" s="150"/>
      <c r="I181" s="150"/>
      <c r="J181" s="150"/>
      <c r="K181" s="150"/>
      <c r="L181" s="150"/>
      <c r="M181" s="188"/>
      <c r="N181" s="150"/>
      <c r="O181" s="150"/>
      <c r="P181" s="150"/>
      <c r="Q181" s="150"/>
      <c r="R181" s="150"/>
    </row>
    <row r="182" ht="15.75" customHeight="1">
      <c r="A182" s="150"/>
      <c r="B182" s="150"/>
      <c r="C182" s="150"/>
      <c r="D182" s="150"/>
      <c r="E182" s="150"/>
      <c r="F182" s="150"/>
      <c r="G182" s="150"/>
      <c r="H182" s="150"/>
      <c r="I182" s="150"/>
      <c r="J182" s="150"/>
      <c r="K182" s="150"/>
      <c r="L182" s="150"/>
      <c r="M182" s="188"/>
      <c r="N182" s="150"/>
      <c r="O182" s="150"/>
      <c r="P182" s="150"/>
      <c r="Q182" s="150"/>
      <c r="R182" s="150"/>
    </row>
    <row r="183" ht="15.75" customHeight="1">
      <c r="A183" s="150"/>
      <c r="B183" s="150"/>
      <c r="C183" s="150"/>
      <c r="D183" s="150"/>
      <c r="E183" s="150"/>
      <c r="F183" s="150"/>
      <c r="G183" s="150"/>
      <c r="H183" s="150"/>
      <c r="I183" s="150"/>
      <c r="J183" s="150"/>
      <c r="K183" s="150"/>
      <c r="L183" s="150"/>
      <c r="M183" s="188"/>
      <c r="N183" s="150"/>
      <c r="O183" s="150"/>
      <c r="P183" s="150"/>
      <c r="Q183" s="150"/>
      <c r="R183" s="150"/>
    </row>
    <row r="184" ht="15.75" customHeight="1">
      <c r="A184" s="150"/>
      <c r="B184" s="150"/>
      <c r="C184" s="150"/>
      <c r="D184" s="150"/>
      <c r="E184" s="150"/>
      <c r="F184" s="150"/>
      <c r="G184" s="150"/>
      <c r="H184" s="150"/>
      <c r="I184" s="150"/>
      <c r="J184" s="150"/>
      <c r="K184" s="150"/>
      <c r="L184" s="150"/>
      <c r="M184" s="188"/>
      <c r="N184" s="150"/>
      <c r="O184" s="150"/>
      <c r="P184" s="150"/>
      <c r="Q184" s="150"/>
      <c r="R184" s="150"/>
    </row>
    <row r="185" ht="15.75" customHeight="1">
      <c r="A185" s="150"/>
      <c r="B185" s="150"/>
      <c r="C185" s="150"/>
      <c r="D185" s="150"/>
      <c r="E185" s="150"/>
      <c r="F185" s="150"/>
      <c r="G185" s="150"/>
      <c r="H185" s="150"/>
      <c r="I185" s="150"/>
      <c r="J185" s="150"/>
      <c r="K185" s="150"/>
      <c r="L185" s="150"/>
      <c r="M185" s="188"/>
      <c r="N185" s="150"/>
      <c r="O185" s="150"/>
      <c r="P185" s="150"/>
      <c r="Q185" s="150"/>
      <c r="R185" s="150"/>
    </row>
    <row r="186" ht="15.75" customHeight="1">
      <c r="A186" s="150"/>
      <c r="B186" s="150"/>
      <c r="C186" s="150"/>
      <c r="D186" s="150"/>
      <c r="E186" s="150"/>
      <c r="F186" s="150"/>
      <c r="G186" s="150"/>
      <c r="H186" s="150"/>
      <c r="I186" s="150"/>
      <c r="J186" s="150"/>
      <c r="K186" s="150"/>
      <c r="L186" s="150"/>
      <c r="M186" s="188"/>
      <c r="N186" s="150"/>
      <c r="O186" s="150"/>
      <c r="P186" s="150"/>
      <c r="Q186" s="150"/>
      <c r="R186" s="150"/>
    </row>
    <row r="187" ht="15.75" customHeight="1">
      <c r="A187" s="150"/>
      <c r="B187" s="150"/>
      <c r="C187" s="150"/>
      <c r="D187" s="150"/>
      <c r="E187" s="150"/>
      <c r="F187" s="150"/>
      <c r="G187" s="150"/>
      <c r="H187" s="150"/>
      <c r="I187" s="150"/>
      <c r="J187" s="150"/>
      <c r="K187" s="150"/>
      <c r="L187" s="150"/>
      <c r="M187" s="188"/>
      <c r="N187" s="150"/>
      <c r="O187" s="150"/>
      <c r="P187" s="150"/>
      <c r="Q187" s="150"/>
      <c r="R187" s="150"/>
    </row>
    <row r="188" ht="15.75" customHeight="1">
      <c r="A188" s="150"/>
      <c r="B188" s="150"/>
      <c r="C188" s="150"/>
      <c r="D188" s="150"/>
      <c r="E188" s="150"/>
      <c r="F188" s="150"/>
      <c r="G188" s="150"/>
      <c r="H188" s="150"/>
      <c r="I188" s="150"/>
      <c r="J188" s="150"/>
      <c r="K188" s="150"/>
      <c r="L188" s="150"/>
      <c r="M188" s="188"/>
      <c r="N188" s="150"/>
      <c r="O188" s="150"/>
      <c r="P188" s="150"/>
      <c r="Q188" s="150"/>
      <c r="R188" s="150"/>
    </row>
    <row r="189" ht="15.75" customHeight="1">
      <c r="A189" s="150"/>
      <c r="B189" s="150"/>
      <c r="C189" s="150"/>
      <c r="D189" s="150"/>
      <c r="E189" s="150"/>
      <c r="F189" s="150"/>
      <c r="G189" s="150"/>
      <c r="H189" s="150"/>
      <c r="I189" s="150"/>
      <c r="J189" s="150"/>
      <c r="K189" s="150"/>
      <c r="L189" s="150"/>
      <c r="M189" s="188"/>
      <c r="N189" s="150"/>
      <c r="O189" s="150"/>
      <c r="P189" s="150"/>
      <c r="Q189" s="150"/>
      <c r="R189" s="150"/>
    </row>
    <row r="190" ht="15.75" customHeight="1">
      <c r="A190" s="150"/>
      <c r="B190" s="150"/>
      <c r="C190" s="150"/>
      <c r="D190" s="150"/>
      <c r="E190" s="150"/>
      <c r="F190" s="150"/>
      <c r="G190" s="150"/>
      <c r="H190" s="150"/>
      <c r="I190" s="150"/>
      <c r="J190" s="150"/>
      <c r="K190" s="150"/>
      <c r="L190" s="150"/>
      <c r="M190" s="188"/>
      <c r="N190" s="150"/>
      <c r="O190" s="150"/>
      <c r="P190" s="150"/>
      <c r="Q190" s="150"/>
      <c r="R190" s="150"/>
    </row>
    <row r="191" ht="15.75" customHeight="1">
      <c r="A191" s="150"/>
      <c r="B191" s="150"/>
      <c r="C191" s="150"/>
      <c r="D191" s="150"/>
      <c r="E191" s="150"/>
      <c r="F191" s="150"/>
      <c r="G191" s="150"/>
      <c r="H191" s="150"/>
      <c r="I191" s="150"/>
      <c r="J191" s="150"/>
      <c r="K191" s="150"/>
      <c r="L191" s="150"/>
      <c r="M191" s="188"/>
      <c r="N191" s="150"/>
      <c r="O191" s="150"/>
      <c r="P191" s="150"/>
      <c r="Q191" s="150"/>
      <c r="R191" s="150"/>
    </row>
    <row r="192" ht="15.75" customHeight="1">
      <c r="A192" s="150"/>
      <c r="B192" s="150"/>
      <c r="C192" s="150"/>
      <c r="D192" s="150"/>
      <c r="E192" s="150"/>
      <c r="F192" s="150"/>
      <c r="G192" s="150"/>
      <c r="H192" s="150"/>
      <c r="I192" s="150"/>
      <c r="J192" s="150"/>
      <c r="K192" s="150"/>
      <c r="L192" s="150"/>
      <c r="M192" s="188"/>
      <c r="N192" s="150"/>
      <c r="O192" s="150"/>
      <c r="P192" s="150"/>
      <c r="Q192" s="150"/>
      <c r="R192" s="150"/>
    </row>
    <row r="193" ht="15.75" customHeight="1">
      <c r="A193" s="150"/>
      <c r="B193" s="150"/>
      <c r="C193" s="150"/>
      <c r="D193" s="150"/>
      <c r="E193" s="150"/>
      <c r="F193" s="150"/>
      <c r="G193" s="150"/>
      <c r="H193" s="150"/>
      <c r="I193" s="150"/>
      <c r="J193" s="150"/>
      <c r="K193" s="150"/>
      <c r="L193" s="150"/>
      <c r="M193" s="188"/>
      <c r="N193" s="150"/>
      <c r="O193" s="150"/>
      <c r="P193" s="150"/>
      <c r="Q193" s="150"/>
      <c r="R193" s="150"/>
    </row>
    <row r="194" ht="15.75" customHeight="1">
      <c r="A194" s="150"/>
      <c r="B194" s="150"/>
      <c r="C194" s="150"/>
      <c r="D194" s="150"/>
      <c r="E194" s="150"/>
      <c r="F194" s="150"/>
      <c r="G194" s="150"/>
      <c r="H194" s="150"/>
      <c r="I194" s="150"/>
      <c r="J194" s="150"/>
      <c r="K194" s="150"/>
      <c r="L194" s="150"/>
      <c r="M194" s="188"/>
      <c r="N194" s="150"/>
      <c r="O194" s="150"/>
      <c r="P194" s="150"/>
      <c r="Q194" s="150"/>
      <c r="R194" s="150"/>
    </row>
    <row r="195" ht="15.75" customHeight="1">
      <c r="A195" s="150"/>
      <c r="B195" s="150"/>
      <c r="C195" s="150"/>
      <c r="D195" s="150"/>
      <c r="E195" s="150"/>
      <c r="F195" s="150"/>
      <c r="G195" s="150"/>
      <c r="H195" s="150"/>
      <c r="I195" s="150"/>
      <c r="J195" s="150"/>
      <c r="K195" s="150"/>
      <c r="L195" s="150"/>
      <c r="M195" s="188"/>
      <c r="N195" s="150"/>
      <c r="O195" s="150"/>
      <c r="P195" s="150"/>
      <c r="Q195" s="150"/>
      <c r="R195" s="150"/>
    </row>
    <row r="196" ht="15.75" customHeight="1">
      <c r="A196" s="150"/>
      <c r="B196" s="150"/>
      <c r="C196" s="150"/>
      <c r="D196" s="150"/>
      <c r="E196" s="150"/>
      <c r="F196" s="150"/>
      <c r="G196" s="150"/>
      <c r="H196" s="150"/>
      <c r="I196" s="150"/>
      <c r="J196" s="150"/>
      <c r="K196" s="150"/>
      <c r="L196" s="150"/>
      <c r="M196" s="188"/>
      <c r="N196" s="150"/>
      <c r="O196" s="150"/>
      <c r="P196" s="150"/>
      <c r="Q196" s="150"/>
      <c r="R196" s="150"/>
    </row>
    <row r="197" ht="15.75" customHeight="1">
      <c r="A197" s="150"/>
      <c r="B197" s="150"/>
      <c r="C197" s="150"/>
      <c r="D197" s="150"/>
      <c r="E197" s="150"/>
      <c r="F197" s="150"/>
      <c r="G197" s="150"/>
      <c r="H197" s="150"/>
      <c r="I197" s="150"/>
      <c r="J197" s="150"/>
      <c r="K197" s="150"/>
      <c r="L197" s="150"/>
      <c r="M197" s="188"/>
      <c r="N197" s="150"/>
      <c r="O197" s="150"/>
      <c r="P197" s="150"/>
      <c r="Q197" s="150"/>
      <c r="R197" s="150"/>
    </row>
    <row r="198" ht="15.75" customHeight="1">
      <c r="A198" s="150"/>
      <c r="B198" s="150"/>
      <c r="C198" s="150"/>
      <c r="D198" s="150"/>
      <c r="E198" s="150"/>
      <c r="F198" s="150"/>
      <c r="G198" s="150"/>
      <c r="H198" s="150"/>
      <c r="I198" s="150"/>
      <c r="J198" s="150"/>
      <c r="K198" s="150"/>
      <c r="L198" s="150"/>
      <c r="M198" s="188"/>
      <c r="N198" s="150"/>
      <c r="O198" s="150"/>
      <c r="P198" s="150"/>
      <c r="Q198" s="150"/>
      <c r="R198" s="150"/>
    </row>
    <row r="199" ht="15.75" customHeight="1">
      <c r="A199" s="150"/>
      <c r="B199" s="150"/>
      <c r="C199" s="150"/>
      <c r="D199" s="150"/>
      <c r="E199" s="150"/>
      <c r="F199" s="150"/>
      <c r="G199" s="150"/>
      <c r="H199" s="150"/>
      <c r="I199" s="150"/>
      <c r="J199" s="150"/>
      <c r="K199" s="150"/>
      <c r="L199" s="150"/>
      <c r="M199" s="188"/>
      <c r="N199" s="150"/>
      <c r="O199" s="150"/>
      <c r="P199" s="150"/>
      <c r="Q199" s="150"/>
      <c r="R199" s="150"/>
    </row>
    <row r="200" ht="15.75" customHeight="1">
      <c r="A200" s="150"/>
      <c r="B200" s="150"/>
      <c r="C200" s="150"/>
      <c r="D200" s="150"/>
      <c r="E200" s="150"/>
      <c r="F200" s="150"/>
      <c r="G200" s="150"/>
      <c r="H200" s="150"/>
      <c r="I200" s="150"/>
      <c r="J200" s="150"/>
      <c r="K200" s="150"/>
      <c r="L200" s="150"/>
      <c r="M200" s="188"/>
      <c r="N200" s="150"/>
      <c r="O200" s="150"/>
      <c r="P200" s="150"/>
      <c r="Q200" s="150"/>
      <c r="R200" s="150"/>
    </row>
    <row r="201" ht="15.75" customHeight="1">
      <c r="A201" s="150"/>
      <c r="B201" s="150"/>
      <c r="C201" s="150"/>
      <c r="D201" s="150"/>
      <c r="E201" s="150"/>
      <c r="F201" s="150"/>
      <c r="G201" s="150"/>
      <c r="H201" s="150"/>
      <c r="I201" s="150"/>
      <c r="J201" s="150"/>
      <c r="K201" s="150"/>
      <c r="L201" s="150"/>
      <c r="M201" s="188"/>
      <c r="N201" s="150"/>
      <c r="O201" s="150"/>
      <c r="P201" s="150"/>
      <c r="Q201" s="150"/>
      <c r="R201" s="150"/>
    </row>
    <row r="202" ht="15.75" customHeight="1">
      <c r="A202" s="150"/>
      <c r="B202" s="150"/>
      <c r="C202" s="150"/>
      <c r="D202" s="150"/>
      <c r="E202" s="150"/>
      <c r="F202" s="150"/>
      <c r="G202" s="150"/>
      <c r="H202" s="150"/>
      <c r="I202" s="150"/>
      <c r="J202" s="150"/>
      <c r="K202" s="150"/>
      <c r="L202" s="150"/>
      <c r="M202" s="188"/>
      <c r="N202" s="150"/>
      <c r="O202" s="150"/>
      <c r="P202" s="150"/>
      <c r="Q202" s="150"/>
      <c r="R202" s="150"/>
    </row>
    <row r="203" ht="15.75" customHeight="1">
      <c r="A203" s="150"/>
      <c r="B203" s="150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88"/>
      <c r="N203" s="150"/>
      <c r="O203" s="150"/>
      <c r="P203" s="150"/>
      <c r="Q203" s="150"/>
      <c r="R203" s="150"/>
    </row>
    <row r="204" ht="15.75" customHeight="1">
      <c r="A204" s="150"/>
      <c r="B204" s="150"/>
      <c r="C204" s="150"/>
      <c r="D204" s="150"/>
      <c r="E204" s="150"/>
      <c r="F204" s="150"/>
      <c r="G204" s="150"/>
      <c r="H204" s="150"/>
      <c r="I204" s="150"/>
      <c r="J204" s="150"/>
      <c r="K204" s="150"/>
      <c r="L204" s="150"/>
      <c r="M204" s="188"/>
      <c r="N204" s="150"/>
      <c r="O204" s="150"/>
      <c r="P204" s="150"/>
      <c r="Q204" s="150"/>
      <c r="R204" s="150"/>
    </row>
    <row r="205" ht="15.75" customHeight="1">
      <c r="A205" s="150"/>
      <c r="B205" s="150"/>
      <c r="C205" s="150"/>
      <c r="D205" s="150"/>
      <c r="E205" s="150"/>
      <c r="F205" s="150"/>
      <c r="G205" s="150"/>
      <c r="H205" s="150"/>
      <c r="I205" s="150"/>
      <c r="J205" s="150"/>
      <c r="K205" s="150"/>
      <c r="L205" s="150"/>
      <c r="M205" s="188"/>
      <c r="N205" s="150"/>
      <c r="O205" s="150"/>
      <c r="P205" s="150"/>
      <c r="Q205" s="150"/>
      <c r="R205" s="150"/>
    </row>
    <row r="206" ht="15.75" customHeight="1">
      <c r="A206" s="150"/>
      <c r="B206" s="150"/>
      <c r="C206" s="150"/>
      <c r="D206" s="150"/>
      <c r="E206" s="150"/>
      <c r="F206" s="150"/>
      <c r="G206" s="150"/>
      <c r="H206" s="150"/>
      <c r="I206" s="150"/>
      <c r="J206" s="150"/>
      <c r="K206" s="150"/>
      <c r="L206" s="150"/>
      <c r="M206" s="188"/>
      <c r="N206" s="150"/>
      <c r="O206" s="150"/>
      <c r="P206" s="150"/>
      <c r="Q206" s="150"/>
      <c r="R206" s="150"/>
    </row>
    <row r="207" ht="15.75" customHeight="1">
      <c r="A207" s="150"/>
      <c r="B207" s="150"/>
      <c r="C207" s="150"/>
      <c r="D207" s="150"/>
      <c r="E207" s="150"/>
      <c r="F207" s="150"/>
      <c r="G207" s="150"/>
      <c r="H207" s="150"/>
      <c r="I207" s="150"/>
      <c r="J207" s="150"/>
      <c r="K207" s="150"/>
      <c r="L207" s="150"/>
      <c r="M207" s="188"/>
      <c r="N207" s="150"/>
      <c r="O207" s="150"/>
      <c r="P207" s="150"/>
      <c r="Q207" s="150"/>
      <c r="R207" s="150"/>
    </row>
    <row r="208" ht="15.75" customHeight="1">
      <c r="A208" s="150"/>
      <c r="B208" s="150"/>
      <c r="C208" s="150"/>
      <c r="D208" s="150"/>
      <c r="E208" s="150"/>
      <c r="F208" s="150"/>
      <c r="G208" s="150"/>
      <c r="H208" s="150"/>
      <c r="I208" s="150"/>
      <c r="J208" s="150"/>
      <c r="K208" s="150"/>
      <c r="L208" s="150"/>
      <c r="M208" s="188"/>
      <c r="N208" s="150"/>
      <c r="O208" s="150"/>
      <c r="P208" s="150"/>
      <c r="Q208" s="150"/>
      <c r="R208" s="150"/>
    </row>
    <row r="209" ht="15.75" customHeight="1">
      <c r="A209" s="150"/>
      <c r="B209" s="150"/>
      <c r="C209" s="150"/>
      <c r="D209" s="150"/>
      <c r="E209" s="150"/>
      <c r="F209" s="150"/>
      <c r="G209" s="150"/>
      <c r="H209" s="150"/>
      <c r="I209" s="150"/>
      <c r="J209" s="150"/>
      <c r="K209" s="150"/>
      <c r="L209" s="150"/>
      <c r="M209" s="188"/>
      <c r="N209" s="150"/>
      <c r="O209" s="150"/>
      <c r="P209" s="150"/>
      <c r="Q209" s="150"/>
      <c r="R209" s="150"/>
    </row>
    <row r="210" ht="15.75" customHeight="1">
      <c r="A210" s="150"/>
      <c r="B210" s="150"/>
      <c r="C210" s="150"/>
      <c r="D210" s="150"/>
      <c r="E210" s="150"/>
      <c r="F210" s="150"/>
      <c r="G210" s="150"/>
      <c r="H210" s="150"/>
      <c r="I210" s="150"/>
      <c r="J210" s="150"/>
      <c r="K210" s="150"/>
      <c r="L210" s="150"/>
      <c r="M210" s="188"/>
      <c r="N210" s="150"/>
      <c r="O210" s="150"/>
      <c r="P210" s="150"/>
      <c r="Q210" s="150"/>
      <c r="R210" s="150"/>
    </row>
    <row r="211" ht="15.75" customHeight="1">
      <c r="A211" s="150"/>
      <c r="B211" s="150"/>
      <c r="C211" s="150"/>
      <c r="D211" s="150"/>
      <c r="E211" s="150"/>
      <c r="F211" s="150"/>
      <c r="G211" s="150"/>
      <c r="H211" s="150"/>
      <c r="I211" s="150"/>
      <c r="J211" s="150"/>
      <c r="K211" s="150"/>
      <c r="L211" s="150"/>
      <c r="M211" s="188"/>
      <c r="N211" s="150"/>
      <c r="O211" s="150"/>
      <c r="P211" s="150"/>
      <c r="Q211" s="150"/>
      <c r="R211" s="150"/>
    </row>
    <row r="212" ht="15.75" customHeight="1">
      <c r="A212" s="150"/>
      <c r="B212" s="150"/>
      <c r="C212" s="150"/>
      <c r="D212" s="150"/>
      <c r="E212" s="150"/>
      <c r="F212" s="150"/>
      <c r="G212" s="150"/>
      <c r="H212" s="150"/>
      <c r="I212" s="150"/>
      <c r="J212" s="150"/>
      <c r="K212" s="150"/>
      <c r="L212" s="150"/>
      <c r="M212" s="188"/>
      <c r="N212" s="150"/>
      <c r="O212" s="150"/>
      <c r="P212" s="150"/>
      <c r="Q212" s="150"/>
      <c r="R212" s="150"/>
    </row>
    <row r="213" ht="15.75" customHeight="1">
      <c r="A213" s="150"/>
      <c r="B213" s="150"/>
      <c r="C213" s="150"/>
      <c r="D213" s="150"/>
      <c r="E213" s="150"/>
      <c r="F213" s="150"/>
      <c r="G213" s="150"/>
      <c r="H213" s="150"/>
      <c r="I213" s="150"/>
      <c r="J213" s="150"/>
      <c r="K213" s="150"/>
      <c r="L213" s="150"/>
      <c r="M213" s="188"/>
      <c r="N213" s="150"/>
      <c r="O213" s="150"/>
      <c r="P213" s="150"/>
      <c r="Q213" s="150"/>
      <c r="R213" s="150"/>
    </row>
    <row r="214" ht="15.75" customHeight="1">
      <c r="A214" s="150"/>
      <c r="B214" s="150"/>
      <c r="C214" s="150"/>
      <c r="D214" s="150"/>
      <c r="E214" s="150"/>
      <c r="F214" s="150"/>
      <c r="G214" s="150"/>
      <c r="H214" s="150"/>
      <c r="I214" s="150"/>
      <c r="J214" s="150"/>
      <c r="K214" s="150"/>
      <c r="L214" s="150"/>
      <c r="M214" s="188"/>
      <c r="N214" s="150"/>
      <c r="O214" s="150"/>
      <c r="P214" s="150"/>
      <c r="Q214" s="150"/>
      <c r="R214" s="150"/>
    </row>
    <row r="215" ht="15.75" customHeight="1">
      <c r="A215" s="150"/>
      <c r="B215" s="150"/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88"/>
      <c r="N215" s="150"/>
      <c r="O215" s="150"/>
      <c r="P215" s="150"/>
      <c r="Q215" s="150"/>
      <c r="R215" s="150"/>
    </row>
    <row r="216" ht="15.75" customHeight="1">
      <c r="A216" s="150"/>
      <c r="B216" s="150"/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88"/>
      <c r="N216" s="150"/>
      <c r="O216" s="150"/>
      <c r="P216" s="150"/>
      <c r="Q216" s="150"/>
      <c r="R216" s="150"/>
    </row>
    <row r="217" ht="15.75" customHeight="1">
      <c r="A217" s="150"/>
      <c r="B217" s="150"/>
      <c r="C217" s="150"/>
      <c r="D217" s="150"/>
      <c r="E217" s="150"/>
      <c r="F217" s="150"/>
      <c r="G217" s="150"/>
      <c r="H217" s="150"/>
      <c r="I217" s="150"/>
      <c r="J217" s="150"/>
      <c r="K217" s="150"/>
      <c r="L217" s="150"/>
      <c r="M217" s="188"/>
      <c r="N217" s="150"/>
      <c r="O217" s="150"/>
      <c r="P217" s="150"/>
      <c r="Q217" s="150"/>
      <c r="R217" s="150"/>
    </row>
    <row r="218" ht="15.75" customHeight="1">
      <c r="A218" s="150"/>
      <c r="B218" s="150"/>
      <c r="C218" s="150"/>
      <c r="D218" s="150"/>
      <c r="E218" s="150"/>
      <c r="F218" s="150"/>
      <c r="G218" s="150"/>
      <c r="H218" s="150"/>
      <c r="I218" s="150"/>
      <c r="J218" s="150"/>
      <c r="K218" s="150"/>
      <c r="L218" s="150"/>
      <c r="M218" s="188"/>
      <c r="N218" s="150"/>
      <c r="O218" s="150"/>
      <c r="P218" s="150"/>
      <c r="Q218" s="150"/>
      <c r="R218" s="150"/>
    </row>
    <row r="219" ht="15.75" customHeight="1">
      <c r="A219" s="150"/>
      <c r="B219" s="150"/>
      <c r="C219" s="150"/>
      <c r="D219" s="150"/>
      <c r="E219" s="150"/>
      <c r="F219" s="150"/>
      <c r="G219" s="150"/>
      <c r="H219" s="150"/>
      <c r="I219" s="150"/>
      <c r="J219" s="150"/>
      <c r="K219" s="150"/>
      <c r="L219" s="150"/>
      <c r="M219" s="188"/>
      <c r="N219" s="150"/>
      <c r="O219" s="150"/>
      <c r="P219" s="150"/>
      <c r="Q219" s="150"/>
      <c r="R219" s="150"/>
    </row>
    <row r="220" ht="15.75" customHeight="1">
      <c r="A220" s="150"/>
      <c r="B220" s="150"/>
      <c r="C220" s="150"/>
      <c r="D220" s="150"/>
      <c r="E220" s="150"/>
      <c r="F220" s="150"/>
      <c r="G220" s="150"/>
      <c r="H220" s="150"/>
      <c r="I220" s="150"/>
      <c r="J220" s="150"/>
      <c r="K220" s="150"/>
      <c r="L220" s="150"/>
      <c r="M220" s="188"/>
      <c r="N220" s="150"/>
      <c r="O220" s="150"/>
      <c r="P220" s="150"/>
      <c r="Q220" s="150"/>
      <c r="R220" s="150"/>
    </row>
    <row r="221" ht="15.75" customHeight="1">
      <c r="A221" s="150"/>
      <c r="B221" s="150"/>
      <c r="C221" s="150"/>
      <c r="D221" s="150"/>
      <c r="E221" s="150"/>
      <c r="F221" s="150"/>
      <c r="G221" s="150"/>
      <c r="H221" s="150"/>
      <c r="I221" s="150"/>
      <c r="J221" s="150"/>
      <c r="K221" s="150"/>
      <c r="L221" s="150"/>
      <c r="M221" s="188"/>
      <c r="N221" s="150"/>
      <c r="O221" s="150"/>
      <c r="P221" s="150"/>
      <c r="Q221" s="150"/>
      <c r="R221" s="150"/>
    </row>
    <row r="222" ht="15.75" customHeight="1">
      <c r="A222" s="150"/>
      <c r="B222" s="150"/>
      <c r="C222" s="150"/>
      <c r="D222" s="150"/>
      <c r="E222" s="150"/>
      <c r="F222" s="150"/>
      <c r="G222" s="150"/>
      <c r="H222" s="150"/>
      <c r="I222" s="150"/>
      <c r="J222" s="150"/>
      <c r="K222" s="150"/>
      <c r="L222" s="150"/>
      <c r="M222" s="188"/>
      <c r="N222" s="150"/>
      <c r="O222" s="150"/>
      <c r="P222" s="150"/>
      <c r="Q222" s="150"/>
      <c r="R222" s="150"/>
    </row>
    <row r="223" ht="15.75" customHeight="1">
      <c r="A223" s="150"/>
      <c r="B223" s="150"/>
      <c r="C223" s="150"/>
      <c r="D223" s="150"/>
      <c r="E223" s="150"/>
      <c r="F223" s="150"/>
      <c r="G223" s="150"/>
      <c r="H223" s="150"/>
      <c r="I223" s="150"/>
      <c r="J223" s="150"/>
      <c r="K223" s="150"/>
      <c r="L223" s="150"/>
      <c r="M223" s="188"/>
      <c r="N223" s="150"/>
      <c r="O223" s="150"/>
      <c r="P223" s="150"/>
      <c r="Q223" s="150"/>
      <c r="R223" s="150"/>
    </row>
    <row r="224" ht="15.75" customHeight="1">
      <c r="A224" s="150"/>
      <c r="B224" s="150"/>
      <c r="C224" s="150"/>
      <c r="D224" s="150"/>
      <c r="E224" s="150"/>
      <c r="F224" s="150"/>
      <c r="G224" s="150"/>
      <c r="H224" s="150"/>
      <c r="I224" s="150"/>
      <c r="J224" s="150"/>
      <c r="K224" s="150"/>
      <c r="L224" s="150"/>
      <c r="M224" s="188"/>
      <c r="N224" s="150"/>
      <c r="O224" s="150"/>
      <c r="P224" s="150"/>
      <c r="Q224" s="150"/>
      <c r="R224" s="150"/>
    </row>
    <row r="225" ht="15.75" customHeight="1">
      <c r="A225" s="150"/>
      <c r="B225" s="150"/>
      <c r="C225" s="150"/>
      <c r="D225" s="150"/>
      <c r="E225" s="150"/>
      <c r="F225" s="150"/>
      <c r="G225" s="150"/>
      <c r="H225" s="150"/>
      <c r="I225" s="150"/>
      <c r="J225" s="150"/>
      <c r="K225" s="150"/>
      <c r="L225" s="150"/>
      <c r="M225" s="188"/>
      <c r="N225" s="150"/>
      <c r="O225" s="150"/>
      <c r="P225" s="150"/>
      <c r="Q225" s="150"/>
      <c r="R225" s="150"/>
    </row>
    <row r="226" ht="15.75" customHeight="1">
      <c r="A226" s="150"/>
      <c r="B226" s="150"/>
      <c r="C226" s="150"/>
      <c r="D226" s="150"/>
      <c r="E226" s="150"/>
      <c r="F226" s="150"/>
      <c r="G226" s="150"/>
      <c r="H226" s="150"/>
      <c r="I226" s="150"/>
      <c r="J226" s="150"/>
      <c r="K226" s="150"/>
      <c r="L226" s="150"/>
      <c r="M226" s="188"/>
      <c r="N226" s="150"/>
      <c r="O226" s="150"/>
      <c r="P226" s="150"/>
      <c r="Q226" s="150"/>
      <c r="R226" s="150"/>
    </row>
    <row r="227" ht="15.75" customHeight="1">
      <c r="A227" s="150"/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88"/>
      <c r="N227" s="150"/>
      <c r="O227" s="150"/>
      <c r="P227" s="150"/>
      <c r="Q227" s="150"/>
      <c r="R227" s="150"/>
    </row>
    <row r="228" ht="15.75" customHeight="1">
      <c r="A228" s="150"/>
      <c r="B228" s="150"/>
      <c r="C228" s="150"/>
      <c r="D228" s="150"/>
      <c r="E228" s="150"/>
      <c r="F228" s="150"/>
      <c r="G228" s="150"/>
      <c r="H228" s="150"/>
      <c r="I228" s="150"/>
      <c r="J228" s="150"/>
      <c r="K228" s="150"/>
      <c r="L228" s="150"/>
      <c r="M228" s="188"/>
      <c r="N228" s="150"/>
      <c r="O228" s="150"/>
      <c r="P228" s="150"/>
      <c r="Q228" s="150"/>
      <c r="R228" s="150"/>
    </row>
    <row r="229" ht="15.75" customHeight="1">
      <c r="A229" s="150"/>
      <c r="B229" s="150"/>
      <c r="C229" s="150"/>
      <c r="D229" s="150"/>
      <c r="E229" s="150"/>
      <c r="F229" s="150"/>
      <c r="G229" s="150"/>
      <c r="H229" s="150"/>
      <c r="I229" s="150"/>
      <c r="J229" s="150"/>
      <c r="K229" s="150"/>
      <c r="L229" s="150"/>
      <c r="M229" s="188"/>
      <c r="N229" s="150"/>
      <c r="O229" s="150"/>
      <c r="P229" s="150"/>
      <c r="Q229" s="150"/>
      <c r="R229" s="150"/>
    </row>
    <row r="230" ht="15.75" customHeight="1">
      <c r="A230" s="150"/>
      <c r="B230" s="150"/>
      <c r="C230" s="150"/>
      <c r="D230" s="150"/>
      <c r="E230" s="150"/>
      <c r="F230" s="150"/>
      <c r="G230" s="150"/>
      <c r="H230" s="150"/>
      <c r="I230" s="150"/>
      <c r="J230" s="150"/>
      <c r="K230" s="150"/>
      <c r="L230" s="150"/>
      <c r="M230" s="188"/>
      <c r="N230" s="150"/>
      <c r="O230" s="150"/>
      <c r="P230" s="150"/>
      <c r="Q230" s="150"/>
      <c r="R230" s="150"/>
    </row>
    <row r="231" ht="15.75" customHeight="1">
      <c r="A231" s="150"/>
      <c r="B231" s="150"/>
      <c r="C231" s="150"/>
      <c r="D231" s="150"/>
      <c r="E231" s="150"/>
      <c r="F231" s="150"/>
      <c r="G231" s="150"/>
      <c r="H231" s="150"/>
      <c r="I231" s="150"/>
      <c r="J231" s="150"/>
      <c r="K231" s="150"/>
      <c r="L231" s="150"/>
      <c r="M231" s="188"/>
      <c r="N231" s="150"/>
      <c r="O231" s="150"/>
      <c r="P231" s="150"/>
      <c r="Q231" s="150"/>
      <c r="R231" s="150"/>
    </row>
    <row r="232" ht="15.75" customHeight="1">
      <c r="A232" s="150"/>
      <c r="B232" s="150"/>
      <c r="C232" s="150"/>
      <c r="D232" s="150"/>
      <c r="E232" s="150"/>
      <c r="F232" s="150"/>
      <c r="G232" s="150"/>
      <c r="H232" s="150"/>
      <c r="I232" s="150"/>
      <c r="J232" s="150"/>
      <c r="K232" s="150"/>
      <c r="L232" s="150"/>
      <c r="M232" s="188"/>
      <c r="N232" s="150"/>
      <c r="O232" s="150"/>
      <c r="P232" s="150"/>
      <c r="Q232" s="150"/>
      <c r="R232" s="150"/>
    </row>
    <row r="233" ht="15.75" customHeight="1">
      <c r="A233" s="150"/>
      <c r="B233" s="150"/>
      <c r="C233" s="150"/>
      <c r="D233" s="150"/>
      <c r="E233" s="150"/>
      <c r="F233" s="150"/>
      <c r="G233" s="150"/>
      <c r="H233" s="150"/>
      <c r="I233" s="150"/>
      <c r="J233" s="150"/>
      <c r="K233" s="150"/>
      <c r="L233" s="150"/>
      <c r="M233" s="188"/>
      <c r="N233" s="150"/>
      <c r="O233" s="150"/>
      <c r="P233" s="150"/>
      <c r="Q233" s="150"/>
      <c r="R233" s="150"/>
    </row>
    <row r="234" ht="15.75" customHeight="1">
      <c r="A234" s="150"/>
      <c r="B234" s="150"/>
      <c r="C234" s="150"/>
      <c r="D234" s="150"/>
      <c r="E234" s="150"/>
      <c r="F234" s="150"/>
      <c r="G234" s="150"/>
      <c r="H234" s="150"/>
      <c r="I234" s="150"/>
      <c r="J234" s="150"/>
      <c r="K234" s="150"/>
      <c r="L234" s="150"/>
      <c r="M234" s="188"/>
      <c r="N234" s="150"/>
      <c r="O234" s="150"/>
      <c r="P234" s="150"/>
      <c r="Q234" s="150"/>
      <c r="R234" s="150"/>
    </row>
    <row r="235" ht="15.75" customHeight="1">
      <c r="A235" s="150"/>
      <c r="B235" s="150"/>
      <c r="C235" s="150"/>
      <c r="D235" s="150"/>
      <c r="E235" s="150"/>
      <c r="F235" s="150"/>
      <c r="G235" s="150"/>
      <c r="H235" s="150"/>
      <c r="I235" s="150"/>
      <c r="J235" s="150"/>
      <c r="K235" s="150"/>
      <c r="L235" s="150"/>
      <c r="M235" s="188"/>
      <c r="N235" s="150"/>
      <c r="O235" s="150"/>
      <c r="P235" s="150"/>
      <c r="Q235" s="150"/>
      <c r="R235" s="150"/>
    </row>
    <row r="236" ht="15.75" customHeight="1">
      <c r="A236" s="150"/>
      <c r="B236" s="150"/>
      <c r="C236" s="150"/>
      <c r="D236" s="150"/>
      <c r="E236" s="150"/>
      <c r="F236" s="150"/>
      <c r="G236" s="150"/>
      <c r="H236" s="150"/>
      <c r="I236" s="150"/>
      <c r="J236" s="150"/>
      <c r="K236" s="150"/>
      <c r="L236" s="150"/>
      <c r="M236" s="188"/>
      <c r="N236" s="150"/>
      <c r="O236" s="150"/>
      <c r="P236" s="150"/>
      <c r="Q236" s="150"/>
      <c r="R236" s="150"/>
    </row>
    <row r="237" ht="15.75" customHeight="1">
      <c r="A237" s="150"/>
      <c r="B237" s="150"/>
      <c r="C237" s="150"/>
      <c r="D237" s="150"/>
      <c r="E237" s="150"/>
      <c r="F237" s="150"/>
      <c r="G237" s="150"/>
      <c r="H237" s="150"/>
      <c r="I237" s="150"/>
      <c r="J237" s="150"/>
      <c r="K237" s="150"/>
      <c r="L237" s="150"/>
      <c r="M237" s="188"/>
      <c r="N237" s="150"/>
      <c r="O237" s="150"/>
      <c r="P237" s="150"/>
      <c r="Q237" s="150"/>
      <c r="R237" s="150"/>
    </row>
    <row r="238" ht="15.75" customHeight="1">
      <c r="A238" s="150"/>
      <c r="B238" s="150"/>
      <c r="C238" s="150"/>
      <c r="D238" s="150"/>
      <c r="E238" s="150"/>
      <c r="F238" s="150"/>
      <c r="G238" s="150"/>
      <c r="H238" s="150"/>
      <c r="I238" s="150"/>
      <c r="J238" s="150"/>
      <c r="K238" s="150"/>
      <c r="L238" s="150"/>
      <c r="M238" s="188"/>
      <c r="N238" s="150"/>
      <c r="O238" s="150"/>
      <c r="P238" s="150"/>
      <c r="Q238" s="150"/>
      <c r="R238" s="150"/>
    </row>
    <row r="239" ht="15.75" customHeight="1">
      <c r="A239" s="150"/>
      <c r="B239" s="150"/>
      <c r="C239" s="150"/>
      <c r="D239" s="150"/>
      <c r="E239" s="150"/>
      <c r="F239" s="150"/>
      <c r="G239" s="150"/>
      <c r="H239" s="150"/>
      <c r="I239" s="150"/>
      <c r="J239" s="150"/>
      <c r="K239" s="150"/>
      <c r="L239" s="150"/>
      <c r="M239" s="188"/>
      <c r="N239" s="150"/>
      <c r="O239" s="150"/>
      <c r="P239" s="150"/>
      <c r="Q239" s="150"/>
      <c r="R239" s="150"/>
    </row>
    <row r="240" ht="15.75" customHeight="1">
      <c r="A240" s="150"/>
      <c r="B240" s="150"/>
      <c r="C240" s="150"/>
      <c r="D240" s="150"/>
      <c r="E240" s="150"/>
      <c r="F240" s="150"/>
      <c r="G240" s="150"/>
      <c r="H240" s="150"/>
      <c r="I240" s="150"/>
      <c r="J240" s="150"/>
      <c r="K240" s="150"/>
      <c r="L240" s="150"/>
      <c r="M240" s="188"/>
      <c r="N240" s="150"/>
      <c r="O240" s="150"/>
      <c r="P240" s="150"/>
      <c r="Q240" s="150"/>
      <c r="R240" s="150"/>
    </row>
    <row r="241" ht="15.75" customHeight="1">
      <c r="A241" s="150"/>
      <c r="B241" s="150"/>
      <c r="C241" s="150"/>
      <c r="D241" s="150"/>
      <c r="E241" s="150"/>
      <c r="F241" s="150"/>
      <c r="G241" s="150"/>
      <c r="H241" s="150"/>
      <c r="I241" s="150"/>
      <c r="J241" s="150"/>
      <c r="K241" s="150"/>
      <c r="L241" s="150"/>
      <c r="M241" s="188"/>
      <c r="N241" s="150"/>
      <c r="O241" s="150"/>
      <c r="P241" s="150"/>
      <c r="Q241" s="150"/>
      <c r="R241" s="150"/>
    </row>
    <row r="242" ht="15.75" customHeight="1">
      <c r="A242" s="150"/>
      <c r="B242" s="150"/>
      <c r="C242" s="150"/>
      <c r="D242" s="150"/>
      <c r="E242" s="150"/>
      <c r="F242" s="150"/>
      <c r="G242" s="150"/>
      <c r="H242" s="150"/>
      <c r="I242" s="150"/>
      <c r="J242" s="150"/>
      <c r="K242" s="150"/>
      <c r="L242" s="150"/>
      <c r="M242" s="188"/>
      <c r="N242" s="150"/>
      <c r="O242" s="150"/>
      <c r="P242" s="150"/>
      <c r="Q242" s="150"/>
      <c r="R242" s="150"/>
    </row>
    <row r="243" ht="15.75" customHeight="1">
      <c r="A243" s="150"/>
      <c r="B243" s="150"/>
      <c r="C243" s="150"/>
      <c r="D243" s="150"/>
      <c r="E243" s="150"/>
      <c r="F243" s="150"/>
      <c r="G243" s="150"/>
      <c r="H243" s="150"/>
      <c r="I243" s="150"/>
      <c r="J243" s="150"/>
      <c r="K243" s="150"/>
      <c r="L243" s="150"/>
      <c r="M243" s="188"/>
      <c r="N243" s="150"/>
      <c r="O243" s="150"/>
      <c r="P243" s="150"/>
      <c r="Q243" s="150"/>
      <c r="R243" s="150"/>
    </row>
    <row r="244" ht="15.75" customHeight="1">
      <c r="A244" s="150"/>
      <c r="B244" s="150"/>
      <c r="C244" s="150"/>
      <c r="D244" s="150"/>
      <c r="E244" s="150"/>
      <c r="F244" s="150"/>
      <c r="G244" s="150"/>
      <c r="H244" s="150"/>
      <c r="I244" s="150"/>
      <c r="J244" s="150"/>
      <c r="K244" s="150"/>
      <c r="L244" s="150"/>
      <c r="M244" s="188"/>
      <c r="N244" s="150"/>
      <c r="O244" s="150"/>
      <c r="P244" s="150"/>
      <c r="Q244" s="150"/>
      <c r="R244" s="150"/>
    </row>
    <row r="245" ht="15.75" customHeight="1">
      <c r="A245" s="150"/>
      <c r="B245" s="150"/>
      <c r="C245" s="150"/>
      <c r="D245" s="150"/>
      <c r="E245" s="150"/>
      <c r="F245" s="150"/>
      <c r="G245" s="150"/>
      <c r="H245" s="150"/>
      <c r="I245" s="150"/>
      <c r="J245" s="150"/>
      <c r="K245" s="150"/>
      <c r="L245" s="150"/>
      <c r="M245" s="188"/>
      <c r="N245" s="150"/>
      <c r="O245" s="150"/>
      <c r="P245" s="150"/>
      <c r="Q245" s="150"/>
      <c r="R245" s="150"/>
    </row>
    <row r="246" ht="15.75" customHeight="1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  <c r="L246" s="150"/>
      <c r="M246" s="188"/>
      <c r="N246" s="150"/>
      <c r="O246" s="150"/>
      <c r="P246" s="150"/>
      <c r="Q246" s="150"/>
      <c r="R246" s="150"/>
    </row>
    <row r="247" ht="15.75" customHeight="1">
      <c r="A247" s="150"/>
      <c r="B247" s="150"/>
      <c r="C247" s="150"/>
      <c r="D247" s="150"/>
      <c r="E247" s="150"/>
      <c r="F247" s="150"/>
      <c r="G247" s="150"/>
      <c r="H247" s="150"/>
      <c r="I247" s="150"/>
      <c r="J247" s="150"/>
      <c r="K247" s="150"/>
      <c r="L247" s="150"/>
      <c r="M247" s="188"/>
      <c r="N247" s="150"/>
      <c r="O247" s="150"/>
      <c r="P247" s="150"/>
      <c r="Q247" s="150"/>
      <c r="R247" s="150"/>
    </row>
    <row r="248" ht="15.75" customHeight="1">
      <c r="A248" s="150"/>
      <c r="B248" s="150"/>
      <c r="C248" s="150"/>
      <c r="D248" s="150"/>
      <c r="E248" s="150"/>
      <c r="F248" s="150"/>
      <c r="G248" s="150"/>
      <c r="H248" s="150"/>
      <c r="I248" s="150"/>
      <c r="J248" s="150"/>
      <c r="K248" s="150"/>
      <c r="L248" s="150"/>
      <c r="M248" s="188"/>
      <c r="N248" s="150"/>
      <c r="O248" s="150"/>
      <c r="P248" s="150"/>
      <c r="Q248" s="150"/>
      <c r="R248" s="150"/>
    </row>
    <row r="249" ht="15.75" customHeight="1">
      <c r="A249" s="150"/>
      <c r="B249" s="150"/>
      <c r="C249" s="150"/>
      <c r="D249" s="150"/>
      <c r="E249" s="150"/>
      <c r="F249" s="150"/>
      <c r="G249" s="150"/>
      <c r="H249" s="150"/>
      <c r="I249" s="150"/>
      <c r="J249" s="150"/>
      <c r="K249" s="150"/>
      <c r="L249" s="150"/>
      <c r="M249" s="188"/>
      <c r="N249" s="150"/>
      <c r="O249" s="150"/>
      <c r="P249" s="150"/>
      <c r="Q249" s="150"/>
      <c r="R249" s="150"/>
    </row>
    <row r="250" ht="15.75" customHeight="1">
      <c r="A250" s="150"/>
      <c r="B250" s="150"/>
      <c r="C250" s="150"/>
      <c r="D250" s="150"/>
      <c r="E250" s="150"/>
      <c r="F250" s="150"/>
      <c r="G250" s="150"/>
      <c r="H250" s="150"/>
      <c r="I250" s="150"/>
      <c r="J250" s="150"/>
      <c r="K250" s="150"/>
      <c r="L250" s="150"/>
      <c r="M250" s="188"/>
      <c r="N250" s="150"/>
      <c r="O250" s="150"/>
      <c r="P250" s="150"/>
      <c r="Q250" s="150"/>
      <c r="R250" s="150"/>
    </row>
    <row r="251" ht="15.75" customHeight="1">
      <c r="A251" s="150"/>
      <c r="B251" s="150"/>
      <c r="C251" s="150"/>
      <c r="D251" s="150"/>
      <c r="E251" s="150"/>
      <c r="F251" s="150"/>
      <c r="G251" s="150"/>
      <c r="H251" s="150"/>
      <c r="I251" s="150"/>
      <c r="J251" s="150"/>
      <c r="K251" s="150"/>
      <c r="L251" s="150"/>
      <c r="M251" s="188"/>
      <c r="N251" s="150"/>
      <c r="O251" s="150"/>
      <c r="P251" s="150"/>
      <c r="Q251" s="150"/>
      <c r="R251" s="150"/>
    </row>
    <row r="252" ht="15.75" customHeight="1">
      <c r="A252" s="150"/>
      <c r="B252" s="150"/>
      <c r="C252" s="150"/>
      <c r="D252" s="150"/>
      <c r="E252" s="150"/>
      <c r="F252" s="150"/>
      <c r="G252" s="150"/>
      <c r="H252" s="150"/>
      <c r="I252" s="150"/>
      <c r="J252" s="150"/>
      <c r="K252" s="150"/>
      <c r="L252" s="150"/>
      <c r="M252" s="188"/>
      <c r="N252" s="150"/>
      <c r="O252" s="150"/>
      <c r="P252" s="150"/>
      <c r="Q252" s="150"/>
      <c r="R252" s="150"/>
    </row>
    <row r="253" ht="15.75" customHeight="1">
      <c r="A253" s="150"/>
      <c r="B253" s="150"/>
      <c r="C253" s="150"/>
      <c r="D253" s="150"/>
      <c r="E253" s="150"/>
      <c r="F253" s="150"/>
      <c r="G253" s="150"/>
      <c r="H253" s="150"/>
      <c r="I253" s="150"/>
      <c r="J253" s="150"/>
      <c r="K253" s="150"/>
      <c r="L253" s="150"/>
      <c r="M253" s="188"/>
      <c r="N253" s="150"/>
      <c r="O253" s="150"/>
      <c r="P253" s="150"/>
      <c r="Q253" s="150"/>
      <c r="R253" s="150"/>
    </row>
    <row r="254" ht="15.75" customHeight="1">
      <c r="A254" s="150"/>
      <c r="B254" s="150"/>
      <c r="C254" s="150"/>
      <c r="D254" s="150"/>
      <c r="E254" s="150"/>
      <c r="F254" s="150"/>
      <c r="G254" s="150"/>
      <c r="H254" s="150"/>
      <c r="I254" s="150"/>
      <c r="J254" s="150"/>
      <c r="K254" s="150"/>
      <c r="L254" s="150"/>
      <c r="M254" s="188"/>
      <c r="N254" s="150"/>
      <c r="O254" s="150"/>
      <c r="P254" s="150"/>
      <c r="Q254" s="150"/>
      <c r="R254" s="150"/>
    </row>
    <row r="255" ht="15.75" customHeight="1">
      <c r="A255" s="150"/>
      <c r="B255" s="150"/>
      <c r="C255" s="150"/>
      <c r="D255" s="150"/>
      <c r="E255" s="150"/>
      <c r="F255" s="150"/>
      <c r="G255" s="150"/>
      <c r="H255" s="150"/>
      <c r="I255" s="150"/>
      <c r="J255" s="150"/>
      <c r="K255" s="150"/>
      <c r="L255" s="150"/>
      <c r="M255" s="188"/>
      <c r="N255" s="150"/>
      <c r="O255" s="150"/>
      <c r="P255" s="150"/>
      <c r="Q255" s="150"/>
      <c r="R255" s="150"/>
    </row>
    <row r="256" ht="15.75" customHeight="1">
      <c r="A256" s="150"/>
      <c r="B256" s="150"/>
      <c r="C256" s="150"/>
      <c r="D256" s="150"/>
      <c r="E256" s="150"/>
      <c r="F256" s="150"/>
      <c r="G256" s="150"/>
      <c r="H256" s="150"/>
      <c r="I256" s="150"/>
      <c r="J256" s="150"/>
      <c r="K256" s="150"/>
      <c r="L256" s="150"/>
      <c r="M256" s="188"/>
      <c r="N256" s="150"/>
      <c r="O256" s="150"/>
      <c r="P256" s="150"/>
      <c r="Q256" s="150"/>
      <c r="R256" s="150"/>
    </row>
    <row r="257" ht="15.75" customHeight="1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  <c r="K257" s="150"/>
      <c r="L257" s="150"/>
      <c r="M257" s="188"/>
      <c r="N257" s="150"/>
      <c r="O257" s="150"/>
      <c r="P257" s="150"/>
      <c r="Q257" s="150"/>
      <c r="R257" s="150"/>
    </row>
    <row r="258" ht="15.75" customHeight="1">
      <c r="A258" s="150"/>
      <c r="B258" s="150"/>
      <c r="C258" s="150"/>
      <c r="D258" s="150"/>
      <c r="E258" s="150"/>
      <c r="F258" s="150"/>
      <c r="G258" s="150"/>
      <c r="H258" s="150"/>
      <c r="I258" s="150"/>
      <c r="J258" s="150"/>
      <c r="K258" s="150"/>
      <c r="L258" s="150"/>
      <c r="M258" s="188"/>
      <c r="N258" s="150"/>
      <c r="O258" s="150"/>
      <c r="P258" s="150"/>
      <c r="Q258" s="150"/>
      <c r="R258" s="150"/>
    </row>
    <row r="259" ht="15.75" customHeight="1">
      <c r="A259" s="150"/>
      <c r="B259" s="150"/>
      <c r="C259" s="150"/>
      <c r="D259" s="150"/>
      <c r="E259" s="150"/>
      <c r="F259" s="150"/>
      <c r="G259" s="150"/>
      <c r="H259" s="150"/>
      <c r="I259" s="150"/>
      <c r="J259" s="150"/>
      <c r="K259" s="150"/>
      <c r="L259" s="150"/>
      <c r="M259" s="188"/>
      <c r="N259" s="150"/>
      <c r="O259" s="150"/>
      <c r="P259" s="150"/>
      <c r="Q259" s="150"/>
      <c r="R259" s="150"/>
    </row>
    <row r="260" ht="15.75" customHeight="1">
      <c r="A260" s="150"/>
      <c r="B260" s="150"/>
      <c r="C260" s="150"/>
      <c r="D260" s="150"/>
      <c r="E260" s="150"/>
      <c r="F260" s="150"/>
      <c r="G260" s="150"/>
      <c r="H260" s="150"/>
      <c r="I260" s="150"/>
      <c r="J260" s="150"/>
      <c r="K260" s="150"/>
      <c r="L260" s="150"/>
      <c r="M260" s="188"/>
      <c r="N260" s="150"/>
      <c r="O260" s="150"/>
      <c r="P260" s="150"/>
      <c r="Q260" s="150"/>
      <c r="R260" s="150"/>
    </row>
    <row r="261" ht="15.75" customHeight="1">
      <c r="A261" s="150"/>
      <c r="B261" s="150"/>
      <c r="C261" s="150"/>
      <c r="D261" s="150"/>
      <c r="E261" s="150"/>
      <c r="F261" s="150"/>
      <c r="G261" s="150"/>
      <c r="H261" s="150"/>
      <c r="I261" s="150"/>
      <c r="J261" s="150"/>
      <c r="K261" s="150"/>
      <c r="L261" s="150"/>
      <c r="M261" s="188"/>
      <c r="N261" s="150"/>
      <c r="O261" s="150"/>
      <c r="P261" s="150"/>
      <c r="Q261" s="150"/>
      <c r="R261" s="150"/>
    </row>
    <row r="262" ht="15.75" customHeight="1">
      <c r="A262" s="150"/>
      <c r="B262" s="150"/>
      <c r="C262" s="150"/>
      <c r="D262" s="150"/>
      <c r="E262" s="150"/>
      <c r="F262" s="150"/>
      <c r="G262" s="150"/>
      <c r="H262" s="150"/>
      <c r="I262" s="150"/>
      <c r="J262" s="150"/>
      <c r="K262" s="150"/>
      <c r="L262" s="150"/>
      <c r="M262" s="188"/>
      <c r="N262" s="150"/>
      <c r="O262" s="150"/>
      <c r="P262" s="150"/>
      <c r="Q262" s="150"/>
      <c r="R262" s="150"/>
    </row>
    <row r="263" ht="15.75" customHeight="1">
      <c r="A263" s="150"/>
      <c r="B263" s="150"/>
      <c r="C263" s="150"/>
      <c r="D263" s="150"/>
      <c r="E263" s="150"/>
      <c r="F263" s="150"/>
      <c r="G263" s="150"/>
      <c r="H263" s="150"/>
      <c r="I263" s="150"/>
      <c r="J263" s="150"/>
      <c r="K263" s="150"/>
      <c r="L263" s="150"/>
      <c r="M263" s="188"/>
      <c r="N263" s="150"/>
      <c r="O263" s="150"/>
      <c r="P263" s="150"/>
      <c r="Q263" s="150"/>
      <c r="R263" s="150"/>
    </row>
    <row r="264" ht="15.75" customHeight="1">
      <c r="A264" s="150"/>
      <c r="B264" s="150"/>
      <c r="C264" s="150"/>
      <c r="D264" s="150"/>
      <c r="E264" s="150"/>
      <c r="F264" s="150"/>
      <c r="G264" s="150"/>
      <c r="H264" s="150"/>
      <c r="I264" s="150"/>
      <c r="J264" s="150"/>
      <c r="K264" s="150"/>
      <c r="L264" s="150"/>
      <c r="M264" s="188"/>
      <c r="N264" s="150"/>
      <c r="O264" s="150"/>
      <c r="P264" s="150"/>
      <c r="Q264" s="150"/>
      <c r="R264" s="150"/>
    </row>
    <row r="265" ht="15.75" customHeight="1">
      <c r="A265" s="150"/>
      <c r="B265" s="150"/>
      <c r="C265" s="150"/>
      <c r="D265" s="150"/>
      <c r="E265" s="150"/>
      <c r="F265" s="150"/>
      <c r="G265" s="150"/>
      <c r="H265" s="150"/>
      <c r="I265" s="150"/>
      <c r="J265" s="150"/>
      <c r="K265" s="150"/>
      <c r="L265" s="150"/>
      <c r="M265" s="188"/>
      <c r="N265" s="150"/>
      <c r="O265" s="150"/>
      <c r="P265" s="150"/>
      <c r="Q265" s="150"/>
      <c r="R265" s="150"/>
    </row>
    <row r="266" ht="15.75" customHeight="1">
      <c r="A266" s="150"/>
      <c r="B266" s="150"/>
      <c r="C266" s="150"/>
      <c r="D266" s="150"/>
      <c r="E266" s="150"/>
      <c r="F266" s="150"/>
      <c r="G266" s="150"/>
      <c r="H266" s="150"/>
      <c r="I266" s="150"/>
      <c r="J266" s="150"/>
      <c r="K266" s="150"/>
      <c r="L266" s="150"/>
      <c r="M266" s="188"/>
      <c r="N266" s="150"/>
      <c r="O266" s="150"/>
      <c r="P266" s="150"/>
      <c r="Q266" s="150"/>
      <c r="R266" s="150"/>
    </row>
    <row r="267" ht="15.75" customHeight="1">
      <c r="A267" s="150"/>
      <c r="B267" s="150"/>
      <c r="C267" s="150"/>
      <c r="D267" s="150"/>
      <c r="E267" s="150"/>
      <c r="F267" s="150"/>
      <c r="G267" s="150"/>
      <c r="H267" s="150"/>
      <c r="I267" s="150"/>
      <c r="J267" s="150"/>
      <c r="K267" s="150"/>
      <c r="L267" s="150"/>
      <c r="M267" s="188"/>
      <c r="N267" s="150"/>
      <c r="O267" s="150"/>
      <c r="P267" s="150"/>
      <c r="Q267" s="150"/>
      <c r="R267" s="150"/>
    </row>
    <row r="268" ht="15.75" customHeight="1">
      <c r="A268" s="150"/>
      <c r="B268" s="150"/>
      <c r="C268" s="150"/>
      <c r="D268" s="150"/>
      <c r="E268" s="150"/>
      <c r="F268" s="150"/>
      <c r="G268" s="150"/>
      <c r="H268" s="150"/>
      <c r="I268" s="150"/>
      <c r="J268" s="150"/>
      <c r="K268" s="150"/>
      <c r="L268" s="150"/>
      <c r="M268" s="188"/>
      <c r="N268" s="150"/>
      <c r="O268" s="150"/>
      <c r="P268" s="150"/>
      <c r="Q268" s="150"/>
      <c r="R268" s="150"/>
    </row>
    <row r="269" ht="15.75" customHeight="1">
      <c r="A269" s="150"/>
      <c r="B269" s="150"/>
      <c r="C269" s="150"/>
      <c r="D269" s="150"/>
      <c r="E269" s="150"/>
      <c r="F269" s="150"/>
      <c r="G269" s="150"/>
      <c r="H269" s="150"/>
      <c r="I269" s="150"/>
      <c r="J269" s="150"/>
      <c r="K269" s="150"/>
      <c r="L269" s="150"/>
      <c r="M269" s="188"/>
      <c r="N269" s="150"/>
      <c r="O269" s="150"/>
      <c r="P269" s="150"/>
      <c r="Q269" s="150"/>
      <c r="R269" s="150"/>
    </row>
    <row r="270" ht="15.75" customHeight="1">
      <c r="A270" s="150"/>
      <c r="B270" s="150"/>
      <c r="C270" s="150"/>
      <c r="D270" s="150"/>
      <c r="E270" s="150"/>
      <c r="F270" s="150"/>
      <c r="G270" s="150"/>
      <c r="H270" s="150"/>
      <c r="I270" s="150"/>
      <c r="J270" s="150"/>
      <c r="K270" s="150"/>
      <c r="L270" s="150"/>
      <c r="M270" s="188"/>
      <c r="N270" s="150"/>
      <c r="O270" s="150"/>
      <c r="P270" s="150"/>
      <c r="Q270" s="150"/>
      <c r="R270" s="150"/>
    </row>
    <row r="271" ht="15.75" customHeight="1">
      <c r="A271" s="150"/>
      <c r="B271" s="150"/>
      <c r="C271" s="150"/>
      <c r="D271" s="150"/>
      <c r="E271" s="150"/>
      <c r="F271" s="150"/>
      <c r="G271" s="150"/>
      <c r="H271" s="150"/>
      <c r="I271" s="150"/>
      <c r="J271" s="150"/>
      <c r="K271" s="150"/>
      <c r="L271" s="150"/>
      <c r="M271" s="188"/>
      <c r="N271" s="150"/>
      <c r="O271" s="150"/>
      <c r="P271" s="150"/>
      <c r="Q271" s="150"/>
      <c r="R271" s="150"/>
    </row>
    <row r="272" ht="15.75" customHeight="1">
      <c r="A272" s="150"/>
      <c r="B272" s="150"/>
      <c r="C272" s="150"/>
      <c r="D272" s="150"/>
      <c r="E272" s="150"/>
      <c r="F272" s="150"/>
      <c r="G272" s="150"/>
      <c r="H272" s="150"/>
      <c r="I272" s="150"/>
      <c r="J272" s="150"/>
      <c r="K272" s="150"/>
      <c r="L272" s="150"/>
      <c r="M272" s="188"/>
      <c r="N272" s="150"/>
      <c r="O272" s="150"/>
      <c r="P272" s="150"/>
      <c r="Q272" s="150"/>
      <c r="R272" s="150"/>
    </row>
    <row r="273" ht="15.75" customHeight="1">
      <c r="A273" s="150"/>
      <c r="B273" s="150"/>
      <c r="C273" s="150"/>
      <c r="D273" s="150"/>
      <c r="E273" s="150"/>
      <c r="F273" s="150"/>
      <c r="G273" s="150"/>
      <c r="H273" s="150"/>
      <c r="I273" s="150"/>
      <c r="J273" s="150"/>
      <c r="K273" s="150"/>
      <c r="L273" s="150"/>
      <c r="M273" s="188"/>
      <c r="N273" s="150"/>
      <c r="O273" s="150"/>
      <c r="P273" s="150"/>
      <c r="Q273" s="150"/>
      <c r="R273" s="150"/>
    </row>
    <row r="274" ht="15.75" customHeight="1">
      <c r="A274" s="150"/>
      <c r="B274" s="150"/>
      <c r="C274" s="150"/>
      <c r="D274" s="150"/>
      <c r="E274" s="150"/>
      <c r="F274" s="150"/>
      <c r="G274" s="150"/>
      <c r="H274" s="150"/>
      <c r="I274" s="150"/>
      <c r="J274" s="150"/>
      <c r="K274" s="150"/>
      <c r="L274" s="150"/>
      <c r="M274" s="188"/>
      <c r="N274" s="150"/>
      <c r="O274" s="150"/>
      <c r="P274" s="150"/>
      <c r="Q274" s="150"/>
      <c r="R274" s="150"/>
    </row>
    <row r="275" ht="15.75" customHeight="1">
      <c r="A275" s="150"/>
      <c r="B275" s="150"/>
      <c r="C275" s="150"/>
      <c r="D275" s="150"/>
      <c r="E275" s="150"/>
      <c r="F275" s="150"/>
      <c r="G275" s="150"/>
      <c r="H275" s="150"/>
      <c r="I275" s="150"/>
      <c r="J275" s="150"/>
      <c r="K275" s="150"/>
      <c r="L275" s="150"/>
      <c r="M275" s="188"/>
      <c r="N275" s="150"/>
      <c r="O275" s="150"/>
      <c r="P275" s="150"/>
      <c r="Q275" s="150"/>
      <c r="R275" s="150"/>
    </row>
    <row r="276" ht="15.75" customHeight="1">
      <c r="A276" s="150"/>
      <c r="B276" s="150"/>
      <c r="C276" s="150"/>
      <c r="D276" s="150"/>
      <c r="E276" s="150"/>
      <c r="F276" s="150"/>
      <c r="G276" s="150"/>
      <c r="H276" s="150"/>
      <c r="I276" s="150"/>
      <c r="J276" s="150"/>
      <c r="K276" s="150"/>
      <c r="L276" s="150"/>
      <c r="M276" s="188"/>
      <c r="N276" s="150"/>
      <c r="O276" s="150"/>
      <c r="P276" s="150"/>
      <c r="Q276" s="150"/>
      <c r="R276" s="150"/>
    </row>
    <row r="277" ht="15.75" customHeight="1">
      <c r="A277" s="150"/>
      <c r="B277" s="150"/>
      <c r="C277" s="150"/>
      <c r="D277" s="150"/>
      <c r="E277" s="150"/>
      <c r="F277" s="150"/>
      <c r="G277" s="150"/>
      <c r="H277" s="150"/>
      <c r="I277" s="150"/>
      <c r="J277" s="150"/>
      <c r="K277" s="150"/>
      <c r="L277" s="150"/>
      <c r="M277" s="188"/>
      <c r="N277" s="150"/>
      <c r="O277" s="150"/>
      <c r="P277" s="150"/>
      <c r="Q277" s="150"/>
      <c r="R277" s="150"/>
    </row>
    <row r="278" ht="15.75" customHeight="1">
      <c r="A278" s="150"/>
      <c r="B278" s="150"/>
      <c r="C278" s="150"/>
      <c r="D278" s="150"/>
      <c r="E278" s="150"/>
      <c r="F278" s="150"/>
      <c r="G278" s="150"/>
      <c r="H278" s="150"/>
      <c r="I278" s="150"/>
      <c r="J278" s="150"/>
      <c r="K278" s="150"/>
      <c r="L278" s="150"/>
      <c r="M278" s="188"/>
      <c r="N278" s="150"/>
      <c r="O278" s="150"/>
      <c r="P278" s="150"/>
      <c r="Q278" s="150"/>
      <c r="R278" s="150"/>
    </row>
    <row r="279" ht="15.75" customHeight="1">
      <c r="A279" s="150"/>
      <c r="B279" s="150"/>
      <c r="C279" s="150"/>
      <c r="D279" s="150"/>
      <c r="E279" s="150"/>
      <c r="F279" s="150"/>
      <c r="G279" s="150"/>
      <c r="H279" s="150"/>
      <c r="I279" s="150"/>
      <c r="J279" s="150"/>
      <c r="K279" s="150"/>
      <c r="L279" s="150"/>
      <c r="M279" s="188"/>
      <c r="N279" s="150"/>
      <c r="O279" s="150"/>
      <c r="P279" s="150"/>
      <c r="Q279" s="150"/>
      <c r="R279" s="150"/>
    </row>
    <row r="280" ht="15.75" customHeight="1">
      <c r="A280" s="150"/>
      <c r="B280" s="150"/>
      <c r="C280" s="150"/>
      <c r="D280" s="150"/>
      <c r="E280" s="150"/>
      <c r="F280" s="150"/>
      <c r="G280" s="150"/>
      <c r="H280" s="150"/>
      <c r="I280" s="150"/>
      <c r="J280" s="150"/>
      <c r="K280" s="150"/>
      <c r="L280" s="150"/>
      <c r="M280" s="188"/>
      <c r="N280" s="150"/>
      <c r="O280" s="150"/>
      <c r="P280" s="150"/>
      <c r="Q280" s="150"/>
      <c r="R280" s="150"/>
    </row>
    <row r="281" ht="15.75" customHeight="1">
      <c r="A281" s="150"/>
      <c r="B281" s="150"/>
      <c r="C281" s="150"/>
      <c r="D281" s="150"/>
      <c r="E281" s="150"/>
      <c r="F281" s="150"/>
      <c r="G281" s="150"/>
      <c r="H281" s="150"/>
      <c r="I281" s="150"/>
      <c r="J281" s="150"/>
      <c r="K281" s="150"/>
      <c r="L281" s="150"/>
      <c r="M281" s="188"/>
      <c r="N281" s="150"/>
      <c r="O281" s="150"/>
      <c r="P281" s="150"/>
      <c r="Q281" s="150"/>
      <c r="R281" s="150"/>
    </row>
    <row r="282" ht="15.75" customHeight="1">
      <c r="A282" s="150"/>
      <c r="B282" s="150"/>
      <c r="C282" s="150"/>
      <c r="D282" s="150"/>
      <c r="E282" s="150"/>
      <c r="F282" s="150"/>
      <c r="G282" s="150"/>
      <c r="H282" s="150"/>
      <c r="I282" s="150"/>
      <c r="J282" s="150"/>
      <c r="K282" s="150"/>
      <c r="L282" s="150"/>
      <c r="M282" s="188"/>
      <c r="N282" s="150"/>
      <c r="O282" s="150"/>
      <c r="P282" s="150"/>
      <c r="Q282" s="150"/>
      <c r="R282" s="150"/>
    </row>
    <row r="283" ht="15.75" customHeight="1">
      <c r="A283" s="150"/>
      <c r="B283" s="150"/>
      <c r="C283" s="150"/>
      <c r="D283" s="150"/>
      <c r="E283" s="150"/>
      <c r="F283" s="150"/>
      <c r="G283" s="150"/>
      <c r="H283" s="150"/>
      <c r="I283" s="150"/>
      <c r="J283" s="150"/>
      <c r="K283" s="150"/>
      <c r="L283" s="150"/>
      <c r="M283" s="188"/>
      <c r="N283" s="150"/>
      <c r="O283" s="150"/>
      <c r="P283" s="150"/>
      <c r="Q283" s="150"/>
      <c r="R283" s="150"/>
    </row>
    <row r="284" ht="15.75" customHeight="1">
      <c r="A284" s="150"/>
      <c r="B284" s="150"/>
      <c r="C284" s="150"/>
      <c r="D284" s="150"/>
      <c r="E284" s="150"/>
      <c r="F284" s="150"/>
      <c r="G284" s="150"/>
      <c r="H284" s="150"/>
      <c r="I284" s="150"/>
      <c r="J284" s="150"/>
      <c r="K284" s="150"/>
      <c r="L284" s="150"/>
      <c r="M284" s="188"/>
      <c r="N284" s="150"/>
      <c r="O284" s="150"/>
      <c r="P284" s="150"/>
      <c r="Q284" s="150"/>
      <c r="R284" s="150"/>
    </row>
    <row r="285" ht="15.75" customHeight="1">
      <c r="A285" s="150"/>
      <c r="B285" s="150"/>
      <c r="C285" s="150"/>
      <c r="D285" s="150"/>
      <c r="E285" s="150"/>
      <c r="F285" s="150"/>
      <c r="G285" s="150"/>
      <c r="H285" s="150"/>
      <c r="I285" s="150"/>
      <c r="J285" s="150"/>
      <c r="K285" s="150"/>
      <c r="L285" s="150"/>
      <c r="M285" s="188"/>
      <c r="N285" s="150"/>
      <c r="O285" s="150"/>
      <c r="P285" s="150"/>
      <c r="Q285" s="150"/>
      <c r="R285" s="150"/>
    </row>
    <row r="286" ht="15.75" customHeight="1">
      <c r="A286" s="150"/>
      <c r="B286" s="150"/>
      <c r="C286" s="150"/>
      <c r="D286" s="150"/>
      <c r="E286" s="150"/>
      <c r="F286" s="150"/>
      <c r="G286" s="150"/>
      <c r="H286" s="150"/>
      <c r="I286" s="150"/>
      <c r="J286" s="150"/>
      <c r="K286" s="150"/>
      <c r="L286" s="150"/>
      <c r="M286" s="188"/>
      <c r="N286" s="150"/>
      <c r="O286" s="150"/>
      <c r="P286" s="150"/>
      <c r="Q286" s="150"/>
      <c r="R286" s="150"/>
    </row>
    <row r="287" ht="15.75" customHeight="1">
      <c r="A287" s="150"/>
      <c r="B287" s="150"/>
      <c r="C287" s="150"/>
      <c r="D287" s="150"/>
      <c r="E287" s="150"/>
      <c r="F287" s="150"/>
      <c r="G287" s="150"/>
      <c r="H287" s="150"/>
      <c r="I287" s="150"/>
      <c r="J287" s="150"/>
      <c r="K287" s="150"/>
      <c r="L287" s="150"/>
      <c r="M287" s="188"/>
      <c r="N287" s="150"/>
      <c r="O287" s="150"/>
      <c r="P287" s="150"/>
      <c r="Q287" s="150"/>
      <c r="R287" s="150"/>
    </row>
    <row r="288" ht="15.75" customHeight="1">
      <c r="A288" s="150"/>
      <c r="B288" s="150"/>
      <c r="C288" s="150"/>
      <c r="D288" s="150"/>
      <c r="E288" s="150"/>
      <c r="F288" s="150"/>
      <c r="G288" s="150"/>
      <c r="H288" s="150"/>
      <c r="I288" s="150"/>
      <c r="J288" s="150"/>
      <c r="K288" s="150"/>
      <c r="L288" s="150"/>
      <c r="M288" s="188"/>
      <c r="N288" s="150"/>
      <c r="O288" s="150"/>
      <c r="P288" s="150"/>
      <c r="Q288" s="150"/>
      <c r="R288" s="150"/>
    </row>
    <row r="289" ht="15.75" customHeight="1">
      <c r="A289" s="150"/>
      <c r="B289" s="150"/>
      <c r="C289" s="150"/>
      <c r="D289" s="150"/>
      <c r="E289" s="150"/>
      <c r="F289" s="150"/>
      <c r="G289" s="150"/>
      <c r="H289" s="150"/>
      <c r="I289" s="150"/>
      <c r="J289" s="150"/>
      <c r="K289" s="150"/>
      <c r="L289" s="150"/>
      <c r="M289" s="188"/>
      <c r="N289" s="150"/>
      <c r="O289" s="150"/>
      <c r="P289" s="150"/>
      <c r="Q289" s="150"/>
      <c r="R289" s="150"/>
    </row>
    <row r="290" ht="15.75" customHeight="1">
      <c r="A290" s="150"/>
      <c r="B290" s="150"/>
      <c r="C290" s="150"/>
      <c r="D290" s="150"/>
      <c r="E290" s="150"/>
      <c r="F290" s="150"/>
      <c r="G290" s="150"/>
      <c r="H290" s="150"/>
      <c r="I290" s="150"/>
      <c r="J290" s="150"/>
      <c r="K290" s="150"/>
      <c r="L290" s="150"/>
      <c r="M290" s="188"/>
      <c r="N290" s="150"/>
      <c r="O290" s="150"/>
      <c r="P290" s="150"/>
      <c r="Q290" s="150"/>
      <c r="R290" s="150"/>
    </row>
    <row r="291" ht="15.75" customHeight="1">
      <c r="A291" s="150"/>
      <c r="B291" s="150"/>
      <c r="C291" s="150"/>
      <c r="D291" s="150"/>
      <c r="E291" s="150"/>
      <c r="F291" s="150"/>
      <c r="G291" s="150"/>
      <c r="H291" s="150"/>
      <c r="I291" s="150"/>
      <c r="J291" s="150"/>
      <c r="K291" s="150"/>
      <c r="L291" s="150"/>
      <c r="M291" s="188"/>
      <c r="N291" s="150"/>
      <c r="O291" s="150"/>
      <c r="P291" s="150"/>
      <c r="Q291" s="150"/>
      <c r="R291" s="150"/>
    </row>
    <row r="292" ht="15.75" customHeight="1">
      <c r="A292" s="150"/>
      <c r="B292" s="150"/>
      <c r="C292" s="150"/>
      <c r="D292" s="150"/>
      <c r="E292" s="150"/>
      <c r="F292" s="150"/>
      <c r="G292" s="150"/>
      <c r="H292" s="150"/>
      <c r="I292" s="150"/>
      <c r="J292" s="150"/>
      <c r="K292" s="150"/>
      <c r="L292" s="150"/>
      <c r="M292" s="188"/>
      <c r="N292" s="150"/>
      <c r="O292" s="150"/>
      <c r="P292" s="150"/>
      <c r="Q292" s="150"/>
      <c r="R292" s="150"/>
    </row>
    <row r="293" ht="15.75" customHeight="1">
      <c r="A293" s="150"/>
      <c r="B293" s="150"/>
      <c r="C293" s="150"/>
      <c r="D293" s="150"/>
      <c r="E293" s="150"/>
      <c r="F293" s="150"/>
      <c r="G293" s="150"/>
      <c r="H293" s="150"/>
      <c r="I293" s="150"/>
      <c r="J293" s="150"/>
      <c r="K293" s="150"/>
      <c r="L293" s="150"/>
      <c r="M293" s="188"/>
      <c r="N293" s="150"/>
      <c r="O293" s="150"/>
      <c r="P293" s="150"/>
      <c r="Q293" s="150"/>
      <c r="R293" s="150"/>
    </row>
    <row r="294" ht="15.75" customHeight="1">
      <c r="A294" s="150"/>
      <c r="B294" s="150"/>
      <c r="C294" s="150"/>
      <c r="D294" s="150"/>
      <c r="E294" s="150"/>
      <c r="F294" s="150"/>
      <c r="G294" s="150"/>
      <c r="H294" s="150"/>
      <c r="I294" s="150"/>
      <c r="J294" s="150"/>
      <c r="K294" s="150"/>
      <c r="L294" s="150"/>
      <c r="M294" s="188"/>
      <c r="N294" s="150"/>
      <c r="O294" s="150"/>
      <c r="P294" s="150"/>
      <c r="Q294" s="150"/>
      <c r="R294" s="150"/>
    </row>
    <row r="295" ht="15.75" customHeight="1">
      <c r="A295" s="150"/>
      <c r="B295" s="150"/>
      <c r="C295" s="150"/>
      <c r="D295" s="150"/>
      <c r="E295" s="150"/>
      <c r="F295" s="150"/>
      <c r="G295" s="150"/>
      <c r="H295" s="150"/>
      <c r="I295" s="150"/>
      <c r="J295" s="150"/>
      <c r="K295" s="150"/>
      <c r="L295" s="150"/>
      <c r="M295" s="188"/>
      <c r="N295" s="150"/>
      <c r="O295" s="150"/>
      <c r="P295" s="150"/>
      <c r="Q295" s="150"/>
      <c r="R295" s="150"/>
    </row>
    <row r="296" ht="15.75" customHeight="1">
      <c r="A296" s="150"/>
      <c r="B296" s="150"/>
      <c r="C296" s="150"/>
      <c r="D296" s="150"/>
      <c r="E296" s="150"/>
      <c r="F296" s="150"/>
      <c r="G296" s="150"/>
      <c r="H296" s="150"/>
      <c r="I296" s="150"/>
      <c r="J296" s="150"/>
      <c r="K296" s="150"/>
      <c r="L296" s="150"/>
      <c r="M296" s="188"/>
      <c r="N296" s="150"/>
      <c r="O296" s="150"/>
      <c r="P296" s="150"/>
      <c r="Q296" s="150"/>
      <c r="R296" s="150"/>
    </row>
    <row r="297" ht="15.75" customHeight="1">
      <c r="A297" s="150"/>
      <c r="B297" s="150"/>
      <c r="C297" s="150"/>
      <c r="D297" s="150"/>
      <c r="E297" s="150"/>
      <c r="F297" s="150"/>
      <c r="G297" s="150"/>
      <c r="H297" s="150"/>
      <c r="I297" s="150"/>
      <c r="J297" s="150"/>
      <c r="K297" s="150"/>
      <c r="L297" s="150"/>
      <c r="M297" s="188"/>
      <c r="N297" s="150"/>
      <c r="O297" s="150"/>
      <c r="P297" s="150"/>
      <c r="Q297" s="150"/>
      <c r="R297" s="150"/>
    </row>
    <row r="298" ht="15.75" customHeight="1">
      <c r="A298" s="150"/>
      <c r="B298" s="150"/>
      <c r="C298" s="150"/>
      <c r="D298" s="150"/>
      <c r="E298" s="150"/>
      <c r="F298" s="150"/>
      <c r="G298" s="150"/>
      <c r="H298" s="150"/>
      <c r="I298" s="150"/>
      <c r="J298" s="150"/>
      <c r="K298" s="150"/>
      <c r="L298" s="150"/>
      <c r="M298" s="188"/>
      <c r="N298" s="150"/>
      <c r="O298" s="150"/>
      <c r="P298" s="150"/>
      <c r="Q298" s="150"/>
      <c r="R298" s="150"/>
    </row>
    <row r="299" ht="15.75" customHeight="1">
      <c r="A299" s="150"/>
      <c r="B299" s="150"/>
      <c r="C299" s="150"/>
      <c r="D299" s="150"/>
      <c r="E299" s="150"/>
      <c r="F299" s="150"/>
      <c r="G299" s="150"/>
      <c r="H299" s="150"/>
      <c r="I299" s="150"/>
      <c r="J299" s="150"/>
      <c r="K299" s="150"/>
      <c r="L299" s="150"/>
      <c r="M299" s="188"/>
      <c r="N299" s="150"/>
      <c r="O299" s="150"/>
      <c r="P299" s="150"/>
      <c r="Q299" s="150"/>
      <c r="R299" s="150"/>
    </row>
    <row r="300" ht="15.75" customHeight="1">
      <c r="A300" s="150"/>
      <c r="B300" s="150"/>
      <c r="C300" s="150"/>
      <c r="D300" s="150"/>
      <c r="E300" s="150"/>
      <c r="F300" s="150"/>
      <c r="G300" s="150"/>
      <c r="H300" s="150"/>
      <c r="I300" s="150"/>
      <c r="J300" s="150"/>
      <c r="K300" s="150"/>
      <c r="L300" s="150"/>
      <c r="M300" s="188"/>
      <c r="N300" s="150"/>
      <c r="O300" s="150"/>
      <c r="P300" s="150"/>
      <c r="Q300" s="150"/>
      <c r="R300" s="150"/>
    </row>
    <row r="301" ht="15.75" customHeight="1">
      <c r="A301" s="150"/>
      <c r="B301" s="150"/>
      <c r="C301" s="150"/>
      <c r="D301" s="150"/>
      <c r="E301" s="150"/>
      <c r="F301" s="150"/>
      <c r="G301" s="150"/>
      <c r="H301" s="150"/>
      <c r="I301" s="150"/>
      <c r="J301" s="150"/>
      <c r="K301" s="150"/>
      <c r="L301" s="150"/>
      <c r="M301" s="188"/>
      <c r="N301" s="150"/>
      <c r="O301" s="150"/>
      <c r="P301" s="150"/>
      <c r="Q301" s="150"/>
      <c r="R301" s="150"/>
    </row>
    <row r="302" ht="15.75" customHeight="1">
      <c r="A302" s="150"/>
      <c r="B302" s="150"/>
      <c r="C302" s="150"/>
      <c r="D302" s="150"/>
      <c r="E302" s="150"/>
      <c r="F302" s="150"/>
      <c r="G302" s="150"/>
      <c r="H302" s="150"/>
      <c r="I302" s="150"/>
      <c r="J302" s="150"/>
      <c r="K302" s="150"/>
      <c r="L302" s="150"/>
      <c r="M302" s="188"/>
      <c r="N302" s="150"/>
      <c r="O302" s="150"/>
      <c r="P302" s="150"/>
      <c r="Q302" s="150"/>
      <c r="R302" s="150"/>
    </row>
    <row r="303" ht="15.75" customHeight="1">
      <c r="A303" s="150"/>
      <c r="B303" s="150"/>
      <c r="C303" s="150"/>
      <c r="D303" s="150"/>
      <c r="E303" s="150"/>
      <c r="F303" s="150"/>
      <c r="G303" s="150"/>
      <c r="H303" s="150"/>
      <c r="I303" s="150"/>
      <c r="J303" s="150"/>
      <c r="K303" s="150"/>
      <c r="L303" s="150"/>
      <c r="M303" s="188"/>
      <c r="N303" s="150"/>
      <c r="O303" s="150"/>
      <c r="P303" s="150"/>
      <c r="Q303" s="150"/>
      <c r="R303" s="150"/>
    </row>
    <row r="304" ht="15.75" customHeight="1">
      <c r="A304" s="150"/>
      <c r="B304" s="150"/>
      <c r="C304" s="150"/>
      <c r="D304" s="150"/>
      <c r="E304" s="150"/>
      <c r="F304" s="150"/>
      <c r="G304" s="150"/>
      <c r="H304" s="150"/>
      <c r="I304" s="150"/>
      <c r="J304" s="150"/>
      <c r="K304" s="150"/>
      <c r="L304" s="150"/>
      <c r="M304" s="188"/>
      <c r="N304" s="150"/>
      <c r="O304" s="150"/>
      <c r="P304" s="150"/>
      <c r="Q304" s="150"/>
      <c r="R304" s="150"/>
    </row>
    <row r="305" ht="15.75" customHeight="1">
      <c r="A305" s="150"/>
      <c r="B305" s="150"/>
      <c r="C305" s="150"/>
      <c r="D305" s="150"/>
      <c r="E305" s="150"/>
      <c r="F305" s="150"/>
      <c r="G305" s="150"/>
      <c r="H305" s="150"/>
      <c r="I305" s="150"/>
      <c r="J305" s="150"/>
      <c r="K305" s="150"/>
      <c r="L305" s="150"/>
      <c r="M305" s="188"/>
      <c r="N305" s="150"/>
      <c r="O305" s="150"/>
      <c r="P305" s="150"/>
      <c r="Q305" s="150"/>
      <c r="R305" s="150"/>
    </row>
    <row r="306" ht="15.75" customHeight="1">
      <c r="A306" s="150"/>
      <c r="B306" s="150"/>
      <c r="C306" s="150"/>
      <c r="D306" s="150"/>
      <c r="E306" s="150"/>
      <c r="F306" s="150"/>
      <c r="G306" s="150"/>
      <c r="H306" s="150"/>
      <c r="I306" s="150"/>
      <c r="J306" s="150"/>
      <c r="K306" s="150"/>
      <c r="L306" s="150"/>
      <c r="M306" s="188"/>
      <c r="N306" s="150"/>
      <c r="O306" s="150"/>
      <c r="P306" s="150"/>
      <c r="Q306" s="150"/>
      <c r="R306" s="150"/>
    </row>
    <row r="307" ht="15.75" customHeight="1">
      <c r="A307" s="150"/>
      <c r="B307" s="150"/>
      <c r="C307" s="150"/>
      <c r="D307" s="150"/>
      <c r="E307" s="150"/>
      <c r="F307" s="150"/>
      <c r="G307" s="150"/>
      <c r="H307" s="150"/>
      <c r="I307" s="150"/>
      <c r="J307" s="150"/>
      <c r="K307" s="150"/>
      <c r="L307" s="150"/>
      <c r="M307" s="188"/>
      <c r="N307" s="150"/>
      <c r="O307" s="150"/>
      <c r="P307" s="150"/>
      <c r="Q307" s="150"/>
      <c r="R307" s="150"/>
    </row>
    <row r="308" ht="15.75" customHeight="1">
      <c r="A308" s="150"/>
      <c r="B308" s="150"/>
      <c r="C308" s="150"/>
      <c r="D308" s="150"/>
      <c r="E308" s="150"/>
      <c r="F308" s="150"/>
      <c r="G308" s="150"/>
      <c r="H308" s="150"/>
      <c r="I308" s="150"/>
      <c r="J308" s="150"/>
      <c r="K308" s="150"/>
      <c r="L308" s="150"/>
      <c r="M308" s="188"/>
      <c r="N308" s="150"/>
      <c r="O308" s="150"/>
      <c r="P308" s="150"/>
      <c r="Q308" s="150"/>
      <c r="R308" s="150"/>
    </row>
    <row r="309" ht="15.75" customHeight="1">
      <c r="A309" s="150"/>
      <c r="B309" s="150"/>
      <c r="C309" s="150"/>
      <c r="D309" s="150"/>
      <c r="E309" s="150"/>
      <c r="F309" s="150"/>
      <c r="G309" s="150"/>
      <c r="H309" s="150"/>
      <c r="I309" s="150"/>
      <c r="J309" s="150"/>
      <c r="K309" s="150"/>
      <c r="L309" s="150"/>
      <c r="M309" s="188"/>
      <c r="N309" s="150"/>
      <c r="O309" s="150"/>
      <c r="P309" s="150"/>
      <c r="Q309" s="150"/>
      <c r="R309" s="150"/>
    </row>
    <row r="310" ht="15.75" customHeight="1">
      <c r="A310" s="150"/>
      <c r="B310" s="150"/>
      <c r="C310" s="150"/>
      <c r="D310" s="150"/>
      <c r="E310" s="150"/>
      <c r="F310" s="150"/>
      <c r="G310" s="150"/>
      <c r="H310" s="150"/>
      <c r="I310" s="150"/>
      <c r="J310" s="150"/>
      <c r="K310" s="150"/>
      <c r="L310" s="150"/>
      <c r="M310" s="188"/>
      <c r="N310" s="150"/>
      <c r="O310" s="150"/>
      <c r="P310" s="150"/>
      <c r="Q310" s="150"/>
      <c r="R310" s="150"/>
    </row>
    <row r="311" ht="15.75" customHeight="1">
      <c r="A311" s="150"/>
      <c r="B311" s="150"/>
      <c r="C311" s="150"/>
      <c r="D311" s="150"/>
      <c r="E311" s="150"/>
      <c r="F311" s="150"/>
      <c r="G311" s="150"/>
      <c r="H311" s="150"/>
      <c r="I311" s="150"/>
      <c r="J311" s="150"/>
      <c r="K311" s="150"/>
      <c r="L311" s="150"/>
      <c r="M311" s="188"/>
      <c r="N311" s="150"/>
      <c r="O311" s="150"/>
      <c r="P311" s="150"/>
      <c r="Q311" s="150"/>
      <c r="R311" s="150"/>
    </row>
    <row r="312" ht="15.75" customHeight="1">
      <c r="A312" s="150"/>
      <c r="B312" s="150"/>
      <c r="C312" s="150"/>
      <c r="D312" s="150"/>
      <c r="E312" s="150"/>
      <c r="F312" s="150"/>
      <c r="G312" s="150"/>
      <c r="H312" s="150"/>
      <c r="I312" s="150"/>
      <c r="J312" s="150"/>
      <c r="K312" s="150"/>
      <c r="L312" s="150"/>
      <c r="M312" s="188"/>
      <c r="N312" s="150"/>
      <c r="O312" s="150"/>
      <c r="P312" s="150"/>
      <c r="Q312" s="150"/>
      <c r="R312" s="150"/>
    </row>
    <row r="313" ht="15.75" customHeight="1">
      <c r="A313" s="150"/>
      <c r="B313" s="150"/>
      <c r="C313" s="150"/>
      <c r="D313" s="150"/>
      <c r="E313" s="150"/>
      <c r="F313" s="150"/>
      <c r="G313" s="150"/>
      <c r="H313" s="150"/>
      <c r="I313" s="150"/>
      <c r="J313" s="150"/>
      <c r="K313" s="150"/>
      <c r="L313" s="150"/>
      <c r="M313" s="188"/>
      <c r="N313" s="150"/>
      <c r="O313" s="150"/>
      <c r="P313" s="150"/>
      <c r="Q313" s="150"/>
      <c r="R313" s="150"/>
    </row>
    <row r="314" ht="15.75" customHeight="1">
      <c r="A314" s="150"/>
      <c r="B314" s="150"/>
      <c r="C314" s="150"/>
      <c r="D314" s="150"/>
      <c r="E314" s="150"/>
      <c r="F314" s="150"/>
      <c r="G314" s="150"/>
      <c r="H314" s="150"/>
      <c r="I314" s="150"/>
      <c r="J314" s="150"/>
      <c r="K314" s="150"/>
      <c r="L314" s="150"/>
      <c r="M314" s="188"/>
      <c r="N314" s="150"/>
      <c r="O314" s="150"/>
      <c r="P314" s="150"/>
      <c r="Q314" s="150"/>
      <c r="R314" s="150"/>
    </row>
    <row r="315" ht="15.75" customHeight="1">
      <c r="A315" s="150"/>
      <c r="B315" s="150"/>
      <c r="C315" s="150"/>
      <c r="D315" s="150"/>
      <c r="E315" s="150"/>
      <c r="F315" s="150"/>
      <c r="G315" s="150"/>
      <c r="H315" s="150"/>
      <c r="I315" s="150"/>
      <c r="J315" s="150"/>
      <c r="K315" s="150"/>
      <c r="L315" s="150"/>
      <c r="M315" s="188"/>
      <c r="N315" s="150"/>
      <c r="O315" s="150"/>
      <c r="P315" s="150"/>
      <c r="Q315" s="150"/>
      <c r="R315" s="150"/>
    </row>
    <row r="316" ht="15.75" customHeight="1">
      <c r="A316" s="150"/>
      <c r="B316" s="150"/>
      <c r="C316" s="150"/>
      <c r="D316" s="150"/>
      <c r="E316" s="150"/>
      <c r="F316" s="150"/>
      <c r="G316" s="150"/>
      <c r="H316" s="150"/>
      <c r="I316" s="150"/>
      <c r="J316" s="150"/>
      <c r="K316" s="150"/>
      <c r="L316" s="150"/>
      <c r="M316" s="188"/>
      <c r="N316" s="150"/>
      <c r="O316" s="150"/>
      <c r="P316" s="150"/>
      <c r="Q316" s="150"/>
      <c r="R316" s="150"/>
    </row>
    <row r="317" ht="15.75" customHeight="1">
      <c r="A317" s="150"/>
      <c r="B317" s="150"/>
      <c r="C317" s="150"/>
      <c r="D317" s="150"/>
      <c r="E317" s="150"/>
      <c r="F317" s="150"/>
      <c r="G317" s="150"/>
      <c r="H317" s="150"/>
      <c r="I317" s="150"/>
      <c r="J317" s="150"/>
      <c r="K317" s="150"/>
      <c r="L317" s="150"/>
      <c r="M317" s="188"/>
      <c r="N317" s="150"/>
      <c r="O317" s="150"/>
      <c r="P317" s="150"/>
      <c r="Q317" s="150"/>
      <c r="R317" s="150"/>
    </row>
    <row r="318" ht="15.75" customHeight="1">
      <c r="A318" s="150"/>
      <c r="B318" s="150"/>
      <c r="C318" s="150"/>
      <c r="D318" s="150"/>
      <c r="E318" s="150"/>
      <c r="F318" s="150"/>
      <c r="G318" s="150"/>
      <c r="H318" s="150"/>
      <c r="I318" s="150"/>
      <c r="J318" s="150"/>
      <c r="K318" s="150"/>
      <c r="L318" s="150"/>
      <c r="M318" s="188"/>
      <c r="N318" s="150"/>
      <c r="O318" s="150"/>
      <c r="P318" s="150"/>
      <c r="Q318" s="150"/>
      <c r="R318" s="150"/>
    </row>
    <row r="319" ht="15.75" customHeight="1">
      <c r="A319" s="150"/>
      <c r="B319" s="150"/>
      <c r="C319" s="150"/>
      <c r="D319" s="150"/>
      <c r="E319" s="150"/>
      <c r="F319" s="150"/>
      <c r="G319" s="150"/>
      <c r="H319" s="150"/>
      <c r="I319" s="150"/>
      <c r="J319" s="150"/>
      <c r="K319" s="150"/>
      <c r="L319" s="150"/>
      <c r="M319" s="188"/>
      <c r="N319" s="150"/>
      <c r="O319" s="150"/>
      <c r="P319" s="150"/>
      <c r="Q319" s="150"/>
      <c r="R319" s="150"/>
    </row>
    <row r="320" ht="15.75" customHeight="1">
      <c r="A320" s="150"/>
      <c r="B320" s="150"/>
      <c r="C320" s="150"/>
      <c r="D320" s="150"/>
      <c r="E320" s="150"/>
      <c r="F320" s="150"/>
      <c r="G320" s="150"/>
      <c r="H320" s="150"/>
      <c r="I320" s="150"/>
      <c r="J320" s="150"/>
      <c r="K320" s="150"/>
      <c r="L320" s="150"/>
      <c r="M320" s="188"/>
      <c r="N320" s="150"/>
      <c r="O320" s="150"/>
      <c r="P320" s="150"/>
      <c r="Q320" s="150"/>
      <c r="R320" s="150"/>
    </row>
    <row r="321" ht="15.75" customHeight="1">
      <c r="A321" s="150"/>
      <c r="B321" s="150"/>
      <c r="C321" s="150"/>
      <c r="D321" s="150"/>
      <c r="E321" s="150"/>
      <c r="F321" s="150"/>
      <c r="G321" s="150"/>
      <c r="H321" s="150"/>
      <c r="I321" s="150"/>
      <c r="J321" s="150"/>
      <c r="K321" s="150"/>
      <c r="L321" s="150"/>
      <c r="M321" s="188"/>
      <c r="N321" s="150"/>
      <c r="O321" s="150"/>
      <c r="P321" s="150"/>
      <c r="Q321" s="150"/>
      <c r="R321" s="150"/>
    </row>
    <row r="322" ht="15.75" customHeight="1">
      <c r="A322" s="150"/>
      <c r="B322" s="150"/>
      <c r="C322" s="150"/>
      <c r="D322" s="150"/>
      <c r="E322" s="150"/>
      <c r="F322" s="150"/>
      <c r="G322" s="150"/>
      <c r="H322" s="150"/>
      <c r="I322" s="150"/>
      <c r="J322" s="150"/>
      <c r="K322" s="150"/>
      <c r="L322" s="150"/>
      <c r="M322" s="188"/>
      <c r="N322" s="150"/>
      <c r="O322" s="150"/>
      <c r="P322" s="150"/>
      <c r="Q322" s="150"/>
      <c r="R322" s="150"/>
    </row>
    <row r="323" ht="15.75" customHeight="1">
      <c r="A323" s="150"/>
      <c r="B323" s="150"/>
      <c r="C323" s="150"/>
      <c r="D323" s="150"/>
      <c r="E323" s="150"/>
      <c r="F323" s="150"/>
      <c r="G323" s="150"/>
      <c r="H323" s="150"/>
      <c r="I323" s="150"/>
      <c r="J323" s="150"/>
      <c r="K323" s="150"/>
      <c r="L323" s="150"/>
      <c r="M323" s="188"/>
      <c r="N323" s="150"/>
      <c r="O323" s="150"/>
      <c r="P323" s="150"/>
      <c r="Q323" s="150"/>
      <c r="R323" s="150"/>
    </row>
    <row r="324" ht="15.75" customHeight="1">
      <c r="A324" s="150"/>
      <c r="B324" s="150"/>
      <c r="C324" s="150"/>
      <c r="D324" s="150"/>
      <c r="E324" s="150"/>
      <c r="F324" s="150"/>
      <c r="G324" s="150"/>
      <c r="H324" s="150"/>
      <c r="I324" s="150"/>
      <c r="J324" s="150"/>
      <c r="K324" s="150"/>
      <c r="L324" s="150"/>
      <c r="M324" s="188"/>
      <c r="N324" s="150"/>
      <c r="O324" s="150"/>
      <c r="P324" s="150"/>
      <c r="Q324" s="150"/>
      <c r="R324" s="150"/>
    </row>
    <row r="325" ht="15.75" customHeight="1">
      <c r="A325" s="150"/>
      <c r="B325" s="150"/>
      <c r="C325" s="150"/>
      <c r="D325" s="150"/>
      <c r="E325" s="150"/>
      <c r="F325" s="150"/>
      <c r="G325" s="150"/>
      <c r="H325" s="150"/>
      <c r="I325" s="150"/>
      <c r="J325" s="150"/>
      <c r="K325" s="150"/>
      <c r="L325" s="150"/>
      <c r="M325" s="188"/>
      <c r="N325" s="150"/>
      <c r="O325" s="150"/>
      <c r="P325" s="150"/>
      <c r="Q325" s="150"/>
      <c r="R325" s="150"/>
    </row>
    <row r="326" ht="15.75" customHeight="1">
      <c r="A326" s="150"/>
      <c r="B326" s="150"/>
      <c r="C326" s="150"/>
      <c r="D326" s="150"/>
      <c r="E326" s="150"/>
      <c r="F326" s="150"/>
      <c r="G326" s="150"/>
      <c r="H326" s="150"/>
      <c r="I326" s="150"/>
      <c r="J326" s="150"/>
      <c r="K326" s="150"/>
      <c r="L326" s="150"/>
      <c r="M326" s="188"/>
      <c r="N326" s="150"/>
      <c r="O326" s="150"/>
      <c r="P326" s="150"/>
      <c r="Q326" s="150"/>
      <c r="R326" s="150"/>
    </row>
    <row r="327" ht="15.75" customHeight="1">
      <c r="A327" s="150"/>
      <c r="B327" s="150"/>
      <c r="C327" s="150"/>
      <c r="D327" s="150"/>
      <c r="E327" s="150"/>
      <c r="F327" s="150"/>
      <c r="G327" s="150"/>
      <c r="H327" s="150"/>
      <c r="I327" s="150"/>
      <c r="J327" s="150"/>
      <c r="K327" s="150"/>
      <c r="L327" s="150"/>
      <c r="M327" s="188"/>
      <c r="N327" s="150"/>
      <c r="O327" s="150"/>
      <c r="P327" s="150"/>
      <c r="Q327" s="150"/>
      <c r="R327" s="150"/>
    </row>
    <row r="328" ht="15.75" customHeight="1">
      <c r="A328" s="150"/>
      <c r="B328" s="150"/>
      <c r="C328" s="150"/>
      <c r="D328" s="150"/>
      <c r="E328" s="150"/>
      <c r="F328" s="150"/>
      <c r="G328" s="150"/>
      <c r="H328" s="150"/>
      <c r="I328" s="150"/>
      <c r="J328" s="150"/>
      <c r="K328" s="150"/>
      <c r="L328" s="150"/>
      <c r="M328" s="188"/>
      <c r="N328" s="150"/>
      <c r="O328" s="150"/>
      <c r="P328" s="150"/>
      <c r="Q328" s="150"/>
      <c r="R328" s="150"/>
    </row>
    <row r="329" ht="15.75" customHeight="1">
      <c r="A329" s="150"/>
      <c r="B329" s="150"/>
      <c r="C329" s="150"/>
      <c r="D329" s="150"/>
      <c r="E329" s="150"/>
      <c r="F329" s="150"/>
      <c r="G329" s="150"/>
      <c r="H329" s="150"/>
      <c r="I329" s="150"/>
      <c r="J329" s="150"/>
      <c r="K329" s="150"/>
      <c r="L329" s="150"/>
      <c r="M329" s="188"/>
      <c r="N329" s="150"/>
      <c r="O329" s="150"/>
      <c r="P329" s="150"/>
      <c r="Q329" s="150"/>
      <c r="R329" s="150"/>
    </row>
    <row r="330" ht="15.75" customHeight="1">
      <c r="A330" s="150"/>
      <c r="B330" s="150"/>
      <c r="C330" s="150"/>
      <c r="D330" s="150"/>
      <c r="E330" s="150"/>
      <c r="F330" s="150"/>
      <c r="G330" s="150"/>
      <c r="H330" s="150"/>
      <c r="I330" s="150"/>
      <c r="J330" s="150"/>
      <c r="K330" s="150"/>
      <c r="L330" s="150"/>
      <c r="M330" s="188"/>
      <c r="N330" s="150"/>
      <c r="O330" s="150"/>
      <c r="P330" s="150"/>
      <c r="Q330" s="150"/>
      <c r="R330" s="150"/>
    </row>
    <row r="331" ht="15.75" customHeight="1">
      <c r="A331" s="150"/>
      <c r="B331" s="150"/>
      <c r="C331" s="150"/>
      <c r="D331" s="150"/>
      <c r="E331" s="150"/>
      <c r="F331" s="150"/>
      <c r="G331" s="150"/>
      <c r="H331" s="150"/>
      <c r="I331" s="150"/>
      <c r="J331" s="150"/>
      <c r="K331" s="150"/>
      <c r="L331" s="150"/>
      <c r="M331" s="188"/>
      <c r="N331" s="150"/>
      <c r="O331" s="150"/>
      <c r="P331" s="150"/>
      <c r="Q331" s="150"/>
      <c r="R331" s="150"/>
    </row>
    <row r="332" ht="15.75" customHeight="1">
      <c r="A332" s="150"/>
      <c r="B332" s="150"/>
      <c r="C332" s="150"/>
      <c r="D332" s="150"/>
      <c r="E332" s="150"/>
      <c r="F332" s="150"/>
      <c r="G332" s="150"/>
      <c r="H332" s="150"/>
      <c r="I332" s="150"/>
      <c r="J332" s="150"/>
      <c r="K332" s="150"/>
      <c r="L332" s="150"/>
      <c r="M332" s="188"/>
      <c r="N332" s="150"/>
      <c r="O332" s="150"/>
      <c r="P332" s="150"/>
      <c r="Q332" s="150"/>
      <c r="R332" s="150"/>
    </row>
    <row r="333" ht="15.75" customHeight="1">
      <c r="A333" s="150"/>
      <c r="B333" s="150"/>
      <c r="C333" s="150"/>
      <c r="D333" s="150"/>
      <c r="E333" s="150"/>
      <c r="F333" s="150"/>
      <c r="G333" s="150"/>
      <c r="H333" s="150"/>
      <c r="I333" s="150"/>
      <c r="J333" s="150"/>
      <c r="K333" s="150"/>
      <c r="L333" s="150"/>
      <c r="M333" s="188"/>
      <c r="N333" s="150"/>
      <c r="O333" s="150"/>
      <c r="P333" s="150"/>
      <c r="Q333" s="150"/>
      <c r="R333" s="150"/>
    </row>
    <row r="334" ht="15.75" customHeight="1">
      <c r="A334" s="150"/>
      <c r="B334" s="150"/>
      <c r="C334" s="150"/>
      <c r="D334" s="150"/>
      <c r="E334" s="150"/>
      <c r="F334" s="150"/>
      <c r="G334" s="150"/>
      <c r="H334" s="150"/>
      <c r="I334" s="150"/>
      <c r="J334" s="150"/>
      <c r="K334" s="150"/>
      <c r="L334" s="150"/>
      <c r="M334" s="188"/>
      <c r="N334" s="150"/>
      <c r="O334" s="150"/>
      <c r="P334" s="150"/>
      <c r="Q334" s="150"/>
      <c r="R334" s="150"/>
    </row>
    <row r="335" ht="15.75" customHeight="1">
      <c r="A335" s="150"/>
      <c r="B335" s="150"/>
      <c r="C335" s="150"/>
      <c r="D335" s="150"/>
      <c r="E335" s="150"/>
      <c r="F335" s="150"/>
      <c r="G335" s="150"/>
      <c r="H335" s="150"/>
      <c r="I335" s="150"/>
      <c r="J335" s="150"/>
      <c r="K335" s="150"/>
      <c r="L335" s="150"/>
      <c r="M335" s="188"/>
      <c r="N335" s="150"/>
      <c r="O335" s="150"/>
      <c r="P335" s="150"/>
      <c r="Q335" s="150"/>
      <c r="R335" s="150"/>
    </row>
    <row r="336" ht="15.75" customHeight="1">
      <c r="A336" s="150"/>
      <c r="B336" s="150"/>
      <c r="C336" s="150"/>
      <c r="D336" s="150"/>
      <c r="E336" s="150"/>
      <c r="F336" s="150"/>
      <c r="G336" s="150"/>
      <c r="H336" s="150"/>
      <c r="I336" s="150"/>
      <c r="J336" s="150"/>
      <c r="K336" s="150"/>
      <c r="L336" s="150"/>
      <c r="M336" s="188"/>
      <c r="N336" s="150"/>
      <c r="O336" s="150"/>
      <c r="P336" s="150"/>
      <c r="Q336" s="150"/>
      <c r="R336" s="150"/>
    </row>
    <row r="337" ht="15.75" customHeight="1">
      <c r="A337" s="150"/>
      <c r="B337" s="150"/>
      <c r="C337" s="150"/>
      <c r="D337" s="150"/>
      <c r="E337" s="150"/>
      <c r="F337" s="150"/>
      <c r="G337" s="150"/>
      <c r="H337" s="150"/>
      <c r="I337" s="150"/>
      <c r="J337" s="150"/>
      <c r="K337" s="150"/>
      <c r="L337" s="150"/>
      <c r="M337" s="188"/>
      <c r="N337" s="150"/>
      <c r="O337" s="150"/>
      <c r="P337" s="150"/>
      <c r="Q337" s="150"/>
      <c r="R337" s="150"/>
    </row>
    <row r="338" ht="15.75" customHeight="1">
      <c r="A338" s="150"/>
      <c r="B338" s="150"/>
      <c r="C338" s="150"/>
      <c r="D338" s="150"/>
      <c r="E338" s="150"/>
      <c r="F338" s="150"/>
      <c r="G338" s="150"/>
      <c r="H338" s="150"/>
      <c r="I338" s="150"/>
      <c r="J338" s="150"/>
      <c r="K338" s="150"/>
      <c r="L338" s="150"/>
      <c r="M338" s="188"/>
      <c r="N338" s="150"/>
      <c r="O338" s="150"/>
      <c r="P338" s="150"/>
      <c r="Q338" s="150"/>
      <c r="R338" s="150"/>
    </row>
    <row r="339" ht="15.75" customHeight="1">
      <c r="A339" s="150"/>
      <c r="B339" s="150"/>
      <c r="C339" s="150"/>
      <c r="D339" s="150"/>
      <c r="E339" s="150"/>
      <c r="F339" s="150"/>
      <c r="G339" s="150"/>
      <c r="H339" s="150"/>
      <c r="I339" s="150"/>
      <c r="J339" s="150"/>
      <c r="K339" s="150"/>
      <c r="L339" s="150"/>
      <c r="M339" s="188"/>
      <c r="N339" s="150"/>
      <c r="O339" s="150"/>
      <c r="P339" s="150"/>
      <c r="Q339" s="150"/>
      <c r="R339" s="150"/>
    </row>
    <row r="340" ht="15.75" customHeight="1">
      <c r="A340" s="150"/>
      <c r="B340" s="150"/>
      <c r="C340" s="150"/>
      <c r="D340" s="150"/>
      <c r="E340" s="150"/>
      <c r="F340" s="150"/>
      <c r="G340" s="150"/>
      <c r="H340" s="150"/>
      <c r="I340" s="150"/>
      <c r="J340" s="150"/>
      <c r="K340" s="150"/>
      <c r="L340" s="150"/>
      <c r="M340" s="188"/>
      <c r="N340" s="150"/>
      <c r="O340" s="150"/>
      <c r="P340" s="150"/>
      <c r="Q340" s="150"/>
      <c r="R340" s="150"/>
    </row>
    <row r="341" ht="15.75" customHeight="1">
      <c r="A341" s="150"/>
      <c r="B341" s="150"/>
      <c r="C341" s="150"/>
      <c r="D341" s="150"/>
      <c r="E341" s="150"/>
      <c r="F341" s="150"/>
      <c r="G341" s="150"/>
      <c r="H341" s="150"/>
      <c r="I341" s="150"/>
      <c r="J341" s="150"/>
      <c r="K341" s="150"/>
      <c r="L341" s="150"/>
      <c r="M341" s="188"/>
      <c r="N341" s="150"/>
      <c r="O341" s="150"/>
      <c r="P341" s="150"/>
      <c r="Q341" s="150"/>
      <c r="R341" s="150"/>
    </row>
    <row r="342" ht="15.75" customHeight="1">
      <c r="A342" s="150"/>
      <c r="B342" s="150"/>
      <c r="C342" s="150"/>
      <c r="D342" s="150"/>
      <c r="E342" s="150"/>
      <c r="F342" s="150"/>
      <c r="G342" s="150"/>
      <c r="H342" s="150"/>
      <c r="I342" s="150"/>
      <c r="J342" s="150"/>
      <c r="K342" s="150"/>
      <c r="L342" s="150"/>
      <c r="M342" s="188"/>
      <c r="N342" s="150"/>
      <c r="O342" s="150"/>
      <c r="P342" s="150"/>
      <c r="Q342" s="150"/>
      <c r="R342" s="150"/>
    </row>
    <row r="343" ht="15.75" customHeight="1">
      <c r="A343" s="150"/>
      <c r="B343" s="150"/>
      <c r="C343" s="150"/>
      <c r="D343" s="150"/>
      <c r="E343" s="150"/>
      <c r="F343" s="150"/>
      <c r="G343" s="150"/>
      <c r="H343" s="150"/>
      <c r="I343" s="150"/>
      <c r="J343" s="150"/>
      <c r="K343" s="150"/>
      <c r="L343" s="150"/>
      <c r="M343" s="188"/>
      <c r="N343" s="150"/>
      <c r="O343" s="150"/>
      <c r="P343" s="150"/>
      <c r="Q343" s="150"/>
      <c r="R343" s="150"/>
    </row>
    <row r="344" ht="15.75" customHeight="1">
      <c r="A344" s="150"/>
      <c r="B344" s="150"/>
      <c r="C344" s="150"/>
      <c r="D344" s="150"/>
      <c r="E344" s="150"/>
      <c r="F344" s="150"/>
      <c r="G344" s="150"/>
      <c r="H344" s="150"/>
      <c r="I344" s="150"/>
      <c r="J344" s="150"/>
      <c r="K344" s="150"/>
      <c r="L344" s="150"/>
      <c r="M344" s="188"/>
      <c r="N344" s="150"/>
      <c r="O344" s="150"/>
      <c r="P344" s="150"/>
      <c r="Q344" s="150"/>
      <c r="R344" s="150"/>
    </row>
    <row r="345" ht="15.75" customHeight="1">
      <c r="A345" s="150"/>
      <c r="B345" s="150"/>
      <c r="C345" s="150"/>
      <c r="D345" s="150"/>
      <c r="E345" s="150"/>
      <c r="F345" s="150"/>
      <c r="G345" s="150"/>
      <c r="H345" s="150"/>
      <c r="I345" s="150"/>
      <c r="J345" s="150"/>
      <c r="K345" s="150"/>
      <c r="L345" s="150"/>
      <c r="M345" s="188"/>
      <c r="N345" s="150"/>
      <c r="O345" s="150"/>
      <c r="P345" s="150"/>
      <c r="Q345" s="150"/>
      <c r="R345" s="150"/>
    </row>
    <row r="346" ht="15.75" customHeight="1">
      <c r="A346" s="150"/>
      <c r="B346" s="150"/>
      <c r="C346" s="150"/>
      <c r="D346" s="150"/>
      <c r="E346" s="150"/>
      <c r="F346" s="150"/>
      <c r="G346" s="150"/>
      <c r="H346" s="150"/>
      <c r="I346" s="150"/>
      <c r="J346" s="150"/>
      <c r="K346" s="150"/>
      <c r="L346" s="150"/>
      <c r="M346" s="188"/>
      <c r="N346" s="150"/>
      <c r="O346" s="150"/>
      <c r="P346" s="150"/>
      <c r="Q346" s="150"/>
      <c r="R346" s="150"/>
    </row>
    <row r="347" ht="15.75" customHeight="1">
      <c r="A347" s="150"/>
      <c r="B347" s="150"/>
      <c r="C347" s="150"/>
      <c r="D347" s="150"/>
      <c r="E347" s="150"/>
      <c r="F347" s="150"/>
      <c r="G347" s="150"/>
      <c r="H347" s="150"/>
      <c r="I347" s="150"/>
      <c r="J347" s="150"/>
      <c r="K347" s="150"/>
      <c r="L347" s="150"/>
      <c r="M347" s="188"/>
      <c r="N347" s="150"/>
      <c r="O347" s="150"/>
      <c r="P347" s="150"/>
      <c r="Q347" s="150"/>
      <c r="R347" s="150"/>
    </row>
    <row r="348" ht="15.75" customHeight="1">
      <c r="A348" s="150"/>
      <c r="B348" s="150"/>
      <c r="C348" s="150"/>
      <c r="D348" s="150"/>
      <c r="E348" s="150"/>
      <c r="F348" s="150"/>
      <c r="G348" s="150"/>
      <c r="H348" s="150"/>
      <c r="I348" s="150"/>
      <c r="J348" s="150"/>
      <c r="K348" s="150"/>
      <c r="L348" s="150"/>
      <c r="M348" s="188"/>
      <c r="N348" s="150"/>
      <c r="O348" s="150"/>
      <c r="P348" s="150"/>
      <c r="Q348" s="150"/>
      <c r="R348" s="150"/>
    </row>
    <row r="349" ht="15.75" customHeight="1">
      <c r="A349" s="150"/>
      <c r="B349" s="150"/>
      <c r="C349" s="150"/>
      <c r="D349" s="150"/>
      <c r="E349" s="150"/>
      <c r="F349" s="150"/>
      <c r="G349" s="150"/>
      <c r="H349" s="150"/>
      <c r="I349" s="150"/>
      <c r="J349" s="150"/>
      <c r="K349" s="150"/>
      <c r="L349" s="150"/>
      <c r="M349" s="188"/>
      <c r="N349" s="150"/>
      <c r="O349" s="150"/>
      <c r="P349" s="150"/>
      <c r="Q349" s="150"/>
      <c r="R349" s="150"/>
    </row>
    <row r="350" ht="15.75" customHeight="1">
      <c r="A350" s="150"/>
      <c r="B350" s="150"/>
      <c r="C350" s="150"/>
      <c r="D350" s="150"/>
      <c r="E350" s="150"/>
      <c r="F350" s="150"/>
      <c r="G350" s="150"/>
      <c r="H350" s="150"/>
      <c r="I350" s="150"/>
      <c r="J350" s="150"/>
      <c r="K350" s="150"/>
      <c r="L350" s="150"/>
      <c r="M350" s="188"/>
      <c r="N350" s="150"/>
      <c r="O350" s="150"/>
      <c r="P350" s="150"/>
      <c r="Q350" s="150"/>
      <c r="R350" s="150"/>
    </row>
    <row r="351" ht="15.75" customHeight="1">
      <c r="A351" s="150"/>
      <c r="B351" s="150"/>
      <c r="C351" s="150"/>
      <c r="D351" s="150"/>
      <c r="E351" s="150"/>
      <c r="F351" s="150"/>
      <c r="G351" s="150"/>
      <c r="H351" s="150"/>
      <c r="I351" s="150"/>
      <c r="J351" s="150"/>
      <c r="K351" s="150"/>
      <c r="L351" s="150"/>
      <c r="M351" s="188"/>
      <c r="N351" s="150"/>
      <c r="O351" s="150"/>
      <c r="P351" s="150"/>
      <c r="Q351" s="150"/>
      <c r="R351" s="150"/>
    </row>
    <row r="352" ht="15.75" customHeight="1">
      <c r="A352" s="150"/>
      <c r="B352" s="150"/>
      <c r="C352" s="150"/>
      <c r="D352" s="150"/>
      <c r="E352" s="150"/>
      <c r="F352" s="150"/>
      <c r="G352" s="150"/>
      <c r="H352" s="150"/>
      <c r="I352" s="150"/>
      <c r="J352" s="150"/>
      <c r="K352" s="150"/>
      <c r="L352" s="150"/>
      <c r="M352" s="188"/>
      <c r="N352" s="150"/>
      <c r="O352" s="150"/>
      <c r="P352" s="150"/>
      <c r="Q352" s="150"/>
      <c r="R352" s="150"/>
    </row>
    <row r="353" ht="15.75" customHeight="1">
      <c r="A353" s="150"/>
      <c r="B353" s="150"/>
      <c r="C353" s="150"/>
      <c r="D353" s="150"/>
      <c r="E353" s="150"/>
      <c r="F353" s="150"/>
      <c r="G353" s="150"/>
      <c r="H353" s="150"/>
      <c r="I353" s="150"/>
      <c r="J353" s="150"/>
      <c r="K353" s="150"/>
      <c r="L353" s="150"/>
      <c r="M353" s="188"/>
      <c r="N353" s="150"/>
      <c r="O353" s="150"/>
      <c r="P353" s="150"/>
      <c r="Q353" s="150"/>
      <c r="R353" s="150"/>
    </row>
    <row r="354" ht="15.75" customHeight="1">
      <c r="A354" s="150"/>
      <c r="B354" s="150"/>
      <c r="C354" s="150"/>
      <c r="D354" s="150"/>
      <c r="E354" s="150"/>
      <c r="F354" s="150"/>
      <c r="G354" s="150"/>
      <c r="H354" s="150"/>
      <c r="I354" s="150"/>
      <c r="J354" s="150"/>
      <c r="K354" s="150"/>
      <c r="L354" s="150"/>
      <c r="M354" s="188"/>
      <c r="N354" s="150"/>
      <c r="O354" s="150"/>
      <c r="P354" s="150"/>
      <c r="Q354" s="150"/>
      <c r="R354" s="150"/>
    </row>
    <row r="355" ht="15.75" customHeight="1">
      <c r="A355" s="150"/>
      <c r="B355" s="150"/>
      <c r="C355" s="150"/>
      <c r="D355" s="150"/>
      <c r="E355" s="150"/>
      <c r="F355" s="150"/>
      <c r="G355" s="150"/>
      <c r="H355" s="150"/>
      <c r="I355" s="150"/>
      <c r="J355" s="150"/>
      <c r="K355" s="150"/>
      <c r="L355" s="150"/>
      <c r="M355" s="188"/>
      <c r="N355" s="150"/>
      <c r="O355" s="150"/>
      <c r="P355" s="150"/>
      <c r="Q355" s="150"/>
      <c r="R355" s="150"/>
    </row>
    <row r="356" ht="15.75" customHeight="1">
      <c r="A356" s="150"/>
      <c r="B356" s="150"/>
      <c r="C356" s="150"/>
      <c r="D356" s="150"/>
      <c r="E356" s="150"/>
      <c r="F356" s="150"/>
      <c r="G356" s="150"/>
      <c r="H356" s="150"/>
      <c r="I356" s="150"/>
      <c r="J356" s="150"/>
      <c r="K356" s="150"/>
      <c r="L356" s="150"/>
      <c r="M356" s="188"/>
      <c r="N356" s="150"/>
      <c r="O356" s="150"/>
      <c r="P356" s="150"/>
      <c r="Q356" s="150"/>
      <c r="R356" s="150"/>
    </row>
    <row r="357" ht="15.75" customHeight="1">
      <c r="A357" s="150"/>
      <c r="B357" s="150"/>
      <c r="C357" s="150"/>
      <c r="D357" s="150"/>
      <c r="E357" s="150"/>
      <c r="F357" s="150"/>
      <c r="G357" s="150"/>
      <c r="H357" s="150"/>
      <c r="I357" s="150"/>
      <c r="J357" s="150"/>
      <c r="K357" s="150"/>
      <c r="L357" s="150"/>
      <c r="M357" s="188"/>
      <c r="N357" s="150"/>
      <c r="O357" s="150"/>
      <c r="P357" s="150"/>
      <c r="Q357" s="150"/>
      <c r="R357" s="150"/>
    </row>
    <row r="358" ht="15.75" customHeight="1">
      <c r="A358" s="150"/>
      <c r="B358" s="150"/>
      <c r="C358" s="150"/>
      <c r="D358" s="150"/>
      <c r="E358" s="150"/>
      <c r="F358" s="150"/>
      <c r="G358" s="150"/>
      <c r="H358" s="150"/>
      <c r="I358" s="150"/>
      <c r="J358" s="150"/>
      <c r="K358" s="150"/>
      <c r="L358" s="150"/>
      <c r="M358" s="188"/>
      <c r="N358" s="150"/>
      <c r="O358" s="150"/>
      <c r="P358" s="150"/>
      <c r="Q358" s="150"/>
      <c r="R358" s="150"/>
    </row>
    <row r="359" ht="15.75" customHeight="1">
      <c r="A359" s="150"/>
      <c r="B359" s="150"/>
      <c r="C359" s="150"/>
      <c r="D359" s="150"/>
      <c r="E359" s="150"/>
      <c r="F359" s="150"/>
      <c r="G359" s="150"/>
      <c r="H359" s="150"/>
      <c r="I359" s="150"/>
      <c r="J359" s="150"/>
      <c r="K359" s="150"/>
      <c r="L359" s="150"/>
      <c r="M359" s="188"/>
      <c r="N359" s="150"/>
      <c r="O359" s="150"/>
      <c r="P359" s="150"/>
      <c r="Q359" s="150"/>
      <c r="R359" s="150"/>
    </row>
    <row r="360" ht="15.75" customHeight="1">
      <c r="A360" s="150"/>
      <c r="B360" s="150"/>
      <c r="C360" s="150"/>
      <c r="D360" s="150"/>
      <c r="E360" s="150"/>
      <c r="F360" s="150"/>
      <c r="G360" s="150"/>
      <c r="H360" s="150"/>
      <c r="I360" s="150"/>
      <c r="J360" s="150"/>
      <c r="K360" s="150"/>
      <c r="L360" s="150"/>
      <c r="M360" s="188"/>
      <c r="N360" s="150"/>
      <c r="O360" s="150"/>
      <c r="P360" s="150"/>
      <c r="Q360" s="150"/>
      <c r="R360" s="150"/>
    </row>
    <row r="361" ht="15.75" customHeight="1">
      <c r="A361" s="150"/>
      <c r="B361" s="150"/>
      <c r="C361" s="150"/>
      <c r="D361" s="150"/>
      <c r="E361" s="150"/>
      <c r="F361" s="150"/>
      <c r="G361" s="150"/>
      <c r="H361" s="150"/>
      <c r="I361" s="150"/>
      <c r="J361" s="150"/>
      <c r="K361" s="150"/>
      <c r="L361" s="150"/>
      <c r="M361" s="188"/>
      <c r="N361" s="150"/>
      <c r="O361" s="150"/>
      <c r="P361" s="150"/>
      <c r="Q361" s="150"/>
      <c r="R361" s="150"/>
    </row>
    <row r="362" ht="15.75" customHeight="1">
      <c r="A362" s="150"/>
      <c r="B362" s="150"/>
      <c r="C362" s="150"/>
      <c r="D362" s="150"/>
      <c r="E362" s="150"/>
      <c r="F362" s="150"/>
      <c r="G362" s="150"/>
      <c r="H362" s="150"/>
      <c r="I362" s="150"/>
      <c r="J362" s="150"/>
      <c r="K362" s="150"/>
      <c r="L362" s="150"/>
      <c r="M362" s="188"/>
      <c r="N362" s="150"/>
      <c r="O362" s="150"/>
      <c r="P362" s="150"/>
      <c r="Q362" s="150"/>
      <c r="R362" s="150"/>
    </row>
    <row r="363" ht="15.75" customHeight="1">
      <c r="A363" s="150"/>
      <c r="B363" s="150"/>
      <c r="C363" s="150"/>
      <c r="D363" s="150"/>
      <c r="E363" s="150"/>
      <c r="F363" s="150"/>
      <c r="G363" s="150"/>
      <c r="H363" s="150"/>
      <c r="I363" s="150"/>
      <c r="J363" s="150"/>
      <c r="K363" s="150"/>
      <c r="L363" s="150"/>
      <c r="M363" s="188"/>
      <c r="N363" s="150"/>
      <c r="O363" s="150"/>
      <c r="P363" s="150"/>
      <c r="Q363" s="150"/>
      <c r="R363" s="150"/>
    </row>
    <row r="364" ht="15.75" customHeight="1">
      <c r="A364" s="150"/>
      <c r="B364" s="150"/>
      <c r="C364" s="150"/>
      <c r="D364" s="150"/>
      <c r="E364" s="150"/>
      <c r="F364" s="150"/>
      <c r="G364" s="150"/>
      <c r="H364" s="150"/>
      <c r="I364" s="150"/>
      <c r="J364" s="150"/>
      <c r="K364" s="150"/>
      <c r="L364" s="150"/>
      <c r="M364" s="188"/>
      <c r="N364" s="150"/>
      <c r="O364" s="150"/>
      <c r="P364" s="150"/>
      <c r="Q364" s="150"/>
      <c r="R364" s="150"/>
    </row>
    <row r="365" ht="15.75" customHeight="1">
      <c r="A365" s="150"/>
      <c r="B365" s="150"/>
      <c r="C365" s="150"/>
      <c r="D365" s="150"/>
      <c r="E365" s="150"/>
      <c r="F365" s="150"/>
      <c r="G365" s="150"/>
      <c r="H365" s="150"/>
      <c r="I365" s="150"/>
      <c r="J365" s="150"/>
      <c r="K365" s="150"/>
      <c r="L365" s="150"/>
      <c r="M365" s="188"/>
      <c r="N365" s="150"/>
      <c r="O365" s="150"/>
      <c r="P365" s="150"/>
      <c r="Q365" s="150"/>
      <c r="R365" s="150"/>
    </row>
    <row r="366" ht="15.75" customHeight="1">
      <c r="A366" s="150"/>
      <c r="B366" s="150"/>
      <c r="C366" s="150"/>
      <c r="D366" s="150"/>
      <c r="E366" s="150"/>
      <c r="F366" s="150"/>
      <c r="G366" s="150"/>
      <c r="H366" s="150"/>
      <c r="I366" s="150"/>
      <c r="J366" s="150"/>
      <c r="K366" s="150"/>
      <c r="L366" s="150"/>
      <c r="M366" s="188"/>
      <c r="N366" s="150"/>
      <c r="O366" s="150"/>
      <c r="P366" s="150"/>
      <c r="Q366" s="150"/>
      <c r="R366" s="150"/>
    </row>
    <row r="367" ht="15.75" customHeight="1">
      <c r="A367" s="150"/>
      <c r="B367" s="150"/>
      <c r="C367" s="150"/>
      <c r="D367" s="150"/>
      <c r="E367" s="150"/>
      <c r="F367" s="150"/>
      <c r="G367" s="150"/>
      <c r="H367" s="150"/>
      <c r="I367" s="150"/>
      <c r="J367" s="150"/>
      <c r="K367" s="150"/>
      <c r="L367" s="150"/>
      <c r="M367" s="188"/>
      <c r="N367" s="150"/>
      <c r="O367" s="150"/>
      <c r="P367" s="150"/>
      <c r="Q367" s="150"/>
      <c r="R367" s="150"/>
    </row>
    <row r="368" ht="15.75" customHeight="1">
      <c r="A368" s="150"/>
      <c r="B368" s="150"/>
      <c r="C368" s="150"/>
      <c r="D368" s="150"/>
      <c r="E368" s="150"/>
      <c r="F368" s="150"/>
      <c r="G368" s="150"/>
      <c r="H368" s="150"/>
      <c r="I368" s="150"/>
      <c r="J368" s="150"/>
      <c r="K368" s="150"/>
      <c r="L368" s="150"/>
      <c r="M368" s="188"/>
      <c r="N368" s="150"/>
      <c r="O368" s="150"/>
      <c r="P368" s="150"/>
      <c r="Q368" s="150"/>
      <c r="R368" s="150"/>
    </row>
    <row r="369" ht="15.75" customHeight="1">
      <c r="A369" s="150"/>
      <c r="B369" s="150"/>
      <c r="C369" s="150"/>
      <c r="D369" s="150"/>
      <c r="E369" s="150"/>
      <c r="F369" s="150"/>
      <c r="G369" s="150"/>
      <c r="H369" s="150"/>
      <c r="I369" s="150"/>
      <c r="J369" s="150"/>
      <c r="K369" s="150"/>
      <c r="L369" s="150"/>
      <c r="M369" s="188"/>
      <c r="N369" s="150"/>
      <c r="O369" s="150"/>
      <c r="P369" s="150"/>
      <c r="Q369" s="150"/>
      <c r="R369" s="150"/>
    </row>
    <row r="370" ht="15.75" customHeight="1">
      <c r="A370" s="150"/>
      <c r="B370" s="150"/>
      <c r="C370" s="150"/>
      <c r="D370" s="150"/>
      <c r="E370" s="150"/>
      <c r="F370" s="150"/>
      <c r="G370" s="150"/>
      <c r="H370" s="150"/>
      <c r="I370" s="150"/>
      <c r="J370" s="150"/>
      <c r="K370" s="150"/>
      <c r="L370" s="150"/>
      <c r="M370" s="188"/>
      <c r="N370" s="150"/>
      <c r="O370" s="150"/>
      <c r="P370" s="150"/>
      <c r="Q370" s="150"/>
      <c r="R370" s="150"/>
    </row>
    <row r="371" ht="15.75" customHeight="1">
      <c r="A371" s="150"/>
      <c r="B371" s="150"/>
      <c r="C371" s="150"/>
      <c r="D371" s="150"/>
      <c r="E371" s="150"/>
      <c r="F371" s="150"/>
      <c r="G371" s="150"/>
      <c r="H371" s="150"/>
      <c r="I371" s="150"/>
      <c r="J371" s="150"/>
      <c r="K371" s="150"/>
      <c r="L371" s="150"/>
      <c r="M371" s="188"/>
      <c r="N371" s="150"/>
      <c r="O371" s="150"/>
      <c r="P371" s="150"/>
      <c r="Q371" s="150"/>
      <c r="R371" s="150"/>
    </row>
    <row r="372" ht="15.75" customHeight="1">
      <c r="A372" s="150"/>
      <c r="B372" s="150"/>
      <c r="C372" s="150"/>
      <c r="D372" s="150"/>
      <c r="E372" s="150"/>
      <c r="F372" s="150"/>
      <c r="G372" s="150"/>
      <c r="H372" s="150"/>
      <c r="I372" s="150"/>
      <c r="J372" s="150"/>
      <c r="K372" s="150"/>
      <c r="L372" s="150"/>
      <c r="M372" s="188"/>
      <c r="N372" s="150"/>
      <c r="O372" s="150"/>
      <c r="P372" s="150"/>
      <c r="Q372" s="150"/>
      <c r="R372" s="150"/>
    </row>
    <row r="373" ht="15.75" customHeight="1">
      <c r="A373" s="150"/>
      <c r="B373" s="150"/>
      <c r="C373" s="150"/>
      <c r="D373" s="150"/>
      <c r="E373" s="150"/>
      <c r="F373" s="150"/>
      <c r="G373" s="150"/>
      <c r="H373" s="150"/>
      <c r="I373" s="150"/>
      <c r="J373" s="150"/>
      <c r="K373" s="150"/>
      <c r="L373" s="150"/>
      <c r="M373" s="188"/>
      <c r="N373" s="150"/>
      <c r="O373" s="150"/>
      <c r="P373" s="150"/>
      <c r="Q373" s="150"/>
      <c r="R373" s="150"/>
    </row>
    <row r="374" ht="15.75" customHeight="1">
      <c r="A374" s="150"/>
      <c r="B374" s="150"/>
      <c r="C374" s="150"/>
      <c r="D374" s="150"/>
      <c r="E374" s="150"/>
      <c r="F374" s="150"/>
      <c r="G374" s="150"/>
      <c r="H374" s="150"/>
      <c r="I374" s="150"/>
      <c r="J374" s="150"/>
      <c r="K374" s="150"/>
      <c r="L374" s="150"/>
      <c r="M374" s="188"/>
      <c r="N374" s="150"/>
      <c r="O374" s="150"/>
      <c r="P374" s="150"/>
      <c r="Q374" s="150"/>
      <c r="R374" s="150"/>
    </row>
    <row r="375" ht="15.75" customHeight="1">
      <c r="A375" s="150"/>
      <c r="B375" s="150"/>
      <c r="C375" s="150"/>
      <c r="D375" s="150"/>
      <c r="E375" s="150"/>
      <c r="F375" s="150"/>
      <c r="G375" s="150"/>
      <c r="H375" s="150"/>
      <c r="I375" s="150"/>
      <c r="J375" s="150"/>
      <c r="K375" s="150"/>
      <c r="L375" s="150"/>
      <c r="M375" s="188"/>
      <c r="N375" s="150"/>
      <c r="O375" s="150"/>
      <c r="P375" s="150"/>
      <c r="Q375" s="150"/>
      <c r="R375" s="150"/>
    </row>
    <row r="376" ht="15.75" customHeight="1">
      <c r="A376" s="150"/>
      <c r="B376" s="150"/>
      <c r="C376" s="150"/>
      <c r="D376" s="150"/>
      <c r="E376" s="150"/>
      <c r="F376" s="150"/>
      <c r="G376" s="150"/>
      <c r="H376" s="150"/>
      <c r="I376" s="150"/>
      <c r="J376" s="150"/>
      <c r="K376" s="150"/>
      <c r="L376" s="150"/>
      <c r="M376" s="188"/>
      <c r="N376" s="150"/>
      <c r="O376" s="150"/>
      <c r="P376" s="150"/>
      <c r="Q376" s="150"/>
      <c r="R376" s="150"/>
    </row>
    <row r="377" ht="15.75" customHeight="1">
      <c r="A377" s="150"/>
      <c r="B377" s="150"/>
      <c r="C377" s="150"/>
      <c r="D377" s="150"/>
      <c r="E377" s="150"/>
      <c r="F377" s="150"/>
      <c r="G377" s="150"/>
      <c r="H377" s="150"/>
      <c r="I377" s="150"/>
      <c r="J377" s="150"/>
      <c r="K377" s="150"/>
      <c r="L377" s="150"/>
      <c r="M377" s="188"/>
      <c r="N377" s="150"/>
      <c r="O377" s="150"/>
      <c r="P377" s="150"/>
      <c r="Q377" s="150"/>
      <c r="R377" s="150"/>
    </row>
    <row r="378" ht="15.75" customHeight="1">
      <c r="A378" s="150"/>
      <c r="B378" s="150"/>
      <c r="C378" s="150"/>
      <c r="D378" s="150"/>
      <c r="E378" s="150"/>
      <c r="F378" s="150"/>
      <c r="G378" s="150"/>
      <c r="H378" s="150"/>
      <c r="I378" s="150"/>
      <c r="J378" s="150"/>
      <c r="K378" s="150"/>
      <c r="L378" s="150"/>
      <c r="M378" s="188"/>
      <c r="N378" s="150"/>
      <c r="O378" s="150"/>
      <c r="P378" s="150"/>
      <c r="Q378" s="150"/>
      <c r="R378" s="150"/>
    </row>
    <row r="379" ht="15.75" customHeight="1">
      <c r="A379" s="150"/>
      <c r="B379" s="150"/>
      <c r="C379" s="150"/>
      <c r="D379" s="150"/>
      <c r="E379" s="150"/>
      <c r="F379" s="150"/>
      <c r="G379" s="150"/>
      <c r="H379" s="150"/>
      <c r="I379" s="150"/>
      <c r="J379" s="150"/>
      <c r="K379" s="150"/>
      <c r="L379" s="150"/>
      <c r="M379" s="188"/>
      <c r="N379" s="150"/>
      <c r="O379" s="150"/>
      <c r="P379" s="150"/>
      <c r="Q379" s="150"/>
      <c r="R379" s="150"/>
    </row>
    <row r="380" ht="15.75" customHeight="1">
      <c r="A380" s="150"/>
      <c r="B380" s="150"/>
      <c r="C380" s="150"/>
      <c r="D380" s="150"/>
      <c r="E380" s="150"/>
      <c r="F380" s="150"/>
      <c r="G380" s="150"/>
      <c r="H380" s="150"/>
      <c r="I380" s="150"/>
      <c r="J380" s="150"/>
      <c r="K380" s="150"/>
      <c r="L380" s="150"/>
      <c r="M380" s="188"/>
      <c r="N380" s="150"/>
      <c r="O380" s="150"/>
      <c r="P380" s="150"/>
      <c r="Q380" s="150"/>
      <c r="R380" s="150"/>
    </row>
    <row r="381" ht="15.75" customHeight="1">
      <c r="A381" s="150"/>
      <c r="B381" s="150"/>
      <c r="C381" s="150"/>
      <c r="D381" s="150"/>
      <c r="E381" s="150"/>
      <c r="F381" s="150"/>
      <c r="G381" s="150"/>
      <c r="H381" s="150"/>
      <c r="I381" s="150"/>
      <c r="J381" s="150"/>
      <c r="K381" s="150"/>
      <c r="L381" s="150"/>
      <c r="M381" s="188"/>
      <c r="N381" s="150"/>
      <c r="O381" s="150"/>
      <c r="P381" s="150"/>
      <c r="Q381" s="150"/>
      <c r="R381" s="150"/>
    </row>
    <row r="382" ht="15.75" customHeight="1">
      <c r="A382" s="150"/>
      <c r="B382" s="150"/>
      <c r="C382" s="150"/>
      <c r="D382" s="150"/>
      <c r="E382" s="150"/>
      <c r="F382" s="150"/>
      <c r="G382" s="150"/>
      <c r="H382" s="150"/>
      <c r="I382" s="150"/>
      <c r="J382" s="150"/>
      <c r="K382" s="150"/>
      <c r="L382" s="150"/>
      <c r="M382" s="188"/>
      <c r="N382" s="150"/>
      <c r="O382" s="150"/>
      <c r="P382" s="150"/>
      <c r="Q382" s="150"/>
      <c r="R382" s="150"/>
    </row>
    <row r="383" ht="15.75" customHeight="1">
      <c r="A383" s="150"/>
      <c r="B383" s="150"/>
      <c r="C383" s="150"/>
      <c r="D383" s="150"/>
      <c r="E383" s="150"/>
      <c r="F383" s="150"/>
      <c r="G383" s="150"/>
      <c r="H383" s="150"/>
      <c r="I383" s="150"/>
      <c r="J383" s="150"/>
      <c r="K383" s="150"/>
      <c r="L383" s="150"/>
      <c r="M383" s="188"/>
      <c r="N383" s="150"/>
      <c r="O383" s="150"/>
      <c r="P383" s="150"/>
      <c r="Q383" s="150"/>
      <c r="R383" s="150"/>
    </row>
    <row r="384" ht="15.75" customHeight="1">
      <c r="A384" s="150"/>
      <c r="B384" s="150"/>
      <c r="C384" s="150"/>
      <c r="D384" s="150"/>
      <c r="E384" s="150"/>
      <c r="F384" s="150"/>
      <c r="G384" s="150"/>
      <c r="H384" s="150"/>
      <c r="I384" s="150"/>
      <c r="J384" s="150"/>
      <c r="K384" s="150"/>
      <c r="L384" s="150"/>
      <c r="M384" s="188"/>
      <c r="N384" s="150"/>
      <c r="O384" s="150"/>
      <c r="P384" s="150"/>
      <c r="Q384" s="150"/>
      <c r="R384" s="150"/>
    </row>
    <row r="385" ht="15.75" customHeight="1">
      <c r="A385" s="150"/>
      <c r="B385" s="150"/>
      <c r="C385" s="150"/>
      <c r="D385" s="150"/>
      <c r="E385" s="150"/>
      <c r="F385" s="150"/>
      <c r="G385" s="150"/>
      <c r="H385" s="150"/>
      <c r="I385" s="150"/>
      <c r="J385" s="150"/>
      <c r="K385" s="150"/>
      <c r="L385" s="150"/>
      <c r="M385" s="188"/>
      <c r="N385" s="150"/>
      <c r="O385" s="150"/>
      <c r="P385" s="150"/>
      <c r="Q385" s="150"/>
      <c r="R385" s="150"/>
    </row>
    <row r="386" ht="15.75" customHeight="1">
      <c r="A386" s="150"/>
      <c r="B386" s="150"/>
      <c r="C386" s="150"/>
      <c r="D386" s="150"/>
      <c r="E386" s="150"/>
      <c r="F386" s="150"/>
      <c r="G386" s="150"/>
      <c r="H386" s="150"/>
      <c r="I386" s="150"/>
      <c r="J386" s="150"/>
      <c r="K386" s="150"/>
      <c r="L386" s="150"/>
      <c r="M386" s="188"/>
      <c r="N386" s="150"/>
      <c r="O386" s="150"/>
      <c r="P386" s="150"/>
      <c r="Q386" s="150"/>
      <c r="R386" s="150"/>
    </row>
    <row r="387" ht="15.75" customHeight="1">
      <c r="A387" s="150"/>
      <c r="B387" s="150"/>
      <c r="C387" s="150"/>
      <c r="D387" s="150"/>
      <c r="E387" s="150"/>
      <c r="F387" s="150"/>
      <c r="G387" s="150"/>
      <c r="H387" s="150"/>
      <c r="I387" s="150"/>
      <c r="J387" s="150"/>
      <c r="K387" s="150"/>
      <c r="L387" s="150"/>
      <c r="M387" s="188"/>
      <c r="N387" s="150"/>
      <c r="O387" s="150"/>
      <c r="P387" s="150"/>
      <c r="Q387" s="150"/>
      <c r="R387" s="150"/>
    </row>
    <row r="388" ht="15.75" customHeight="1">
      <c r="A388" s="150"/>
      <c r="B388" s="150"/>
      <c r="C388" s="150"/>
      <c r="D388" s="150"/>
      <c r="E388" s="150"/>
      <c r="F388" s="150"/>
      <c r="G388" s="150"/>
      <c r="H388" s="150"/>
      <c r="I388" s="150"/>
      <c r="J388" s="150"/>
      <c r="K388" s="150"/>
      <c r="L388" s="150"/>
      <c r="M388" s="188"/>
      <c r="N388" s="150"/>
      <c r="O388" s="150"/>
      <c r="P388" s="150"/>
      <c r="Q388" s="150"/>
      <c r="R388" s="150"/>
    </row>
    <row r="389" ht="15.75" customHeight="1">
      <c r="A389" s="150"/>
      <c r="B389" s="150"/>
      <c r="C389" s="150"/>
      <c r="D389" s="150"/>
      <c r="E389" s="150"/>
      <c r="F389" s="150"/>
      <c r="G389" s="150"/>
      <c r="H389" s="150"/>
      <c r="I389" s="150"/>
      <c r="J389" s="150"/>
      <c r="K389" s="150"/>
      <c r="L389" s="150"/>
      <c r="M389" s="188"/>
      <c r="N389" s="150"/>
      <c r="O389" s="150"/>
      <c r="P389" s="150"/>
      <c r="Q389" s="150"/>
      <c r="R389" s="150"/>
    </row>
    <row r="390" ht="15.75" customHeight="1">
      <c r="A390" s="150"/>
      <c r="B390" s="150"/>
      <c r="C390" s="150"/>
      <c r="D390" s="150"/>
      <c r="E390" s="150"/>
      <c r="F390" s="150"/>
      <c r="G390" s="150"/>
      <c r="H390" s="150"/>
      <c r="I390" s="150"/>
      <c r="J390" s="150"/>
      <c r="K390" s="150"/>
      <c r="L390" s="150"/>
      <c r="M390" s="188"/>
      <c r="N390" s="150"/>
      <c r="O390" s="150"/>
      <c r="P390" s="150"/>
      <c r="Q390" s="150"/>
      <c r="R390" s="150"/>
    </row>
    <row r="391" ht="15.75" customHeight="1">
      <c r="A391" s="150"/>
      <c r="B391" s="150"/>
      <c r="C391" s="150"/>
      <c r="D391" s="150"/>
      <c r="E391" s="150"/>
      <c r="F391" s="150"/>
      <c r="G391" s="150"/>
      <c r="H391" s="150"/>
      <c r="I391" s="150"/>
      <c r="J391" s="150"/>
      <c r="K391" s="150"/>
      <c r="L391" s="150"/>
      <c r="M391" s="188"/>
      <c r="N391" s="150"/>
      <c r="O391" s="150"/>
      <c r="P391" s="150"/>
      <c r="Q391" s="150"/>
      <c r="R391" s="150"/>
    </row>
    <row r="392" ht="15.75" customHeight="1">
      <c r="A392" s="150"/>
      <c r="B392" s="150"/>
      <c r="C392" s="150"/>
      <c r="D392" s="150"/>
      <c r="E392" s="150"/>
      <c r="F392" s="150"/>
      <c r="G392" s="150"/>
      <c r="H392" s="150"/>
      <c r="I392" s="150"/>
      <c r="J392" s="150"/>
      <c r="K392" s="150"/>
      <c r="L392" s="150"/>
      <c r="M392" s="188"/>
      <c r="N392" s="150"/>
      <c r="O392" s="150"/>
      <c r="P392" s="150"/>
      <c r="Q392" s="150"/>
      <c r="R392" s="150"/>
    </row>
    <row r="393" ht="15.75" customHeight="1">
      <c r="A393" s="150"/>
      <c r="B393" s="150"/>
      <c r="C393" s="150"/>
      <c r="D393" s="150"/>
      <c r="E393" s="150"/>
      <c r="F393" s="150"/>
      <c r="G393" s="150"/>
      <c r="H393" s="150"/>
      <c r="I393" s="150"/>
      <c r="J393" s="150"/>
      <c r="K393" s="150"/>
      <c r="L393" s="150"/>
      <c r="M393" s="188"/>
      <c r="N393" s="150"/>
      <c r="O393" s="150"/>
      <c r="P393" s="150"/>
      <c r="Q393" s="150"/>
      <c r="R393" s="150"/>
    </row>
    <row r="394" ht="15.75" customHeight="1">
      <c r="A394" s="150"/>
      <c r="B394" s="150"/>
      <c r="C394" s="150"/>
      <c r="D394" s="150"/>
      <c r="E394" s="150"/>
      <c r="F394" s="150"/>
      <c r="G394" s="150"/>
      <c r="H394" s="150"/>
      <c r="I394" s="150"/>
      <c r="J394" s="150"/>
      <c r="K394" s="150"/>
      <c r="L394" s="150"/>
      <c r="M394" s="188"/>
      <c r="N394" s="150"/>
      <c r="O394" s="150"/>
      <c r="P394" s="150"/>
      <c r="Q394" s="150"/>
      <c r="R394" s="150"/>
    </row>
    <row r="395" ht="15.75" customHeight="1">
      <c r="A395" s="150"/>
      <c r="B395" s="150"/>
      <c r="C395" s="150"/>
      <c r="D395" s="150"/>
      <c r="E395" s="150"/>
      <c r="F395" s="150"/>
      <c r="G395" s="150"/>
      <c r="H395" s="150"/>
      <c r="I395" s="150"/>
      <c r="J395" s="150"/>
      <c r="K395" s="150"/>
      <c r="L395" s="150"/>
      <c r="M395" s="188"/>
      <c r="N395" s="150"/>
      <c r="O395" s="150"/>
      <c r="P395" s="150"/>
      <c r="Q395" s="150"/>
      <c r="R395" s="150"/>
    </row>
    <row r="396" ht="15.75" customHeight="1">
      <c r="A396" s="150"/>
      <c r="B396" s="150"/>
      <c r="C396" s="150"/>
      <c r="D396" s="150"/>
      <c r="E396" s="150"/>
      <c r="F396" s="150"/>
      <c r="G396" s="150"/>
      <c r="H396" s="150"/>
      <c r="I396" s="150"/>
      <c r="J396" s="150"/>
      <c r="K396" s="150"/>
      <c r="L396" s="150"/>
      <c r="M396" s="188"/>
      <c r="N396" s="150"/>
      <c r="O396" s="150"/>
      <c r="P396" s="150"/>
      <c r="Q396" s="150"/>
      <c r="R396" s="150"/>
    </row>
    <row r="397" ht="15.75" customHeight="1">
      <c r="A397" s="150"/>
      <c r="B397" s="150"/>
      <c r="C397" s="150"/>
      <c r="D397" s="150"/>
      <c r="E397" s="150"/>
      <c r="F397" s="150"/>
      <c r="G397" s="150"/>
      <c r="H397" s="150"/>
      <c r="I397" s="150"/>
      <c r="J397" s="150"/>
      <c r="K397" s="150"/>
      <c r="L397" s="150"/>
      <c r="M397" s="188"/>
      <c r="N397" s="150"/>
      <c r="O397" s="150"/>
      <c r="P397" s="150"/>
      <c r="Q397" s="150"/>
      <c r="R397" s="150"/>
    </row>
    <row r="398" ht="15.75" customHeight="1">
      <c r="A398" s="150"/>
      <c r="B398" s="150"/>
      <c r="C398" s="150"/>
      <c r="D398" s="150"/>
      <c r="E398" s="150"/>
      <c r="F398" s="150"/>
      <c r="G398" s="150"/>
      <c r="H398" s="150"/>
      <c r="I398" s="150"/>
      <c r="J398" s="150"/>
      <c r="K398" s="150"/>
      <c r="L398" s="150"/>
      <c r="M398" s="188"/>
      <c r="N398" s="150"/>
      <c r="O398" s="150"/>
      <c r="P398" s="150"/>
      <c r="Q398" s="150"/>
      <c r="R398" s="150"/>
    </row>
    <row r="399" ht="15.75" customHeight="1">
      <c r="A399" s="150"/>
      <c r="B399" s="150"/>
      <c r="C399" s="150"/>
      <c r="D399" s="150"/>
      <c r="E399" s="150"/>
      <c r="F399" s="150"/>
      <c r="G399" s="150"/>
      <c r="H399" s="150"/>
      <c r="I399" s="150"/>
      <c r="J399" s="150"/>
      <c r="K399" s="150"/>
      <c r="L399" s="150"/>
      <c r="M399" s="188"/>
      <c r="N399" s="150"/>
      <c r="O399" s="150"/>
      <c r="P399" s="150"/>
      <c r="Q399" s="150"/>
      <c r="R399" s="150"/>
    </row>
    <row r="400" ht="15.75" customHeight="1">
      <c r="A400" s="150"/>
      <c r="B400" s="150"/>
      <c r="C400" s="150"/>
      <c r="D400" s="150"/>
      <c r="E400" s="150"/>
      <c r="F400" s="150"/>
      <c r="G400" s="150"/>
      <c r="H400" s="150"/>
      <c r="I400" s="150"/>
      <c r="J400" s="150"/>
      <c r="K400" s="150"/>
      <c r="L400" s="150"/>
      <c r="M400" s="188"/>
      <c r="N400" s="150"/>
      <c r="O400" s="150"/>
      <c r="P400" s="150"/>
      <c r="Q400" s="150"/>
      <c r="R400" s="150"/>
    </row>
    <row r="401" ht="15.75" customHeight="1">
      <c r="A401" s="150"/>
      <c r="B401" s="150"/>
      <c r="C401" s="150"/>
      <c r="D401" s="150"/>
      <c r="E401" s="150"/>
      <c r="F401" s="150"/>
      <c r="G401" s="150"/>
      <c r="H401" s="150"/>
      <c r="I401" s="150"/>
      <c r="J401" s="150"/>
      <c r="K401" s="150"/>
      <c r="L401" s="150"/>
      <c r="M401" s="188"/>
      <c r="N401" s="150"/>
      <c r="O401" s="150"/>
      <c r="P401" s="150"/>
      <c r="Q401" s="150"/>
      <c r="R401" s="150"/>
    </row>
    <row r="402" ht="15.75" customHeight="1">
      <c r="A402" s="150"/>
      <c r="B402" s="150"/>
      <c r="C402" s="150"/>
      <c r="D402" s="150"/>
      <c r="E402" s="150"/>
      <c r="F402" s="150"/>
      <c r="G402" s="150"/>
      <c r="H402" s="150"/>
      <c r="I402" s="150"/>
      <c r="J402" s="150"/>
      <c r="K402" s="150"/>
      <c r="L402" s="150"/>
      <c r="M402" s="188"/>
      <c r="N402" s="150"/>
      <c r="O402" s="150"/>
      <c r="P402" s="150"/>
      <c r="Q402" s="150"/>
      <c r="R402" s="150"/>
    </row>
    <row r="403" ht="15.75" customHeight="1">
      <c r="A403" s="150"/>
      <c r="B403" s="150"/>
      <c r="C403" s="150"/>
      <c r="D403" s="150"/>
      <c r="E403" s="150"/>
      <c r="F403" s="150"/>
      <c r="G403" s="150"/>
      <c r="H403" s="150"/>
      <c r="I403" s="150"/>
      <c r="J403" s="150"/>
      <c r="K403" s="150"/>
      <c r="L403" s="150"/>
      <c r="M403" s="188"/>
      <c r="N403" s="150"/>
      <c r="O403" s="150"/>
      <c r="P403" s="150"/>
      <c r="Q403" s="150"/>
      <c r="R403" s="150"/>
    </row>
    <row r="404" ht="15.75" customHeight="1">
      <c r="A404" s="150"/>
      <c r="B404" s="150"/>
      <c r="C404" s="150"/>
      <c r="D404" s="150"/>
      <c r="E404" s="150"/>
      <c r="F404" s="150"/>
      <c r="G404" s="150"/>
      <c r="H404" s="150"/>
      <c r="I404" s="150"/>
      <c r="J404" s="150"/>
      <c r="K404" s="150"/>
      <c r="L404" s="150"/>
      <c r="M404" s="188"/>
      <c r="N404" s="150"/>
      <c r="O404" s="150"/>
      <c r="P404" s="150"/>
      <c r="Q404" s="150"/>
      <c r="R404" s="150"/>
    </row>
    <row r="405" ht="15.75" customHeight="1">
      <c r="A405" s="150"/>
      <c r="B405" s="150"/>
      <c r="C405" s="150"/>
      <c r="D405" s="150"/>
      <c r="E405" s="150"/>
      <c r="F405" s="150"/>
      <c r="G405" s="150"/>
      <c r="H405" s="150"/>
      <c r="I405" s="150"/>
      <c r="J405" s="150"/>
      <c r="K405" s="150"/>
      <c r="L405" s="150"/>
      <c r="M405" s="188"/>
      <c r="N405" s="150"/>
      <c r="O405" s="150"/>
      <c r="P405" s="150"/>
      <c r="Q405" s="150"/>
      <c r="R405" s="150"/>
    </row>
    <row r="406" ht="15.75" customHeight="1">
      <c r="A406" s="150"/>
      <c r="B406" s="150"/>
      <c r="C406" s="150"/>
      <c r="D406" s="150"/>
      <c r="E406" s="150"/>
      <c r="F406" s="150"/>
      <c r="G406" s="150"/>
      <c r="H406" s="150"/>
      <c r="I406" s="150"/>
      <c r="J406" s="150"/>
      <c r="K406" s="150"/>
      <c r="L406" s="150"/>
      <c r="M406" s="188"/>
      <c r="N406" s="150"/>
      <c r="O406" s="150"/>
      <c r="P406" s="150"/>
      <c r="Q406" s="150"/>
      <c r="R406" s="150"/>
    </row>
    <row r="407" ht="15.75" customHeight="1">
      <c r="A407" s="150"/>
      <c r="B407" s="150"/>
      <c r="C407" s="150"/>
      <c r="D407" s="150"/>
      <c r="E407" s="150"/>
      <c r="F407" s="150"/>
      <c r="G407" s="150"/>
      <c r="H407" s="150"/>
      <c r="I407" s="150"/>
      <c r="J407" s="150"/>
      <c r="K407" s="150"/>
      <c r="L407" s="150"/>
      <c r="M407" s="188"/>
      <c r="N407" s="150"/>
      <c r="O407" s="150"/>
      <c r="P407" s="150"/>
      <c r="Q407" s="150"/>
      <c r="R407" s="150"/>
    </row>
    <row r="408" ht="15.75" customHeight="1">
      <c r="A408" s="150"/>
      <c r="B408" s="150"/>
      <c r="C408" s="150"/>
      <c r="D408" s="150"/>
      <c r="E408" s="150"/>
      <c r="F408" s="150"/>
      <c r="G408" s="150"/>
      <c r="H408" s="150"/>
      <c r="I408" s="150"/>
      <c r="J408" s="150"/>
      <c r="K408" s="150"/>
      <c r="L408" s="150"/>
      <c r="M408" s="188"/>
      <c r="N408" s="150"/>
      <c r="O408" s="150"/>
      <c r="P408" s="150"/>
      <c r="Q408" s="150"/>
      <c r="R408" s="150"/>
    </row>
    <row r="409" ht="15.75" customHeight="1">
      <c r="A409" s="150"/>
      <c r="B409" s="150"/>
      <c r="C409" s="150"/>
      <c r="D409" s="150"/>
      <c r="E409" s="150"/>
      <c r="F409" s="150"/>
      <c r="G409" s="150"/>
      <c r="H409" s="150"/>
      <c r="I409" s="150"/>
      <c r="J409" s="150"/>
      <c r="K409" s="150"/>
      <c r="L409" s="150"/>
      <c r="M409" s="188"/>
      <c r="N409" s="150"/>
      <c r="O409" s="150"/>
      <c r="P409" s="150"/>
      <c r="Q409" s="150"/>
      <c r="R409" s="150"/>
    </row>
    <row r="410" ht="15.75" customHeight="1">
      <c r="A410" s="150"/>
      <c r="B410" s="150"/>
      <c r="C410" s="150"/>
      <c r="D410" s="150"/>
      <c r="E410" s="150"/>
      <c r="F410" s="150"/>
      <c r="G410" s="150"/>
      <c r="H410" s="150"/>
      <c r="I410" s="150"/>
      <c r="J410" s="150"/>
      <c r="K410" s="150"/>
      <c r="L410" s="150"/>
      <c r="M410" s="188"/>
      <c r="N410" s="150"/>
      <c r="O410" s="150"/>
      <c r="P410" s="150"/>
      <c r="Q410" s="150"/>
      <c r="R410" s="150"/>
    </row>
    <row r="411" ht="15.75" customHeight="1">
      <c r="A411" s="150"/>
      <c r="B411" s="150"/>
      <c r="C411" s="150"/>
      <c r="D411" s="150"/>
      <c r="E411" s="150"/>
      <c r="F411" s="150"/>
      <c r="G411" s="150"/>
      <c r="H411" s="150"/>
      <c r="I411" s="150"/>
      <c r="J411" s="150"/>
      <c r="K411" s="150"/>
      <c r="L411" s="150"/>
      <c r="M411" s="188"/>
      <c r="N411" s="150"/>
      <c r="O411" s="150"/>
      <c r="P411" s="150"/>
      <c r="Q411" s="150"/>
      <c r="R411" s="150"/>
    </row>
    <row r="412" ht="15.75" customHeight="1">
      <c r="A412" s="150"/>
      <c r="B412" s="150"/>
      <c r="C412" s="150"/>
      <c r="D412" s="150"/>
      <c r="E412" s="150"/>
      <c r="F412" s="150"/>
      <c r="G412" s="150"/>
      <c r="H412" s="150"/>
      <c r="I412" s="150"/>
      <c r="J412" s="150"/>
      <c r="K412" s="150"/>
      <c r="L412" s="150"/>
      <c r="M412" s="188"/>
      <c r="N412" s="150"/>
      <c r="O412" s="150"/>
      <c r="P412" s="150"/>
      <c r="Q412" s="150"/>
      <c r="R412" s="150"/>
    </row>
    <row r="413" ht="15.75" customHeight="1">
      <c r="A413" s="150"/>
      <c r="B413" s="150"/>
      <c r="C413" s="150"/>
      <c r="D413" s="150"/>
      <c r="E413" s="150"/>
      <c r="F413" s="150"/>
      <c r="G413" s="150"/>
      <c r="H413" s="150"/>
      <c r="I413" s="150"/>
      <c r="J413" s="150"/>
      <c r="K413" s="150"/>
      <c r="L413" s="150"/>
      <c r="M413" s="188"/>
      <c r="N413" s="150"/>
      <c r="O413" s="150"/>
      <c r="P413" s="150"/>
      <c r="Q413" s="150"/>
      <c r="R413" s="150"/>
    </row>
    <row r="414" ht="15.75" customHeight="1">
      <c r="A414" s="150"/>
      <c r="B414" s="150"/>
      <c r="C414" s="150"/>
      <c r="D414" s="150"/>
      <c r="E414" s="150"/>
      <c r="F414" s="150"/>
      <c r="G414" s="150"/>
      <c r="H414" s="150"/>
      <c r="I414" s="150"/>
      <c r="J414" s="150"/>
      <c r="K414" s="150"/>
      <c r="L414" s="150"/>
      <c r="M414" s="188"/>
      <c r="N414" s="150"/>
      <c r="O414" s="150"/>
      <c r="P414" s="150"/>
      <c r="Q414" s="150"/>
      <c r="R414" s="150"/>
    </row>
    <row r="415" ht="15.75" customHeight="1">
      <c r="A415" s="150"/>
      <c r="B415" s="150"/>
      <c r="C415" s="150"/>
      <c r="D415" s="150"/>
      <c r="E415" s="150"/>
      <c r="F415" s="150"/>
      <c r="G415" s="150"/>
      <c r="H415" s="150"/>
      <c r="I415" s="150"/>
      <c r="J415" s="150"/>
      <c r="K415" s="150"/>
      <c r="L415" s="150"/>
      <c r="M415" s="188"/>
      <c r="N415" s="150"/>
      <c r="O415" s="150"/>
      <c r="P415" s="150"/>
      <c r="Q415" s="150"/>
      <c r="R415" s="150"/>
    </row>
    <row r="416" ht="15.75" customHeight="1">
      <c r="A416" s="150"/>
      <c r="B416" s="150"/>
      <c r="C416" s="150"/>
      <c r="D416" s="150"/>
      <c r="E416" s="150"/>
      <c r="F416" s="150"/>
      <c r="G416" s="150"/>
      <c r="H416" s="150"/>
      <c r="I416" s="150"/>
      <c r="J416" s="150"/>
      <c r="K416" s="150"/>
      <c r="L416" s="150"/>
      <c r="M416" s="188"/>
      <c r="N416" s="150"/>
      <c r="O416" s="150"/>
      <c r="P416" s="150"/>
      <c r="Q416" s="150"/>
      <c r="R416" s="150"/>
    </row>
    <row r="417" ht="15.75" customHeight="1">
      <c r="A417" s="150"/>
      <c r="B417" s="150"/>
      <c r="C417" s="150"/>
      <c r="D417" s="150"/>
      <c r="E417" s="150"/>
      <c r="F417" s="150"/>
      <c r="G417" s="150"/>
      <c r="H417" s="150"/>
      <c r="I417" s="150"/>
      <c r="J417" s="150"/>
      <c r="K417" s="150"/>
      <c r="L417" s="150"/>
      <c r="M417" s="188"/>
      <c r="N417" s="150"/>
      <c r="O417" s="150"/>
      <c r="P417" s="150"/>
      <c r="Q417" s="150"/>
      <c r="R417" s="150"/>
    </row>
    <row r="418" ht="15.75" customHeight="1">
      <c r="A418" s="150"/>
      <c r="B418" s="150"/>
      <c r="C418" s="150"/>
      <c r="D418" s="150"/>
      <c r="E418" s="150"/>
      <c r="F418" s="150"/>
      <c r="G418" s="150"/>
      <c r="H418" s="150"/>
      <c r="I418" s="150"/>
      <c r="J418" s="150"/>
      <c r="K418" s="150"/>
      <c r="L418" s="150"/>
      <c r="M418" s="188"/>
      <c r="N418" s="150"/>
      <c r="O418" s="150"/>
      <c r="P418" s="150"/>
      <c r="Q418" s="150"/>
      <c r="R418" s="150"/>
    </row>
    <row r="419" ht="15.75" customHeight="1">
      <c r="A419" s="150"/>
      <c r="B419" s="150"/>
      <c r="C419" s="150"/>
      <c r="D419" s="150"/>
      <c r="E419" s="150"/>
      <c r="F419" s="150"/>
      <c r="G419" s="150"/>
      <c r="H419" s="150"/>
      <c r="I419" s="150"/>
      <c r="J419" s="150"/>
      <c r="K419" s="150"/>
      <c r="L419" s="150"/>
      <c r="M419" s="188"/>
      <c r="N419" s="150"/>
      <c r="O419" s="150"/>
      <c r="P419" s="150"/>
      <c r="Q419" s="150"/>
      <c r="R419" s="150"/>
    </row>
    <row r="420" ht="15.75" customHeight="1">
      <c r="A420" s="150"/>
      <c r="B420" s="150"/>
      <c r="C420" s="150"/>
      <c r="D420" s="150"/>
      <c r="E420" s="150"/>
      <c r="F420" s="150"/>
      <c r="G420" s="150"/>
      <c r="H420" s="150"/>
      <c r="I420" s="150"/>
      <c r="J420" s="150"/>
      <c r="K420" s="150"/>
      <c r="L420" s="150"/>
      <c r="M420" s="188"/>
      <c r="N420" s="150"/>
      <c r="O420" s="150"/>
      <c r="P420" s="150"/>
      <c r="Q420" s="150"/>
      <c r="R420" s="150"/>
    </row>
    <row r="421" ht="15.75" customHeight="1">
      <c r="A421" s="150"/>
      <c r="B421" s="150"/>
      <c r="C421" s="150"/>
      <c r="D421" s="150"/>
      <c r="E421" s="150"/>
      <c r="F421" s="150"/>
      <c r="G421" s="150"/>
      <c r="H421" s="150"/>
      <c r="I421" s="150"/>
      <c r="J421" s="150"/>
      <c r="K421" s="150"/>
      <c r="L421" s="150"/>
      <c r="M421" s="188"/>
      <c r="N421" s="150"/>
      <c r="O421" s="150"/>
      <c r="P421" s="150"/>
      <c r="Q421" s="150"/>
      <c r="R421" s="150"/>
    </row>
    <row r="422" ht="15.75" customHeight="1">
      <c r="A422" s="150"/>
      <c r="B422" s="150"/>
      <c r="C422" s="150"/>
      <c r="D422" s="150"/>
      <c r="E422" s="150"/>
      <c r="F422" s="150"/>
      <c r="G422" s="150"/>
      <c r="H422" s="150"/>
      <c r="I422" s="150"/>
      <c r="J422" s="150"/>
      <c r="K422" s="150"/>
      <c r="L422" s="150"/>
      <c r="M422" s="188"/>
      <c r="N422" s="150"/>
      <c r="O422" s="150"/>
      <c r="P422" s="150"/>
      <c r="Q422" s="150"/>
      <c r="R422" s="150"/>
    </row>
    <row r="423" ht="15.75" customHeight="1">
      <c r="A423" s="150"/>
      <c r="B423" s="150"/>
      <c r="C423" s="150"/>
      <c r="D423" s="150"/>
      <c r="E423" s="150"/>
      <c r="F423" s="150"/>
      <c r="G423" s="150"/>
      <c r="H423" s="150"/>
      <c r="I423" s="150"/>
      <c r="J423" s="150"/>
      <c r="K423" s="150"/>
      <c r="L423" s="150"/>
      <c r="M423" s="188"/>
      <c r="N423" s="150"/>
      <c r="O423" s="150"/>
      <c r="P423" s="150"/>
      <c r="Q423" s="150"/>
      <c r="R423" s="150"/>
    </row>
    <row r="424" ht="15.75" customHeight="1">
      <c r="A424" s="150"/>
      <c r="B424" s="150"/>
      <c r="C424" s="150"/>
      <c r="D424" s="150"/>
      <c r="E424" s="150"/>
      <c r="F424" s="150"/>
      <c r="G424" s="150"/>
      <c r="H424" s="150"/>
      <c r="I424" s="150"/>
      <c r="J424" s="150"/>
      <c r="K424" s="150"/>
      <c r="L424" s="150"/>
      <c r="M424" s="188"/>
      <c r="N424" s="150"/>
      <c r="O424" s="150"/>
      <c r="P424" s="150"/>
      <c r="Q424" s="150"/>
      <c r="R424" s="150"/>
    </row>
    <row r="425" ht="15.75" customHeight="1">
      <c r="A425" s="150"/>
      <c r="B425" s="150"/>
      <c r="C425" s="150"/>
      <c r="D425" s="150"/>
      <c r="E425" s="150"/>
      <c r="F425" s="150"/>
      <c r="G425" s="150"/>
      <c r="H425" s="150"/>
      <c r="I425" s="150"/>
      <c r="J425" s="150"/>
      <c r="K425" s="150"/>
      <c r="L425" s="150"/>
      <c r="M425" s="188"/>
      <c r="N425" s="150"/>
      <c r="O425" s="150"/>
      <c r="P425" s="150"/>
      <c r="Q425" s="150"/>
      <c r="R425" s="150"/>
    </row>
    <row r="426" ht="15.75" customHeight="1">
      <c r="A426" s="150"/>
      <c r="B426" s="150"/>
      <c r="C426" s="150"/>
      <c r="D426" s="150"/>
      <c r="E426" s="150"/>
      <c r="F426" s="150"/>
      <c r="G426" s="150"/>
      <c r="H426" s="150"/>
      <c r="I426" s="150"/>
      <c r="J426" s="150"/>
      <c r="K426" s="150"/>
      <c r="L426" s="150"/>
      <c r="M426" s="188"/>
      <c r="N426" s="150"/>
      <c r="O426" s="150"/>
      <c r="P426" s="150"/>
      <c r="Q426" s="150"/>
      <c r="R426" s="150"/>
    </row>
    <row r="427" ht="15.75" customHeight="1">
      <c r="A427" s="150"/>
      <c r="B427" s="150"/>
      <c r="C427" s="150"/>
      <c r="D427" s="150"/>
      <c r="E427" s="150"/>
      <c r="F427" s="150"/>
      <c r="G427" s="150"/>
      <c r="H427" s="150"/>
      <c r="I427" s="150"/>
      <c r="J427" s="150"/>
      <c r="K427" s="150"/>
      <c r="L427" s="150"/>
      <c r="M427" s="188"/>
      <c r="N427" s="150"/>
      <c r="O427" s="150"/>
      <c r="P427" s="150"/>
      <c r="Q427" s="150"/>
      <c r="R427" s="150"/>
    </row>
    <row r="428" ht="15.75" customHeight="1">
      <c r="A428" s="150"/>
      <c r="B428" s="150"/>
      <c r="C428" s="150"/>
      <c r="D428" s="150"/>
      <c r="E428" s="150"/>
      <c r="F428" s="150"/>
      <c r="G428" s="150"/>
      <c r="H428" s="150"/>
      <c r="I428" s="150"/>
      <c r="J428" s="150"/>
      <c r="K428" s="150"/>
      <c r="L428" s="150"/>
      <c r="M428" s="188"/>
      <c r="N428" s="150"/>
      <c r="O428" s="150"/>
      <c r="P428" s="150"/>
      <c r="Q428" s="150"/>
      <c r="R428" s="150"/>
    </row>
    <row r="429" ht="15.75" customHeight="1">
      <c r="A429" s="150"/>
      <c r="B429" s="150"/>
      <c r="C429" s="150"/>
      <c r="D429" s="150"/>
      <c r="E429" s="150"/>
      <c r="F429" s="150"/>
      <c r="G429" s="150"/>
      <c r="H429" s="150"/>
      <c r="I429" s="150"/>
      <c r="J429" s="150"/>
      <c r="K429" s="150"/>
      <c r="L429" s="150"/>
      <c r="M429" s="188"/>
      <c r="N429" s="150"/>
      <c r="O429" s="150"/>
      <c r="P429" s="150"/>
      <c r="Q429" s="150"/>
      <c r="R429" s="150"/>
    </row>
    <row r="430" ht="15.75" customHeight="1">
      <c r="A430" s="150"/>
      <c r="B430" s="150"/>
      <c r="C430" s="150"/>
      <c r="D430" s="150"/>
      <c r="E430" s="150"/>
      <c r="F430" s="150"/>
      <c r="G430" s="150"/>
      <c r="H430" s="150"/>
      <c r="I430" s="150"/>
      <c r="J430" s="150"/>
      <c r="K430" s="150"/>
      <c r="L430" s="150"/>
      <c r="M430" s="188"/>
      <c r="N430" s="150"/>
      <c r="O430" s="150"/>
      <c r="P430" s="150"/>
      <c r="Q430" s="150"/>
      <c r="R430" s="150"/>
    </row>
    <row r="431" ht="15.75" customHeight="1">
      <c r="A431" s="150"/>
      <c r="B431" s="150"/>
      <c r="C431" s="150"/>
      <c r="D431" s="150"/>
      <c r="E431" s="150"/>
      <c r="F431" s="150"/>
      <c r="G431" s="150"/>
      <c r="H431" s="150"/>
      <c r="I431" s="150"/>
      <c r="J431" s="150"/>
      <c r="K431" s="150"/>
      <c r="L431" s="150"/>
      <c r="M431" s="188"/>
      <c r="N431" s="150"/>
      <c r="O431" s="150"/>
      <c r="P431" s="150"/>
      <c r="Q431" s="150"/>
      <c r="R431" s="150"/>
    </row>
    <row r="432" ht="15.75" customHeight="1">
      <c r="A432" s="150"/>
      <c r="B432" s="150"/>
      <c r="C432" s="150"/>
      <c r="D432" s="150"/>
      <c r="E432" s="150"/>
      <c r="F432" s="150"/>
      <c r="G432" s="150"/>
      <c r="H432" s="150"/>
      <c r="I432" s="150"/>
      <c r="J432" s="150"/>
      <c r="K432" s="150"/>
      <c r="L432" s="150"/>
      <c r="M432" s="188"/>
      <c r="N432" s="150"/>
      <c r="O432" s="150"/>
      <c r="P432" s="150"/>
      <c r="Q432" s="150"/>
      <c r="R432" s="150"/>
    </row>
    <row r="433" ht="15.75" customHeight="1">
      <c r="A433" s="150"/>
      <c r="B433" s="150"/>
      <c r="C433" s="150"/>
      <c r="D433" s="150"/>
      <c r="E433" s="150"/>
      <c r="F433" s="150"/>
      <c r="G433" s="150"/>
      <c r="H433" s="150"/>
      <c r="I433" s="150"/>
      <c r="J433" s="150"/>
      <c r="K433" s="150"/>
      <c r="L433" s="150"/>
      <c r="M433" s="188"/>
      <c r="N433" s="150"/>
      <c r="O433" s="150"/>
      <c r="P433" s="150"/>
      <c r="Q433" s="150"/>
      <c r="R433" s="150"/>
    </row>
    <row r="434" ht="15.75" customHeight="1">
      <c r="A434" s="150"/>
      <c r="B434" s="150"/>
      <c r="C434" s="150"/>
      <c r="D434" s="150"/>
      <c r="E434" s="150"/>
      <c r="F434" s="150"/>
      <c r="G434" s="150"/>
      <c r="H434" s="150"/>
      <c r="I434" s="150"/>
      <c r="J434" s="150"/>
      <c r="K434" s="150"/>
      <c r="L434" s="150"/>
      <c r="M434" s="188"/>
      <c r="N434" s="150"/>
      <c r="O434" s="150"/>
      <c r="P434" s="150"/>
      <c r="Q434" s="150"/>
      <c r="R434" s="150"/>
    </row>
    <row r="435" ht="15.75" customHeight="1">
      <c r="A435" s="150"/>
      <c r="B435" s="150"/>
      <c r="C435" s="150"/>
      <c r="D435" s="150"/>
      <c r="E435" s="150"/>
      <c r="F435" s="150"/>
      <c r="G435" s="150"/>
      <c r="H435" s="150"/>
      <c r="I435" s="150"/>
      <c r="J435" s="150"/>
      <c r="K435" s="150"/>
      <c r="L435" s="150"/>
      <c r="M435" s="188"/>
      <c r="N435" s="150"/>
      <c r="O435" s="150"/>
      <c r="P435" s="150"/>
      <c r="Q435" s="150"/>
      <c r="R435" s="150"/>
    </row>
    <row r="436" ht="15.75" customHeight="1">
      <c r="A436" s="150"/>
      <c r="B436" s="150"/>
      <c r="C436" s="150"/>
      <c r="D436" s="150"/>
      <c r="E436" s="150"/>
      <c r="F436" s="150"/>
      <c r="G436" s="150"/>
      <c r="H436" s="150"/>
      <c r="I436" s="150"/>
      <c r="J436" s="150"/>
      <c r="K436" s="150"/>
      <c r="L436" s="150"/>
      <c r="M436" s="188"/>
      <c r="N436" s="150"/>
      <c r="O436" s="150"/>
      <c r="P436" s="150"/>
      <c r="Q436" s="150"/>
      <c r="R436" s="150"/>
    </row>
    <row r="437" ht="15.75" customHeight="1">
      <c r="A437" s="150"/>
      <c r="B437" s="150"/>
      <c r="C437" s="150"/>
      <c r="D437" s="150"/>
      <c r="E437" s="150"/>
      <c r="F437" s="150"/>
      <c r="G437" s="150"/>
      <c r="H437" s="150"/>
      <c r="I437" s="150"/>
      <c r="J437" s="150"/>
      <c r="K437" s="150"/>
      <c r="L437" s="150"/>
      <c r="M437" s="188"/>
      <c r="N437" s="150"/>
      <c r="O437" s="150"/>
      <c r="P437" s="150"/>
      <c r="Q437" s="150"/>
      <c r="R437" s="150"/>
    </row>
    <row r="438" ht="15.75" customHeight="1">
      <c r="A438" s="150"/>
      <c r="B438" s="150"/>
      <c r="C438" s="150"/>
      <c r="D438" s="150"/>
      <c r="E438" s="150"/>
      <c r="F438" s="150"/>
      <c r="G438" s="150"/>
      <c r="H438" s="150"/>
      <c r="I438" s="150"/>
      <c r="J438" s="150"/>
      <c r="K438" s="150"/>
      <c r="L438" s="150"/>
      <c r="M438" s="188"/>
      <c r="N438" s="150"/>
      <c r="O438" s="150"/>
      <c r="P438" s="150"/>
      <c r="Q438" s="150"/>
      <c r="R438" s="150"/>
    </row>
    <row r="439" ht="15.75" customHeight="1">
      <c r="A439" s="150"/>
      <c r="B439" s="150"/>
      <c r="C439" s="150"/>
      <c r="D439" s="150"/>
      <c r="E439" s="150"/>
      <c r="F439" s="150"/>
      <c r="G439" s="150"/>
      <c r="H439" s="150"/>
      <c r="I439" s="150"/>
      <c r="J439" s="150"/>
      <c r="K439" s="150"/>
      <c r="L439" s="150"/>
      <c r="M439" s="188"/>
      <c r="N439" s="150"/>
      <c r="O439" s="150"/>
      <c r="P439" s="150"/>
      <c r="Q439" s="150"/>
      <c r="R439" s="150"/>
    </row>
    <row r="440" ht="15.75" customHeight="1">
      <c r="A440" s="150"/>
      <c r="B440" s="150"/>
      <c r="C440" s="150"/>
      <c r="D440" s="150"/>
      <c r="E440" s="150"/>
      <c r="F440" s="150"/>
      <c r="G440" s="150"/>
      <c r="H440" s="150"/>
      <c r="I440" s="150"/>
      <c r="J440" s="150"/>
      <c r="K440" s="150"/>
      <c r="L440" s="150"/>
      <c r="M440" s="188"/>
      <c r="N440" s="150"/>
      <c r="O440" s="150"/>
      <c r="P440" s="150"/>
      <c r="Q440" s="150"/>
      <c r="R440" s="150"/>
    </row>
    <row r="441" ht="15.75" customHeight="1">
      <c r="A441" s="150"/>
      <c r="B441" s="150"/>
      <c r="C441" s="150"/>
      <c r="D441" s="150"/>
      <c r="E441" s="150"/>
      <c r="F441" s="150"/>
      <c r="G441" s="150"/>
      <c r="H441" s="150"/>
      <c r="I441" s="150"/>
      <c r="J441" s="150"/>
      <c r="K441" s="150"/>
      <c r="L441" s="150"/>
      <c r="M441" s="188"/>
      <c r="N441" s="150"/>
      <c r="O441" s="150"/>
      <c r="P441" s="150"/>
      <c r="Q441" s="150"/>
      <c r="R441" s="150"/>
    </row>
    <row r="442" ht="15.75" customHeight="1">
      <c r="A442" s="150"/>
      <c r="B442" s="150"/>
      <c r="C442" s="150"/>
      <c r="D442" s="150"/>
      <c r="E442" s="150"/>
      <c r="F442" s="150"/>
      <c r="G442" s="150"/>
      <c r="H442" s="150"/>
      <c r="I442" s="150"/>
      <c r="J442" s="150"/>
      <c r="K442" s="150"/>
      <c r="L442" s="150"/>
      <c r="M442" s="188"/>
      <c r="N442" s="150"/>
      <c r="O442" s="150"/>
      <c r="P442" s="150"/>
      <c r="Q442" s="150"/>
      <c r="R442" s="150"/>
    </row>
    <row r="443" ht="15.75" customHeight="1">
      <c r="A443" s="150"/>
      <c r="B443" s="150"/>
      <c r="C443" s="150"/>
      <c r="D443" s="150"/>
      <c r="E443" s="150"/>
      <c r="F443" s="150"/>
      <c r="G443" s="150"/>
      <c r="H443" s="150"/>
      <c r="I443" s="150"/>
      <c r="J443" s="150"/>
      <c r="K443" s="150"/>
      <c r="L443" s="150"/>
      <c r="M443" s="188"/>
      <c r="N443" s="150"/>
      <c r="O443" s="150"/>
      <c r="P443" s="150"/>
      <c r="Q443" s="150"/>
      <c r="R443" s="150"/>
    </row>
    <row r="444" ht="15.75" customHeight="1">
      <c r="A444" s="150"/>
      <c r="B444" s="150"/>
      <c r="C444" s="150"/>
      <c r="D444" s="150"/>
      <c r="E444" s="150"/>
      <c r="F444" s="150"/>
      <c r="G444" s="150"/>
      <c r="H444" s="150"/>
      <c r="I444" s="150"/>
      <c r="J444" s="150"/>
      <c r="K444" s="150"/>
      <c r="L444" s="150"/>
      <c r="M444" s="188"/>
      <c r="N444" s="150"/>
      <c r="O444" s="150"/>
      <c r="P444" s="150"/>
      <c r="Q444" s="150"/>
      <c r="R444" s="150"/>
    </row>
    <row r="445" ht="15.75" customHeight="1">
      <c r="A445" s="150"/>
      <c r="B445" s="150"/>
      <c r="C445" s="150"/>
      <c r="D445" s="150"/>
      <c r="E445" s="150"/>
      <c r="F445" s="150"/>
      <c r="G445" s="150"/>
      <c r="H445" s="150"/>
      <c r="I445" s="150"/>
      <c r="J445" s="150"/>
      <c r="K445" s="150"/>
      <c r="L445" s="150"/>
      <c r="M445" s="188"/>
      <c r="N445" s="150"/>
      <c r="O445" s="150"/>
      <c r="P445" s="150"/>
      <c r="Q445" s="150"/>
      <c r="R445" s="150"/>
    </row>
    <row r="446" ht="15.75" customHeight="1">
      <c r="A446" s="150"/>
      <c r="B446" s="150"/>
      <c r="C446" s="150"/>
      <c r="D446" s="150"/>
      <c r="E446" s="150"/>
      <c r="F446" s="150"/>
      <c r="G446" s="150"/>
      <c r="H446" s="150"/>
      <c r="I446" s="150"/>
      <c r="J446" s="150"/>
      <c r="K446" s="150"/>
      <c r="L446" s="150"/>
      <c r="M446" s="188"/>
      <c r="N446" s="150"/>
      <c r="O446" s="150"/>
      <c r="P446" s="150"/>
      <c r="Q446" s="150"/>
      <c r="R446" s="150"/>
    </row>
    <row r="447" ht="15.75" customHeight="1">
      <c r="A447" s="150"/>
      <c r="B447" s="150"/>
      <c r="C447" s="150"/>
      <c r="D447" s="150"/>
      <c r="E447" s="150"/>
      <c r="F447" s="150"/>
      <c r="G447" s="150"/>
      <c r="H447" s="150"/>
      <c r="I447" s="150"/>
      <c r="J447" s="150"/>
      <c r="K447" s="150"/>
      <c r="L447" s="150"/>
      <c r="M447" s="188"/>
      <c r="N447" s="150"/>
      <c r="O447" s="150"/>
      <c r="P447" s="150"/>
      <c r="Q447" s="150"/>
      <c r="R447" s="150"/>
    </row>
    <row r="448" ht="15.75" customHeight="1">
      <c r="A448" s="150"/>
      <c r="B448" s="150"/>
      <c r="C448" s="150"/>
      <c r="D448" s="150"/>
      <c r="E448" s="150"/>
      <c r="F448" s="150"/>
      <c r="G448" s="150"/>
      <c r="H448" s="150"/>
      <c r="I448" s="150"/>
      <c r="J448" s="150"/>
      <c r="K448" s="150"/>
      <c r="L448" s="150"/>
      <c r="M448" s="188"/>
      <c r="N448" s="150"/>
      <c r="O448" s="150"/>
      <c r="P448" s="150"/>
      <c r="Q448" s="150"/>
      <c r="R448" s="150"/>
    </row>
    <row r="449" ht="15.75" customHeight="1">
      <c r="A449" s="150"/>
      <c r="B449" s="150"/>
      <c r="C449" s="150"/>
      <c r="D449" s="150"/>
      <c r="E449" s="150"/>
      <c r="F449" s="150"/>
      <c r="G449" s="150"/>
      <c r="H449" s="150"/>
      <c r="I449" s="150"/>
      <c r="J449" s="150"/>
      <c r="K449" s="150"/>
      <c r="L449" s="150"/>
      <c r="M449" s="188"/>
      <c r="N449" s="150"/>
      <c r="O449" s="150"/>
      <c r="P449" s="150"/>
      <c r="Q449" s="150"/>
      <c r="R449" s="150"/>
    </row>
    <row r="450" ht="15.75" customHeight="1">
      <c r="A450" s="150"/>
      <c r="B450" s="150"/>
      <c r="C450" s="150"/>
      <c r="D450" s="150"/>
      <c r="E450" s="150"/>
      <c r="F450" s="150"/>
      <c r="G450" s="150"/>
      <c r="H450" s="150"/>
      <c r="I450" s="150"/>
      <c r="J450" s="150"/>
      <c r="K450" s="150"/>
      <c r="L450" s="150"/>
      <c r="M450" s="188"/>
      <c r="N450" s="150"/>
      <c r="O450" s="150"/>
      <c r="P450" s="150"/>
      <c r="Q450" s="150"/>
      <c r="R450" s="150"/>
    </row>
    <row r="451" ht="15.75" customHeight="1">
      <c r="A451" s="150"/>
      <c r="B451" s="150"/>
      <c r="C451" s="150"/>
      <c r="D451" s="150"/>
      <c r="E451" s="150"/>
      <c r="F451" s="150"/>
      <c r="G451" s="150"/>
      <c r="H451" s="150"/>
      <c r="I451" s="150"/>
      <c r="J451" s="150"/>
      <c r="K451" s="150"/>
      <c r="L451" s="150"/>
      <c r="M451" s="188"/>
      <c r="N451" s="150"/>
      <c r="O451" s="150"/>
      <c r="P451" s="150"/>
      <c r="Q451" s="150"/>
      <c r="R451" s="150"/>
    </row>
    <row r="452" ht="15.75" customHeight="1">
      <c r="A452" s="150"/>
      <c r="B452" s="150"/>
      <c r="C452" s="150"/>
      <c r="D452" s="150"/>
      <c r="E452" s="150"/>
      <c r="F452" s="150"/>
      <c r="G452" s="150"/>
      <c r="H452" s="150"/>
      <c r="I452" s="150"/>
      <c r="J452" s="150"/>
      <c r="K452" s="150"/>
      <c r="L452" s="150"/>
      <c r="M452" s="188"/>
      <c r="N452" s="150"/>
      <c r="O452" s="150"/>
      <c r="P452" s="150"/>
      <c r="Q452" s="150"/>
      <c r="R452" s="150"/>
    </row>
    <row r="453" ht="15.75" customHeight="1">
      <c r="A453" s="150"/>
      <c r="B453" s="150"/>
      <c r="C453" s="150"/>
      <c r="D453" s="150"/>
      <c r="E453" s="150"/>
      <c r="F453" s="150"/>
      <c r="G453" s="150"/>
      <c r="H453" s="150"/>
      <c r="I453" s="150"/>
      <c r="J453" s="150"/>
      <c r="K453" s="150"/>
      <c r="L453" s="150"/>
      <c r="M453" s="188"/>
      <c r="N453" s="150"/>
      <c r="O453" s="150"/>
      <c r="P453" s="150"/>
      <c r="Q453" s="150"/>
      <c r="R453" s="150"/>
    </row>
    <row r="454" ht="15.75" customHeight="1">
      <c r="A454" s="150"/>
      <c r="B454" s="150"/>
      <c r="C454" s="150"/>
      <c r="D454" s="150"/>
      <c r="E454" s="150"/>
      <c r="F454" s="150"/>
      <c r="G454" s="150"/>
      <c r="H454" s="150"/>
      <c r="I454" s="150"/>
      <c r="J454" s="150"/>
      <c r="K454" s="150"/>
      <c r="L454" s="150"/>
      <c r="M454" s="188"/>
      <c r="N454" s="150"/>
      <c r="O454" s="150"/>
      <c r="P454" s="150"/>
      <c r="Q454" s="150"/>
      <c r="R454" s="150"/>
    </row>
    <row r="455" ht="15.75" customHeight="1">
      <c r="A455" s="150"/>
      <c r="B455" s="150"/>
      <c r="C455" s="150"/>
      <c r="D455" s="150"/>
      <c r="E455" s="150"/>
      <c r="F455" s="150"/>
      <c r="G455" s="150"/>
      <c r="H455" s="150"/>
      <c r="I455" s="150"/>
      <c r="J455" s="150"/>
      <c r="K455" s="150"/>
      <c r="L455" s="150"/>
      <c r="M455" s="188"/>
      <c r="N455" s="150"/>
      <c r="O455" s="150"/>
      <c r="P455" s="150"/>
      <c r="Q455" s="150"/>
      <c r="R455" s="150"/>
    </row>
    <row r="456" ht="15.75" customHeight="1">
      <c r="A456" s="150"/>
      <c r="B456" s="150"/>
      <c r="C456" s="150"/>
      <c r="D456" s="150"/>
      <c r="E456" s="150"/>
      <c r="F456" s="150"/>
      <c r="G456" s="150"/>
      <c r="H456" s="150"/>
      <c r="I456" s="150"/>
      <c r="J456" s="150"/>
      <c r="K456" s="150"/>
      <c r="L456" s="150"/>
      <c r="M456" s="188"/>
      <c r="N456" s="150"/>
      <c r="O456" s="150"/>
      <c r="P456" s="150"/>
      <c r="Q456" s="150"/>
      <c r="R456" s="150"/>
    </row>
    <row r="457" ht="15.75" customHeight="1">
      <c r="A457" s="150"/>
      <c r="B457" s="150"/>
      <c r="C457" s="150"/>
      <c r="D457" s="150"/>
      <c r="E457" s="150"/>
      <c r="F457" s="150"/>
      <c r="G457" s="150"/>
      <c r="H457" s="150"/>
      <c r="I457" s="150"/>
      <c r="J457" s="150"/>
      <c r="K457" s="150"/>
      <c r="L457" s="150"/>
      <c r="M457" s="188"/>
      <c r="N457" s="150"/>
      <c r="O457" s="150"/>
      <c r="P457" s="150"/>
      <c r="Q457" s="150"/>
      <c r="R457" s="150"/>
    </row>
    <row r="458" ht="15.75" customHeight="1">
      <c r="A458" s="150"/>
      <c r="B458" s="150"/>
      <c r="C458" s="150"/>
      <c r="D458" s="150"/>
      <c r="E458" s="150"/>
      <c r="F458" s="150"/>
      <c r="G458" s="150"/>
      <c r="H458" s="150"/>
      <c r="I458" s="150"/>
      <c r="J458" s="150"/>
      <c r="K458" s="150"/>
      <c r="L458" s="150"/>
      <c r="M458" s="188"/>
      <c r="N458" s="150"/>
      <c r="O458" s="150"/>
      <c r="P458" s="150"/>
      <c r="Q458" s="150"/>
      <c r="R458" s="150"/>
    </row>
    <row r="459" ht="15.75" customHeight="1">
      <c r="A459" s="150"/>
      <c r="B459" s="150"/>
      <c r="C459" s="150"/>
      <c r="D459" s="150"/>
      <c r="E459" s="150"/>
      <c r="F459" s="150"/>
      <c r="G459" s="150"/>
      <c r="H459" s="150"/>
      <c r="I459" s="150"/>
      <c r="J459" s="150"/>
      <c r="K459" s="150"/>
      <c r="L459" s="150"/>
      <c r="M459" s="188"/>
      <c r="N459" s="150"/>
      <c r="O459" s="150"/>
      <c r="P459" s="150"/>
      <c r="Q459" s="150"/>
      <c r="R459" s="150"/>
    </row>
    <row r="460" ht="15.75" customHeight="1">
      <c r="A460" s="150"/>
      <c r="B460" s="150"/>
      <c r="C460" s="150"/>
      <c r="D460" s="150"/>
      <c r="E460" s="150"/>
      <c r="F460" s="150"/>
      <c r="G460" s="150"/>
      <c r="H460" s="150"/>
      <c r="I460" s="150"/>
      <c r="J460" s="150"/>
      <c r="K460" s="150"/>
      <c r="L460" s="150"/>
      <c r="M460" s="188"/>
      <c r="N460" s="150"/>
      <c r="O460" s="150"/>
      <c r="P460" s="150"/>
      <c r="Q460" s="150"/>
      <c r="R460" s="150"/>
    </row>
    <row r="461" ht="15.75" customHeight="1">
      <c r="A461" s="150"/>
      <c r="B461" s="150"/>
      <c r="C461" s="150"/>
      <c r="D461" s="150"/>
      <c r="E461" s="150"/>
      <c r="F461" s="150"/>
      <c r="G461" s="150"/>
      <c r="H461" s="150"/>
      <c r="I461" s="150"/>
      <c r="J461" s="150"/>
      <c r="K461" s="150"/>
      <c r="L461" s="150"/>
      <c r="M461" s="188"/>
      <c r="N461" s="150"/>
      <c r="O461" s="150"/>
      <c r="P461" s="150"/>
      <c r="Q461" s="150"/>
      <c r="R461" s="150"/>
    </row>
    <row r="462" ht="15.75" customHeight="1">
      <c r="A462" s="150"/>
      <c r="B462" s="150"/>
      <c r="C462" s="150"/>
      <c r="D462" s="150"/>
      <c r="E462" s="150"/>
      <c r="F462" s="150"/>
      <c r="G462" s="150"/>
      <c r="H462" s="150"/>
      <c r="I462" s="150"/>
      <c r="J462" s="150"/>
      <c r="K462" s="150"/>
      <c r="L462" s="150"/>
      <c r="M462" s="188"/>
      <c r="N462" s="150"/>
      <c r="O462" s="150"/>
      <c r="P462" s="150"/>
      <c r="Q462" s="150"/>
      <c r="R462" s="150"/>
    </row>
    <row r="463" ht="15.75" customHeight="1">
      <c r="A463" s="150"/>
      <c r="B463" s="150"/>
      <c r="C463" s="150"/>
      <c r="D463" s="150"/>
      <c r="E463" s="150"/>
      <c r="F463" s="150"/>
      <c r="G463" s="150"/>
      <c r="H463" s="150"/>
      <c r="I463" s="150"/>
      <c r="J463" s="150"/>
      <c r="K463" s="150"/>
      <c r="L463" s="150"/>
      <c r="M463" s="188"/>
      <c r="N463" s="150"/>
      <c r="O463" s="150"/>
      <c r="P463" s="150"/>
      <c r="Q463" s="150"/>
      <c r="R463" s="150"/>
    </row>
    <row r="464" ht="15.75" customHeight="1">
      <c r="A464" s="150"/>
      <c r="B464" s="150"/>
      <c r="C464" s="150"/>
      <c r="D464" s="150"/>
      <c r="E464" s="150"/>
      <c r="F464" s="150"/>
      <c r="G464" s="150"/>
      <c r="H464" s="150"/>
      <c r="I464" s="150"/>
      <c r="J464" s="150"/>
      <c r="K464" s="150"/>
      <c r="L464" s="150"/>
      <c r="M464" s="188"/>
      <c r="N464" s="150"/>
      <c r="O464" s="150"/>
      <c r="P464" s="150"/>
      <c r="Q464" s="150"/>
      <c r="R464" s="150"/>
    </row>
    <row r="465" ht="15.75" customHeight="1">
      <c r="A465" s="150"/>
      <c r="B465" s="150"/>
      <c r="C465" s="150"/>
      <c r="D465" s="150"/>
      <c r="E465" s="150"/>
      <c r="F465" s="150"/>
      <c r="G465" s="150"/>
      <c r="H465" s="150"/>
      <c r="I465" s="150"/>
      <c r="J465" s="150"/>
      <c r="K465" s="150"/>
      <c r="L465" s="150"/>
      <c r="M465" s="188"/>
      <c r="N465" s="150"/>
      <c r="O465" s="150"/>
      <c r="P465" s="150"/>
      <c r="Q465" s="150"/>
      <c r="R465" s="150"/>
    </row>
    <row r="466" ht="15.75" customHeight="1">
      <c r="A466" s="150"/>
      <c r="B466" s="150"/>
      <c r="C466" s="150"/>
      <c r="D466" s="150"/>
      <c r="E466" s="150"/>
      <c r="F466" s="150"/>
      <c r="G466" s="150"/>
      <c r="H466" s="150"/>
      <c r="I466" s="150"/>
      <c r="J466" s="150"/>
      <c r="K466" s="150"/>
      <c r="L466" s="150"/>
      <c r="M466" s="188"/>
      <c r="N466" s="150"/>
      <c r="O466" s="150"/>
      <c r="P466" s="150"/>
      <c r="Q466" s="150"/>
      <c r="R466" s="150"/>
    </row>
    <row r="467" ht="15.75" customHeight="1">
      <c r="A467" s="150"/>
      <c r="B467" s="150"/>
      <c r="C467" s="150"/>
      <c r="D467" s="150"/>
      <c r="E467" s="150"/>
      <c r="F467" s="150"/>
      <c r="G467" s="150"/>
      <c r="H467" s="150"/>
      <c r="I467" s="150"/>
      <c r="J467" s="150"/>
      <c r="K467" s="150"/>
      <c r="L467" s="150"/>
      <c r="M467" s="188"/>
      <c r="N467" s="150"/>
      <c r="O467" s="150"/>
      <c r="P467" s="150"/>
      <c r="Q467" s="150"/>
      <c r="R467" s="150"/>
    </row>
    <row r="468" ht="15.75" customHeight="1">
      <c r="A468" s="150"/>
      <c r="B468" s="150"/>
      <c r="C468" s="150"/>
      <c r="D468" s="150"/>
      <c r="E468" s="150"/>
      <c r="F468" s="150"/>
      <c r="G468" s="150"/>
      <c r="H468" s="150"/>
      <c r="I468" s="150"/>
      <c r="J468" s="150"/>
      <c r="K468" s="150"/>
      <c r="L468" s="150"/>
      <c r="M468" s="188"/>
      <c r="N468" s="150"/>
      <c r="O468" s="150"/>
      <c r="P468" s="150"/>
      <c r="Q468" s="150"/>
      <c r="R468" s="150"/>
    </row>
    <row r="469" ht="15.75" customHeight="1">
      <c r="A469" s="150"/>
      <c r="B469" s="150"/>
      <c r="C469" s="150"/>
      <c r="D469" s="150"/>
      <c r="E469" s="150"/>
      <c r="F469" s="150"/>
      <c r="G469" s="150"/>
      <c r="H469" s="150"/>
      <c r="I469" s="150"/>
      <c r="J469" s="150"/>
      <c r="K469" s="150"/>
      <c r="L469" s="150"/>
      <c r="M469" s="188"/>
      <c r="N469" s="150"/>
      <c r="O469" s="150"/>
      <c r="P469" s="150"/>
      <c r="Q469" s="150"/>
      <c r="R469" s="150"/>
    </row>
    <row r="470" ht="15.75" customHeight="1">
      <c r="A470" s="150"/>
      <c r="B470" s="150"/>
      <c r="C470" s="150"/>
      <c r="D470" s="150"/>
      <c r="E470" s="150"/>
      <c r="F470" s="150"/>
      <c r="G470" s="150"/>
      <c r="H470" s="150"/>
      <c r="I470" s="150"/>
      <c r="J470" s="150"/>
      <c r="K470" s="150"/>
      <c r="L470" s="150"/>
      <c r="M470" s="188"/>
      <c r="N470" s="150"/>
      <c r="O470" s="150"/>
      <c r="P470" s="150"/>
      <c r="Q470" s="150"/>
      <c r="R470" s="150"/>
    </row>
    <row r="471" ht="15.75" customHeight="1">
      <c r="A471" s="150"/>
      <c r="B471" s="150"/>
      <c r="C471" s="150"/>
      <c r="D471" s="150"/>
      <c r="E471" s="150"/>
      <c r="F471" s="150"/>
      <c r="G471" s="150"/>
      <c r="H471" s="150"/>
      <c r="I471" s="150"/>
      <c r="J471" s="150"/>
      <c r="K471" s="150"/>
      <c r="L471" s="150"/>
      <c r="M471" s="188"/>
      <c r="N471" s="150"/>
      <c r="O471" s="150"/>
      <c r="P471" s="150"/>
      <c r="Q471" s="150"/>
      <c r="R471" s="150"/>
    </row>
    <row r="472" ht="15.75" customHeight="1">
      <c r="A472" s="150"/>
      <c r="B472" s="150"/>
      <c r="C472" s="150"/>
      <c r="D472" s="150"/>
      <c r="E472" s="150"/>
      <c r="F472" s="150"/>
      <c r="G472" s="150"/>
      <c r="H472" s="150"/>
      <c r="I472" s="150"/>
      <c r="J472" s="150"/>
      <c r="K472" s="150"/>
      <c r="L472" s="150"/>
      <c r="M472" s="188"/>
      <c r="N472" s="150"/>
      <c r="O472" s="150"/>
      <c r="P472" s="150"/>
      <c r="Q472" s="150"/>
      <c r="R472" s="150"/>
    </row>
    <row r="473" ht="15.75" customHeight="1">
      <c r="A473" s="150"/>
      <c r="B473" s="150"/>
      <c r="C473" s="150"/>
      <c r="D473" s="150"/>
      <c r="E473" s="150"/>
      <c r="F473" s="150"/>
      <c r="G473" s="150"/>
      <c r="H473" s="150"/>
      <c r="I473" s="150"/>
      <c r="J473" s="150"/>
      <c r="K473" s="150"/>
      <c r="L473" s="150"/>
      <c r="M473" s="188"/>
      <c r="N473" s="150"/>
      <c r="O473" s="150"/>
      <c r="P473" s="150"/>
      <c r="Q473" s="150"/>
      <c r="R473" s="150"/>
    </row>
    <row r="474" ht="15.75" customHeight="1">
      <c r="A474" s="150"/>
      <c r="B474" s="150"/>
      <c r="C474" s="150"/>
      <c r="D474" s="150"/>
      <c r="E474" s="150"/>
      <c r="F474" s="150"/>
      <c r="G474" s="150"/>
      <c r="H474" s="150"/>
      <c r="I474" s="150"/>
      <c r="J474" s="150"/>
      <c r="K474" s="150"/>
      <c r="L474" s="150"/>
      <c r="M474" s="188"/>
      <c r="N474" s="150"/>
      <c r="O474" s="150"/>
      <c r="P474" s="150"/>
      <c r="Q474" s="150"/>
      <c r="R474" s="150"/>
    </row>
    <row r="475" ht="15.75" customHeight="1">
      <c r="A475" s="150"/>
      <c r="B475" s="150"/>
      <c r="C475" s="150"/>
      <c r="D475" s="150"/>
      <c r="E475" s="150"/>
      <c r="F475" s="150"/>
      <c r="G475" s="150"/>
      <c r="H475" s="150"/>
      <c r="I475" s="150"/>
      <c r="J475" s="150"/>
      <c r="K475" s="150"/>
      <c r="L475" s="150"/>
      <c r="M475" s="188"/>
      <c r="N475" s="150"/>
      <c r="O475" s="150"/>
      <c r="P475" s="150"/>
      <c r="Q475" s="150"/>
      <c r="R475" s="150"/>
    </row>
    <row r="476" ht="15.75" customHeight="1">
      <c r="A476" s="150"/>
      <c r="B476" s="150"/>
      <c r="C476" s="150"/>
      <c r="D476" s="150"/>
      <c r="E476" s="150"/>
      <c r="F476" s="150"/>
      <c r="G476" s="150"/>
      <c r="H476" s="150"/>
      <c r="I476" s="150"/>
      <c r="J476" s="150"/>
      <c r="K476" s="150"/>
      <c r="L476" s="150"/>
      <c r="M476" s="188"/>
      <c r="N476" s="150"/>
      <c r="O476" s="150"/>
      <c r="P476" s="150"/>
      <c r="Q476" s="150"/>
      <c r="R476" s="150"/>
    </row>
    <row r="477" ht="15.75" customHeight="1">
      <c r="A477" s="150"/>
      <c r="B477" s="150"/>
      <c r="C477" s="150"/>
      <c r="D477" s="150"/>
      <c r="E477" s="150"/>
      <c r="F477" s="150"/>
      <c r="G477" s="150"/>
      <c r="H477" s="150"/>
      <c r="I477" s="150"/>
      <c r="J477" s="150"/>
      <c r="K477" s="150"/>
      <c r="L477" s="150"/>
      <c r="M477" s="188"/>
      <c r="N477" s="150"/>
      <c r="O477" s="150"/>
      <c r="P477" s="150"/>
      <c r="Q477" s="150"/>
      <c r="R477" s="150"/>
    </row>
    <row r="478" ht="15.75" customHeight="1">
      <c r="A478" s="150"/>
      <c r="B478" s="150"/>
      <c r="C478" s="150"/>
      <c r="D478" s="150"/>
      <c r="E478" s="150"/>
      <c r="F478" s="150"/>
      <c r="G478" s="150"/>
      <c r="H478" s="150"/>
      <c r="I478" s="150"/>
      <c r="J478" s="150"/>
      <c r="K478" s="150"/>
      <c r="L478" s="150"/>
      <c r="M478" s="188"/>
      <c r="N478" s="150"/>
      <c r="O478" s="150"/>
      <c r="P478" s="150"/>
      <c r="Q478" s="150"/>
      <c r="R478" s="150"/>
    </row>
    <row r="479" ht="15.75" customHeight="1">
      <c r="A479" s="150"/>
      <c r="B479" s="150"/>
      <c r="C479" s="150"/>
      <c r="D479" s="150"/>
      <c r="E479" s="150"/>
      <c r="F479" s="150"/>
      <c r="G479" s="150"/>
      <c r="H479" s="150"/>
      <c r="I479" s="150"/>
      <c r="J479" s="150"/>
      <c r="K479" s="150"/>
      <c r="L479" s="150"/>
      <c r="M479" s="188"/>
      <c r="N479" s="150"/>
      <c r="O479" s="150"/>
      <c r="P479" s="150"/>
      <c r="Q479" s="150"/>
      <c r="R479" s="150"/>
    </row>
    <row r="480" ht="15.75" customHeight="1">
      <c r="A480" s="150"/>
      <c r="B480" s="150"/>
      <c r="C480" s="150"/>
      <c r="D480" s="150"/>
      <c r="E480" s="150"/>
      <c r="F480" s="150"/>
      <c r="G480" s="150"/>
      <c r="H480" s="150"/>
      <c r="I480" s="150"/>
      <c r="J480" s="150"/>
      <c r="K480" s="150"/>
      <c r="L480" s="150"/>
      <c r="M480" s="188"/>
      <c r="N480" s="150"/>
      <c r="O480" s="150"/>
      <c r="P480" s="150"/>
      <c r="Q480" s="150"/>
      <c r="R480" s="150"/>
    </row>
    <row r="481" ht="15.75" customHeight="1">
      <c r="A481" s="150"/>
      <c r="B481" s="150"/>
      <c r="C481" s="150"/>
      <c r="D481" s="150"/>
      <c r="E481" s="150"/>
      <c r="F481" s="150"/>
      <c r="G481" s="150"/>
      <c r="H481" s="150"/>
      <c r="I481" s="150"/>
      <c r="J481" s="150"/>
      <c r="K481" s="150"/>
      <c r="L481" s="150"/>
      <c r="M481" s="188"/>
      <c r="N481" s="150"/>
      <c r="O481" s="150"/>
      <c r="P481" s="150"/>
      <c r="Q481" s="150"/>
      <c r="R481" s="150"/>
    </row>
    <row r="482" ht="15.75" customHeight="1">
      <c r="A482" s="150"/>
      <c r="B482" s="150"/>
      <c r="C482" s="150"/>
      <c r="D482" s="150"/>
      <c r="E482" s="150"/>
      <c r="F482" s="150"/>
      <c r="G482" s="150"/>
      <c r="H482" s="150"/>
      <c r="I482" s="150"/>
      <c r="J482" s="150"/>
      <c r="K482" s="150"/>
      <c r="L482" s="150"/>
      <c r="M482" s="188"/>
      <c r="N482" s="150"/>
      <c r="O482" s="150"/>
      <c r="P482" s="150"/>
      <c r="Q482" s="150"/>
      <c r="R482" s="150"/>
    </row>
    <row r="483" ht="15.75" customHeight="1">
      <c r="A483" s="150"/>
      <c r="B483" s="150"/>
      <c r="C483" s="150"/>
      <c r="D483" s="150"/>
      <c r="E483" s="150"/>
      <c r="F483" s="150"/>
      <c r="G483" s="150"/>
      <c r="H483" s="150"/>
      <c r="I483" s="150"/>
      <c r="J483" s="150"/>
      <c r="K483" s="150"/>
      <c r="L483" s="150"/>
      <c r="M483" s="188"/>
      <c r="N483" s="150"/>
      <c r="O483" s="150"/>
      <c r="P483" s="150"/>
      <c r="Q483" s="150"/>
      <c r="R483" s="150"/>
    </row>
    <row r="484" ht="15.75" customHeight="1">
      <c r="A484" s="150"/>
      <c r="B484" s="150"/>
      <c r="C484" s="150"/>
      <c r="D484" s="150"/>
      <c r="E484" s="150"/>
      <c r="F484" s="150"/>
      <c r="G484" s="150"/>
      <c r="H484" s="150"/>
      <c r="I484" s="150"/>
      <c r="J484" s="150"/>
      <c r="K484" s="150"/>
      <c r="L484" s="150"/>
      <c r="M484" s="188"/>
      <c r="N484" s="150"/>
      <c r="O484" s="150"/>
      <c r="P484" s="150"/>
      <c r="Q484" s="150"/>
      <c r="R484" s="150"/>
    </row>
    <row r="485" ht="15.75" customHeight="1">
      <c r="A485" s="150"/>
      <c r="B485" s="150"/>
      <c r="C485" s="150"/>
      <c r="D485" s="150"/>
      <c r="E485" s="150"/>
      <c r="F485" s="150"/>
      <c r="G485" s="150"/>
      <c r="H485" s="150"/>
      <c r="I485" s="150"/>
      <c r="J485" s="150"/>
      <c r="K485" s="150"/>
      <c r="L485" s="150"/>
      <c r="M485" s="188"/>
      <c r="N485" s="150"/>
      <c r="O485" s="150"/>
      <c r="P485" s="150"/>
      <c r="Q485" s="150"/>
      <c r="R485" s="150"/>
    </row>
    <row r="486" ht="15.75" customHeight="1">
      <c r="A486" s="150"/>
      <c r="B486" s="150"/>
      <c r="C486" s="150"/>
      <c r="D486" s="150"/>
      <c r="E486" s="150"/>
      <c r="F486" s="150"/>
      <c r="G486" s="150"/>
      <c r="H486" s="150"/>
      <c r="I486" s="150"/>
      <c r="J486" s="150"/>
      <c r="K486" s="150"/>
      <c r="L486" s="150"/>
      <c r="M486" s="188"/>
      <c r="N486" s="150"/>
      <c r="O486" s="150"/>
      <c r="P486" s="150"/>
      <c r="Q486" s="150"/>
      <c r="R486" s="150"/>
    </row>
    <row r="487" ht="15.75" customHeight="1">
      <c r="A487" s="150"/>
      <c r="B487" s="150"/>
      <c r="C487" s="150"/>
      <c r="D487" s="150"/>
      <c r="E487" s="150"/>
      <c r="F487" s="150"/>
      <c r="G487" s="150"/>
      <c r="H487" s="150"/>
      <c r="I487" s="150"/>
      <c r="J487" s="150"/>
      <c r="K487" s="150"/>
      <c r="L487" s="150"/>
      <c r="M487" s="188"/>
      <c r="N487" s="150"/>
      <c r="O487" s="150"/>
      <c r="P487" s="150"/>
      <c r="Q487" s="150"/>
      <c r="R487" s="150"/>
    </row>
    <row r="488" ht="15.75" customHeight="1">
      <c r="A488" s="150"/>
      <c r="B488" s="150"/>
      <c r="C488" s="150"/>
      <c r="D488" s="150"/>
      <c r="E488" s="150"/>
      <c r="F488" s="150"/>
      <c r="G488" s="150"/>
      <c r="H488" s="150"/>
      <c r="I488" s="150"/>
      <c r="J488" s="150"/>
      <c r="K488" s="150"/>
      <c r="L488" s="150"/>
      <c r="M488" s="188"/>
      <c r="N488" s="150"/>
      <c r="O488" s="150"/>
      <c r="P488" s="150"/>
      <c r="Q488" s="150"/>
      <c r="R488" s="150"/>
    </row>
    <row r="489" ht="15.75" customHeight="1">
      <c r="A489" s="150"/>
      <c r="B489" s="150"/>
      <c r="C489" s="150"/>
      <c r="D489" s="150"/>
      <c r="E489" s="150"/>
      <c r="F489" s="150"/>
      <c r="G489" s="150"/>
      <c r="H489" s="150"/>
      <c r="I489" s="150"/>
      <c r="J489" s="150"/>
      <c r="K489" s="150"/>
      <c r="L489" s="150"/>
      <c r="M489" s="188"/>
      <c r="N489" s="150"/>
      <c r="O489" s="150"/>
      <c r="P489" s="150"/>
      <c r="Q489" s="150"/>
      <c r="R489" s="150"/>
    </row>
    <row r="490" ht="15.75" customHeight="1">
      <c r="A490" s="150"/>
      <c r="B490" s="150"/>
      <c r="C490" s="150"/>
      <c r="D490" s="150"/>
      <c r="E490" s="150"/>
      <c r="F490" s="150"/>
      <c r="G490" s="150"/>
      <c r="H490" s="150"/>
      <c r="I490" s="150"/>
      <c r="J490" s="150"/>
      <c r="K490" s="150"/>
      <c r="L490" s="150"/>
      <c r="M490" s="188"/>
      <c r="N490" s="150"/>
      <c r="O490" s="150"/>
      <c r="P490" s="150"/>
      <c r="Q490" s="150"/>
      <c r="R490" s="150"/>
    </row>
    <row r="491" ht="15.75" customHeight="1">
      <c r="A491" s="150"/>
      <c r="B491" s="150"/>
      <c r="C491" s="150"/>
      <c r="D491" s="150"/>
      <c r="E491" s="150"/>
      <c r="F491" s="150"/>
      <c r="G491" s="150"/>
      <c r="H491" s="150"/>
      <c r="I491" s="150"/>
      <c r="J491" s="150"/>
      <c r="K491" s="150"/>
      <c r="L491" s="150"/>
      <c r="M491" s="188"/>
      <c r="N491" s="150"/>
      <c r="O491" s="150"/>
      <c r="P491" s="150"/>
      <c r="Q491" s="150"/>
      <c r="R491" s="150"/>
    </row>
    <row r="492" ht="15.75" customHeight="1">
      <c r="A492" s="150"/>
      <c r="B492" s="150"/>
      <c r="C492" s="150"/>
      <c r="D492" s="150"/>
      <c r="E492" s="150"/>
      <c r="F492" s="150"/>
      <c r="G492" s="150"/>
      <c r="H492" s="150"/>
      <c r="I492" s="150"/>
      <c r="J492" s="150"/>
      <c r="K492" s="150"/>
      <c r="L492" s="150"/>
      <c r="M492" s="188"/>
      <c r="N492" s="150"/>
      <c r="O492" s="150"/>
      <c r="P492" s="150"/>
      <c r="Q492" s="150"/>
      <c r="R492" s="150"/>
    </row>
    <row r="493" ht="15.75" customHeight="1">
      <c r="A493" s="150"/>
      <c r="B493" s="150"/>
      <c r="C493" s="150"/>
      <c r="D493" s="150"/>
      <c r="E493" s="150"/>
      <c r="F493" s="150"/>
      <c r="G493" s="150"/>
      <c r="H493" s="150"/>
      <c r="I493" s="150"/>
      <c r="J493" s="150"/>
      <c r="K493" s="150"/>
      <c r="L493" s="150"/>
      <c r="M493" s="188"/>
      <c r="N493" s="150"/>
      <c r="O493" s="150"/>
      <c r="P493" s="150"/>
      <c r="Q493" s="150"/>
      <c r="R493" s="150"/>
    </row>
    <row r="494" ht="15.75" customHeight="1">
      <c r="A494" s="150"/>
      <c r="B494" s="150"/>
      <c r="C494" s="150"/>
      <c r="D494" s="150"/>
      <c r="E494" s="150"/>
      <c r="F494" s="150"/>
      <c r="G494" s="150"/>
      <c r="H494" s="150"/>
      <c r="I494" s="150"/>
      <c r="J494" s="150"/>
      <c r="K494" s="150"/>
      <c r="L494" s="150"/>
      <c r="M494" s="188"/>
      <c r="N494" s="150"/>
      <c r="O494" s="150"/>
      <c r="P494" s="150"/>
      <c r="Q494" s="150"/>
      <c r="R494" s="150"/>
    </row>
    <row r="495" ht="15.75" customHeight="1">
      <c r="A495" s="150"/>
      <c r="B495" s="150"/>
      <c r="C495" s="150"/>
      <c r="D495" s="150"/>
      <c r="E495" s="150"/>
      <c r="F495" s="150"/>
      <c r="G495" s="150"/>
      <c r="H495" s="150"/>
      <c r="I495" s="150"/>
      <c r="J495" s="150"/>
      <c r="K495" s="150"/>
      <c r="L495" s="150"/>
      <c r="M495" s="188"/>
      <c r="N495" s="150"/>
      <c r="O495" s="150"/>
      <c r="P495" s="150"/>
      <c r="Q495" s="150"/>
      <c r="R495" s="150"/>
    </row>
    <row r="496" ht="15.75" customHeight="1">
      <c r="A496" s="150"/>
      <c r="B496" s="150"/>
      <c r="C496" s="150"/>
      <c r="D496" s="150"/>
      <c r="E496" s="150"/>
      <c r="F496" s="150"/>
      <c r="G496" s="150"/>
      <c r="H496" s="150"/>
      <c r="I496" s="150"/>
      <c r="J496" s="150"/>
      <c r="K496" s="150"/>
      <c r="L496" s="150"/>
      <c r="M496" s="188"/>
      <c r="N496" s="150"/>
      <c r="O496" s="150"/>
      <c r="P496" s="150"/>
      <c r="Q496" s="150"/>
      <c r="R496" s="150"/>
    </row>
    <row r="497" ht="15.75" customHeight="1">
      <c r="A497" s="150"/>
      <c r="B497" s="150"/>
      <c r="C497" s="150"/>
      <c r="D497" s="150"/>
      <c r="E497" s="150"/>
      <c r="F497" s="150"/>
      <c r="G497" s="150"/>
      <c r="H497" s="150"/>
      <c r="I497" s="150"/>
      <c r="J497" s="150"/>
      <c r="K497" s="150"/>
      <c r="L497" s="150"/>
      <c r="M497" s="188"/>
      <c r="N497" s="150"/>
      <c r="O497" s="150"/>
      <c r="P497" s="150"/>
      <c r="Q497" s="150"/>
      <c r="R497" s="150"/>
    </row>
    <row r="498" ht="15.75" customHeight="1">
      <c r="A498" s="150"/>
      <c r="B498" s="150"/>
      <c r="C498" s="150"/>
      <c r="D498" s="150"/>
      <c r="E498" s="150"/>
      <c r="F498" s="150"/>
      <c r="G498" s="150"/>
      <c r="H498" s="150"/>
      <c r="I498" s="150"/>
      <c r="J498" s="150"/>
      <c r="K498" s="150"/>
      <c r="L498" s="150"/>
      <c r="M498" s="188"/>
      <c r="N498" s="150"/>
      <c r="O498" s="150"/>
      <c r="P498" s="150"/>
      <c r="Q498" s="150"/>
      <c r="R498" s="150"/>
    </row>
    <row r="499" ht="15.75" customHeight="1">
      <c r="A499" s="150"/>
      <c r="B499" s="150"/>
      <c r="C499" s="150"/>
      <c r="D499" s="150"/>
      <c r="E499" s="150"/>
      <c r="F499" s="150"/>
      <c r="G499" s="150"/>
      <c r="H499" s="150"/>
      <c r="I499" s="150"/>
      <c r="J499" s="150"/>
      <c r="K499" s="150"/>
      <c r="L499" s="150"/>
      <c r="M499" s="188"/>
      <c r="N499" s="150"/>
      <c r="O499" s="150"/>
      <c r="P499" s="150"/>
      <c r="Q499" s="150"/>
      <c r="R499" s="150"/>
    </row>
    <row r="500" ht="15.75" customHeight="1">
      <c r="A500" s="150"/>
      <c r="B500" s="150"/>
      <c r="C500" s="150"/>
      <c r="D500" s="150"/>
      <c r="E500" s="150"/>
      <c r="F500" s="150"/>
      <c r="G500" s="150"/>
      <c r="H500" s="150"/>
      <c r="I500" s="150"/>
      <c r="J500" s="150"/>
      <c r="K500" s="150"/>
      <c r="L500" s="150"/>
      <c r="M500" s="188"/>
      <c r="N500" s="150"/>
      <c r="O500" s="150"/>
      <c r="P500" s="150"/>
      <c r="Q500" s="150"/>
      <c r="R500" s="150"/>
    </row>
    <row r="501" ht="15.75" customHeight="1">
      <c r="A501" s="150"/>
      <c r="B501" s="150"/>
      <c r="C501" s="150"/>
      <c r="D501" s="150"/>
      <c r="E501" s="150"/>
      <c r="F501" s="150"/>
      <c r="G501" s="150"/>
      <c r="H501" s="150"/>
      <c r="I501" s="150"/>
      <c r="J501" s="150"/>
      <c r="K501" s="150"/>
      <c r="L501" s="150"/>
      <c r="M501" s="188"/>
      <c r="N501" s="150"/>
      <c r="O501" s="150"/>
      <c r="P501" s="150"/>
      <c r="Q501" s="150"/>
      <c r="R501" s="150"/>
    </row>
    <row r="502" ht="15.75" customHeight="1">
      <c r="A502" s="150"/>
      <c r="B502" s="150"/>
      <c r="C502" s="150"/>
      <c r="D502" s="150"/>
      <c r="E502" s="150"/>
      <c r="F502" s="150"/>
      <c r="G502" s="150"/>
      <c r="H502" s="150"/>
      <c r="I502" s="150"/>
      <c r="J502" s="150"/>
      <c r="K502" s="150"/>
      <c r="L502" s="150"/>
      <c r="M502" s="188"/>
      <c r="N502" s="150"/>
      <c r="O502" s="150"/>
      <c r="P502" s="150"/>
      <c r="Q502" s="150"/>
      <c r="R502" s="150"/>
    </row>
    <row r="503" ht="15.75" customHeight="1">
      <c r="A503" s="150"/>
      <c r="B503" s="150"/>
      <c r="C503" s="150"/>
      <c r="D503" s="150"/>
      <c r="E503" s="150"/>
      <c r="F503" s="150"/>
      <c r="G503" s="150"/>
      <c r="H503" s="150"/>
      <c r="I503" s="150"/>
      <c r="J503" s="150"/>
      <c r="K503" s="150"/>
      <c r="L503" s="150"/>
      <c r="M503" s="188"/>
      <c r="N503" s="150"/>
      <c r="O503" s="150"/>
      <c r="P503" s="150"/>
      <c r="Q503" s="150"/>
      <c r="R503" s="150"/>
    </row>
    <row r="504" ht="15.75" customHeight="1">
      <c r="A504" s="150"/>
      <c r="B504" s="150"/>
      <c r="C504" s="150"/>
      <c r="D504" s="150"/>
      <c r="E504" s="150"/>
      <c r="F504" s="150"/>
      <c r="G504" s="150"/>
      <c r="H504" s="150"/>
      <c r="I504" s="150"/>
      <c r="J504" s="150"/>
      <c r="K504" s="150"/>
      <c r="L504" s="150"/>
      <c r="M504" s="188"/>
      <c r="N504" s="150"/>
      <c r="O504" s="150"/>
      <c r="P504" s="150"/>
      <c r="Q504" s="150"/>
      <c r="R504" s="150"/>
    </row>
    <row r="505" ht="15.75" customHeight="1">
      <c r="A505" s="150"/>
      <c r="B505" s="150"/>
      <c r="C505" s="150"/>
      <c r="D505" s="150"/>
      <c r="E505" s="150"/>
      <c r="F505" s="150"/>
      <c r="G505" s="150"/>
      <c r="H505" s="150"/>
      <c r="I505" s="150"/>
      <c r="J505" s="150"/>
      <c r="K505" s="150"/>
      <c r="L505" s="150"/>
      <c r="M505" s="188"/>
      <c r="N505" s="150"/>
      <c r="O505" s="150"/>
      <c r="P505" s="150"/>
      <c r="Q505" s="150"/>
      <c r="R505" s="150"/>
    </row>
    <row r="506" ht="15.75" customHeight="1">
      <c r="A506" s="150"/>
      <c r="B506" s="150"/>
      <c r="C506" s="150"/>
      <c r="D506" s="150"/>
      <c r="E506" s="150"/>
      <c r="F506" s="150"/>
      <c r="G506" s="150"/>
      <c r="H506" s="150"/>
      <c r="I506" s="150"/>
      <c r="J506" s="150"/>
      <c r="K506" s="150"/>
      <c r="L506" s="150"/>
      <c r="M506" s="188"/>
      <c r="N506" s="150"/>
      <c r="O506" s="150"/>
      <c r="P506" s="150"/>
      <c r="Q506" s="150"/>
      <c r="R506" s="150"/>
    </row>
    <row r="507" ht="15.75" customHeight="1">
      <c r="A507" s="150"/>
      <c r="B507" s="150"/>
      <c r="C507" s="150"/>
      <c r="D507" s="150"/>
      <c r="E507" s="150"/>
      <c r="F507" s="150"/>
      <c r="G507" s="150"/>
      <c r="H507" s="150"/>
      <c r="I507" s="150"/>
      <c r="J507" s="150"/>
      <c r="K507" s="150"/>
      <c r="L507" s="150"/>
      <c r="M507" s="188"/>
      <c r="N507" s="150"/>
      <c r="O507" s="150"/>
      <c r="P507" s="150"/>
      <c r="Q507" s="150"/>
      <c r="R507" s="150"/>
    </row>
    <row r="508" ht="15.75" customHeight="1">
      <c r="A508" s="150"/>
      <c r="B508" s="150"/>
      <c r="C508" s="150"/>
      <c r="D508" s="150"/>
      <c r="E508" s="150"/>
      <c r="F508" s="150"/>
      <c r="G508" s="150"/>
      <c r="H508" s="150"/>
      <c r="I508" s="150"/>
      <c r="J508" s="150"/>
      <c r="K508" s="150"/>
      <c r="L508" s="150"/>
      <c r="M508" s="188"/>
      <c r="N508" s="150"/>
      <c r="O508" s="150"/>
      <c r="P508" s="150"/>
      <c r="Q508" s="150"/>
      <c r="R508" s="150"/>
    </row>
    <row r="509" ht="15.75" customHeight="1">
      <c r="A509" s="150"/>
      <c r="B509" s="150"/>
      <c r="C509" s="150"/>
      <c r="D509" s="150"/>
      <c r="E509" s="150"/>
      <c r="F509" s="150"/>
      <c r="G509" s="150"/>
      <c r="H509" s="150"/>
      <c r="I509" s="150"/>
      <c r="J509" s="150"/>
      <c r="K509" s="150"/>
      <c r="L509" s="150"/>
      <c r="M509" s="188"/>
      <c r="N509" s="150"/>
      <c r="O509" s="150"/>
      <c r="P509" s="150"/>
      <c r="Q509" s="150"/>
      <c r="R509" s="150"/>
    </row>
    <row r="510" ht="15.75" customHeight="1">
      <c r="A510" s="150"/>
      <c r="B510" s="150"/>
      <c r="C510" s="150"/>
      <c r="D510" s="150"/>
      <c r="E510" s="150"/>
      <c r="F510" s="150"/>
      <c r="G510" s="150"/>
      <c r="H510" s="150"/>
      <c r="I510" s="150"/>
      <c r="J510" s="150"/>
      <c r="K510" s="150"/>
      <c r="L510" s="150"/>
      <c r="M510" s="188"/>
      <c r="N510" s="150"/>
      <c r="O510" s="150"/>
      <c r="P510" s="150"/>
      <c r="Q510" s="150"/>
      <c r="R510" s="150"/>
    </row>
    <row r="511" ht="15.75" customHeight="1">
      <c r="A511" s="150"/>
      <c r="B511" s="150"/>
      <c r="C511" s="150"/>
      <c r="D511" s="150"/>
      <c r="E511" s="150"/>
      <c r="F511" s="150"/>
      <c r="G511" s="150"/>
      <c r="H511" s="150"/>
      <c r="I511" s="150"/>
      <c r="J511" s="150"/>
      <c r="K511" s="150"/>
      <c r="L511" s="150"/>
      <c r="M511" s="188"/>
      <c r="N511" s="150"/>
      <c r="O511" s="150"/>
      <c r="P511" s="150"/>
      <c r="Q511" s="150"/>
      <c r="R511" s="150"/>
    </row>
    <row r="512" ht="15.75" customHeight="1">
      <c r="A512" s="150"/>
      <c r="B512" s="150"/>
      <c r="C512" s="150"/>
      <c r="D512" s="150"/>
      <c r="E512" s="150"/>
      <c r="F512" s="150"/>
      <c r="G512" s="150"/>
      <c r="H512" s="150"/>
      <c r="I512" s="150"/>
      <c r="J512" s="150"/>
      <c r="K512" s="150"/>
      <c r="L512" s="150"/>
      <c r="M512" s="188"/>
      <c r="N512" s="150"/>
      <c r="O512" s="150"/>
      <c r="P512" s="150"/>
      <c r="Q512" s="150"/>
      <c r="R512" s="150"/>
    </row>
    <row r="513" ht="15.75" customHeight="1">
      <c r="A513" s="150"/>
      <c r="B513" s="150"/>
      <c r="C513" s="150"/>
      <c r="D513" s="150"/>
      <c r="E513" s="150"/>
      <c r="F513" s="150"/>
      <c r="G513" s="150"/>
      <c r="H513" s="150"/>
      <c r="I513" s="150"/>
      <c r="J513" s="150"/>
      <c r="K513" s="150"/>
      <c r="L513" s="150"/>
      <c r="M513" s="188"/>
      <c r="N513" s="150"/>
      <c r="O513" s="150"/>
      <c r="P513" s="150"/>
      <c r="Q513" s="150"/>
      <c r="R513" s="150"/>
    </row>
    <row r="514" ht="15.75" customHeight="1">
      <c r="A514" s="150"/>
      <c r="B514" s="150"/>
      <c r="C514" s="150"/>
      <c r="D514" s="150"/>
      <c r="E514" s="150"/>
      <c r="F514" s="150"/>
      <c r="G514" s="150"/>
      <c r="H514" s="150"/>
      <c r="I514" s="150"/>
      <c r="J514" s="150"/>
      <c r="K514" s="150"/>
      <c r="L514" s="150"/>
      <c r="M514" s="188"/>
      <c r="N514" s="150"/>
      <c r="O514" s="150"/>
      <c r="P514" s="150"/>
      <c r="Q514" s="150"/>
      <c r="R514" s="150"/>
    </row>
    <row r="515" ht="15.75" customHeight="1">
      <c r="A515" s="150"/>
      <c r="B515" s="150"/>
      <c r="C515" s="150"/>
      <c r="D515" s="150"/>
      <c r="E515" s="150"/>
      <c r="F515" s="150"/>
      <c r="G515" s="150"/>
      <c r="H515" s="150"/>
      <c r="I515" s="150"/>
      <c r="J515" s="150"/>
      <c r="K515" s="150"/>
      <c r="L515" s="150"/>
      <c r="M515" s="188"/>
      <c r="N515" s="150"/>
      <c r="O515" s="150"/>
      <c r="P515" s="150"/>
      <c r="Q515" s="150"/>
      <c r="R515" s="150"/>
    </row>
    <row r="516" ht="15.75" customHeight="1">
      <c r="A516" s="150"/>
      <c r="B516" s="150"/>
      <c r="C516" s="150"/>
      <c r="D516" s="150"/>
      <c r="E516" s="150"/>
      <c r="F516" s="150"/>
      <c r="G516" s="150"/>
      <c r="H516" s="150"/>
      <c r="I516" s="150"/>
      <c r="J516" s="150"/>
      <c r="K516" s="150"/>
      <c r="L516" s="150"/>
      <c r="M516" s="188"/>
      <c r="N516" s="150"/>
      <c r="O516" s="150"/>
      <c r="P516" s="150"/>
      <c r="Q516" s="150"/>
      <c r="R516" s="150"/>
    </row>
    <row r="517" ht="15.75" customHeight="1">
      <c r="A517" s="150"/>
      <c r="B517" s="150"/>
      <c r="C517" s="150"/>
      <c r="D517" s="150"/>
      <c r="E517" s="150"/>
      <c r="F517" s="150"/>
      <c r="G517" s="150"/>
      <c r="H517" s="150"/>
      <c r="I517" s="150"/>
      <c r="J517" s="150"/>
      <c r="K517" s="150"/>
      <c r="L517" s="150"/>
      <c r="M517" s="188"/>
      <c r="N517" s="150"/>
      <c r="O517" s="150"/>
      <c r="P517" s="150"/>
      <c r="Q517" s="150"/>
      <c r="R517" s="150"/>
    </row>
    <row r="518" ht="15.75" customHeight="1">
      <c r="A518" s="150"/>
      <c r="B518" s="150"/>
      <c r="C518" s="150"/>
      <c r="D518" s="150"/>
      <c r="E518" s="150"/>
      <c r="F518" s="150"/>
      <c r="G518" s="150"/>
      <c r="H518" s="150"/>
      <c r="I518" s="150"/>
      <c r="J518" s="150"/>
      <c r="K518" s="150"/>
      <c r="L518" s="150"/>
      <c r="M518" s="188"/>
      <c r="N518" s="150"/>
      <c r="O518" s="150"/>
      <c r="P518" s="150"/>
      <c r="Q518" s="150"/>
      <c r="R518" s="150"/>
    </row>
    <row r="519" ht="15.75" customHeight="1">
      <c r="A519" s="150"/>
      <c r="B519" s="150"/>
      <c r="C519" s="150"/>
      <c r="D519" s="150"/>
      <c r="E519" s="150"/>
      <c r="F519" s="150"/>
      <c r="G519" s="150"/>
      <c r="H519" s="150"/>
      <c r="I519" s="150"/>
      <c r="J519" s="150"/>
      <c r="K519" s="150"/>
      <c r="L519" s="150"/>
      <c r="M519" s="188"/>
      <c r="N519" s="150"/>
      <c r="O519" s="150"/>
      <c r="P519" s="150"/>
      <c r="Q519" s="150"/>
      <c r="R519" s="150"/>
    </row>
    <row r="520" ht="15.75" customHeight="1">
      <c r="A520" s="150"/>
      <c r="B520" s="150"/>
      <c r="C520" s="150"/>
      <c r="D520" s="150"/>
      <c r="E520" s="150"/>
      <c r="F520" s="150"/>
      <c r="G520" s="150"/>
      <c r="H520" s="150"/>
      <c r="I520" s="150"/>
      <c r="J520" s="150"/>
      <c r="K520" s="150"/>
      <c r="L520" s="150"/>
      <c r="M520" s="188"/>
      <c r="N520" s="150"/>
      <c r="O520" s="150"/>
      <c r="P520" s="150"/>
      <c r="Q520" s="150"/>
      <c r="R520" s="150"/>
    </row>
    <row r="521" ht="15.75" customHeight="1">
      <c r="A521" s="150"/>
      <c r="B521" s="150"/>
      <c r="C521" s="150"/>
      <c r="D521" s="150"/>
      <c r="E521" s="150"/>
      <c r="F521" s="150"/>
      <c r="G521" s="150"/>
      <c r="H521" s="150"/>
      <c r="I521" s="150"/>
      <c r="J521" s="150"/>
      <c r="K521" s="150"/>
      <c r="L521" s="150"/>
      <c r="M521" s="188"/>
      <c r="N521" s="150"/>
      <c r="O521" s="150"/>
      <c r="P521" s="150"/>
      <c r="Q521" s="150"/>
      <c r="R521" s="150"/>
    </row>
    <row r="522" ht="15.75" customHeight="1">
      <c r="A522" s="150"/>
      <c r="B522" s="150"/>
      <c r="C522" s="150"/>
      <c r="D522" s="150"/>
      <c r="E522" s="150"/>
      <c r="F522" s="150"/>
      <c r="G522" s="150"/>
      <c r="H522" s="150"/>
      <c r="I522" s="150"/>
      <c r="J522" s="150"/>
      <c r="K522" s="150"/>
      <c r="L522" s="150"/>
      <c r="M522" s="188"/>
      <c r="N522" s="150"/>
      <c r="O522" s="150"/>
      <c r="P522" s="150"/>
      <c r="Q522" s="150"/>
      <c r="R522" s="150"/>
    </row>
    <row r="523" ht="15.75" customHeight="1">
      <c r="A523" s="150"/>
      <c r="B523" s="150"/>
      <c r="C523" s="150"/>
      <c r="D523" s="150"/>
      <c r="E523" s="150"/>
      <c r="F523" s="150"/>
      <c r="G523" s="150"/>
      <c r="H523" s="150"/>
      <c r="I523" s="150"/>
      <c r="J523" s="150"/>
      <c r="K523" s="150"/>
      <c r="L523" s="150"/>
      <c r="M523" s="188"/>
      <c r="N523" s="150"/>
      <c r="O523" s="150"/>
      <c r="P523" s="150"/>
      <c r="Q523" s="150"/>
      <c r="R523" s="150"/>
    </row>
    <row r="524" ht="15.75" customHeight="1">
      <c r="A524" s="150"/>
      <c r="B524" s="150"/>
      <c r="C524" s="150"/>
      <c r="D524" s="150"/>
      <c r="E524" s="150"/>
      <c r="F524" s="150"/>
      <c r="G524" s="150"/>
      <c r="H524" s="150"/>
      <c r="I524" s="150"/>
      <c r="J524" s="150"/>
      <c r="K524" s="150"/>
      <c r="L524" s="150"/>
      <c r="M524" s="188"/>
      <c r="N524" s="150"/>
      <c r="O524" s="150"/>
      <c r="P524" s="150"/>
      <c r="Q524" s="150"/>
      <c r="R524" s="150"/>
    </row>
    <row r="525" ht="15.75" customHeight="1">
      <c r="A525" s="150"/>
      <c r="B525" s="150"/>
      <c r="C525" s="150"/>
      <c r="D525" s="150"/>
      <c r="E525" s="150"/>
      <c r="F525" s="150"/>
      <c r="G525" s="150"/>
      <c r="H525" s="150"/>
      <c r="I525" s="150"/>
      <c r="J525" s="150"/>
      <c r="K525" s="150"/>
      <c r="L525" s="150"/>
      <c r="M525" s="188"/>
      <c r="N525" s="150"/>
      <c r="O525" s="150"/>
      <c r="P525" s="150"/>
      <c r="Q525" s="150"/>
      <c r="R525" s="150"/>
    </row>
    <row r="526" ht="15.75" customHeight="1">
      <c r="A526" s="150"/>
      <c r="B526" s="150"/>
      <c r="C526" s="150"/>
      <c r="D526" s="150"/>
      <c r="E526" s="150"/>
      <c r="F526" s="150"/>
      <c r="G526" s="150"/>
      <c r="H526" s="150"/>
      <c r="I526" s="150"/>
      <c r="J526" s="150"/>
      <c r="K526" s="150"/>
      <c r="L526" s="150"/>
      <c r="M526" s="188"/>
      <c r="N526" s="150"/>
      <c r="O526" s="150"/>
      <c r="P526" s="150"/>
      <c r="Q526" s="150"/>
      <c r="R526" s="150"/>
    </row>
    <row r="527" ht="15.75" customHeight="1">
      <c r="A527" s="150"/>
      <c r="B527" s="150"/>
      <c r="C527" s="150"/>
      <c r="D527" s="150"/>
      <c r="E527" s="150"/>
      <c r="F527" s="150"/>
      <c r="G527" s="150"/>
      <c r="H527" s="150"/>
      <c r="I527" s="150"/>
      <c r="J527" s="150"/>
      <c r="K527" s="150"/>
      <c r="L527" s="150"/>
      <c r="M527" s="188"/>
      <c r="N527" s="150"/>
      <c r="O527" s="150"/>
      <c r="P527" s="150"/>
      <c r="Q527" s="150"/>
      <c r="R527" s="150"/>
    </row>
    <row r="528" ht="15.75" customHeight="1">
      <c r="A528" s="150"/>
      <c r="B528" s="150"/>
      <c r="C528" s="150"/>
      <c r="D528" s="150"/>
      <c r="E528" s="150"/>
      <c r="F528" s="150"/>
      <c r="G528" s="150"/>
      <c r="H528" s="150"/>
      <c r="I528" s="150"/>
      <c r="J528" s="150"/>
      <c r="K528" s="150"/>
      <c r="L528" s="150"/>
      <c r="M528" s="188"/>
      <c r="N528" s="150"/>
      <c r="O528" s="150"/>
      <c r="P528" s="150"/>
      <c r="Q528" s="150"/>
      <c r="R528" s="150"/>
    </row>
    <row r="529" ht="15.75" customHeight="1">
      <c r="A529" s="150"/>
      <c r="B529" s="150"/>
      <c r="C529" s="150"/>
      <c r="D529" s="150"/>
      <c r="E529" s="150"/>
      <c r="F529" s="150"/>
      <c r="G529" s="150"/>
      <c r="H529" s="150"/>
      <c r="I529" s="150"/>
      <c r="J529" s="150"/>
      <c r="K529" s="150"/>
      <c r="L529" s="150"/>
      <c r="M529" s="188"/>
      <c r="N529" s="150"/>
      <c r="O529" s="150"/>
      <c r="P529" s="150"/>
      <c r="Q529" s="150"/>
      <c r="R529" s="150"/>
    </row>
    <row r="530" ht="15.75" customHeight="1">
      <c r="A530" s="150"/>
      <c r="B530" s="150"/>
      <c r="C530" s="150"/>
      <c r="D530" s="150"/>
      <c r="E530" s="150"/>
      <c r="F530" s="150"/>
      <c r="G530" s="150"/>
      <c r="H530" s="150"/>
      <c r="I530" s="150"/>
      <c r="J530" s="150"/>
      <c r="K530" s="150"/>
      <c r="L530" s="150"/>
      <c r="M530" s="188"/>
      <c r="N530" s="150"/>
      <c r="O530" s="150"/>
      <c r="P530" s="150"/>
      <c r="Q530" s="150"/>
      <c r="R530" s="150"/>
    </row>
    <row r="531" ht="15.75" customHeight="1">
      <c r="A531" s="150"/>
      <c r="B531" s="150"/>
      <c r="C531" s="150"/>
      <c r="D531" s="150"/>
      <c r="E531" s="150"/>
      <c r="F531" s="150"/>
      <c r="G531" s="150"/>
      <c r="H531" s="150"/>
      <c r="I531" s="150"/>
      <c r="J531" s="150"/>
      <c r="K531" s="150"/>
      <c r="L531" s="150"/>
      <c r="M531" s="188"/>
      <c r="N531" s="150"/>
      <c r="O531" s="150"/>
      <c r="P531" s="150"/>
      <c r="Q531" s="150"/>
      <c r="R531" s="150"/>
    </row>
    <row r="532" ht="15.75" customHeight="1">
      <c r="A532" s="150"/>
      <c r="B532" s="150"/>
      <c r="C532" s="150"/>
      <c r="D532" s="150"/>
      <c r="E532" s="150"/>
      <c r="F532" s="150"/>
      <c r="G532" s="150"/>
      <c r="H532" s="150"/>
      <c r="I532" s="150"/>
      <c r="J532" s="150"/>
      <c r="K532" s="150"/>
      <c r="L532" s="150"/>
      <c r="M532" s="188"/>
      <c r="N532" s="150"/>
      <c r="O532" s="150"/>
      <c r="P532" s="150"/>
      <c r="Q532" s="150"/>
      <c r="R532" s="150"/>
    </row>
    <row r="533" ht="15.75" customHeight="1">
      <c r="A533" s="150"/>
      <c r="B533" s="150"/>
      <c r="C533" s="150"/>
      <c r="D533" s="150"/>
      <c r="E533" s="150"/>
      <c r="F533" s="150"/>
      <c r="G533" s="150"/>
      <c r="H533" s="150"/>
      <c r="I533" s="150"/>
      <c r="J533" s="150"/>
      <c r="K533" s="150"/>
      <c r="L533" s="150"/>
      <c r="M533" s="188"/>
      <c r="N533" s="150"/>
      <c r="O533" s="150"/>
      <c r="P533" s="150"/>
      <c r="Q533" s="150"/>
      <c r="R533" s="150"/>
    </row>
    <row r="534" ht="15.75" customHeight="1">
      <c r="A534" s="150"/>
      <c r="B534" s="150"/>
      <c r="C534" s="150"/>
      <c r="D534" s="150"/>
      <c r="E534" s="150"/>
      <c r="F534" s="150"/>
      <c r="G534" s="150"/>
      <c r="H534" s="150"/>
      <c r="I534" s="150"/>
      <c r="J534" s="150"/>
      <c r="K534" s="150"/>
      <c r="L534" s="150"/>
      <c r="M534" s="188"/>
      <c r="N534" s="150"/>
      <c r="O534" s="150"/>
      <c r="P534" s="150"/>
      <c r="Q534" s="150"/>
      <c r="R534" s="150"/>
    </row>
    <row r="535" ht="15.75" customHeight="1">
      <c r="A535" s="150"/>
      <c r="B535" s="150"/>
      <c r="C535" s="150"/>
      <c r="D535" s="150"/>
      <c r="E535" s="150"/>
      <c r="F535" s="150"/>
      <c r="G535" s="150"/>
      <c r="H535" s="150"/>
      <c r="I535" s="150"/>
      <c r="J535" s="150"/>
      <c r="K535" s="150"/>
      <c r="L535" s="150"/>
      <c r="M535" s="188"/>
      <c r="N535" s="150"/>
      <c r="O535" s="150"/>
      <c r="P535" s="150"/>
      <c r="Q535" s="150"/>
      <c r="R535" s="150"/>
    </row>
    <row r="536" ht="15.75" customHeight="1">
      <c r="A536" s="150"/>
      <c r="B536" s="150"/>
      <c r="C536" s="150"/>
      <c r="D536" s="150"/>
      <c r="E536" s="150"/>
      <c r="F536" s="150"/>
      <c r="G536" s="150"/>
      <c r="H536" s="150"/>
      <c r="I536" s="150"/>
      <c r="J536" s="150"/>
      <c r="K536" s="150"/>
      <c r="L536" s="150"/>
      <c r="M536" s="188"/>
      <c r="N536" s="150"/>
      <c r="O536" s="150"/>
      <c r="P536" s="150"/>
      <c r="Q536" s="150"/>
      <c r="R536" s="150"/>
    </row>
    <row r="537" ht="15.75" customHeight="1">
      <c r="A537" s="150"/>
      <c r="B537" s="150"/>
      <c r="C537" s="150"/>
      <c r="D537" s="150"/>
      <c r="E537" s="150"/>
      <c r="F537" s="150"/>
      <c r="G537" s="150"/>
      <c r="H537" s="150"/>
      <c r="I537" s="150"/>
      <c r="J537" s="150"/>
      <c r="K537" s="150"/>
      <c r="L537" s="150"/>
      <c r="M537" s="188"/>
      <c r="N537" s="150"/>
      <c r="O537" s="150"/>
      <c r="P537" s="150"/>
      <c r="Q537" s="150"/>
      <c r="R537" s="150"/>
    </row>
    <row r="538" ht="15.75" customHeight="1">
      <c r="A538" s="150"/>
      <c r="B538" s="150"/>
      <c r="C538" s="150"/>
      <c r="D538" s="150"/>
      <c r="E538" s="150"/>
      <c r="F538" s="150"/>
      <c r="G538" s="150"/>
      <c r="H538" s="150"/>
      <c r="I538" s="150"/>
      <c r="J538" s="150"/>
      <c r="K538" s="150"/>
      <c r="L538" s="150"/>
      <c r="M538" s="188"/>
      <c r="N538" s="150"/>
      <c r="O538" s="150"/>
      <c r="P538" s="150"/>
      <c r="Q538" s="150"/>
      <c r="R538" s="150"/>
    </row>
    <row r="539" ht="15.75" customHeight="1">
      <c r="A539" s="150"/>
      <c r="B539" s="150"/>
      <c r="C539" s="150"/>
      <c r="D539" s="150"/>
      <c r="E539" s="150"/>
      <c r="F539" s="150"/>
      <c r="G539" s="150"/>
      <c r="H539" s="150"/>
      <c r="I539" s="150"/>
      <c r="J539" s="150"/>
      <c r="K539" s="150"/>
      <c r="L539" s="150"/>
      <c r="M539" s="188"/>
      <c r="N539" s="150"/>
      <c r="O539" s="150"/>
      <c r="P539" s="150"/>
      <c r="Q539" s="150"/>
      <c r="R539" s="150"/>
    </row>
    <row r="540" ht="15.75" customHeight="1">
      <c r="A540" s="150"/>
      <c r="B540" s="150"/>
      <c r="C540" s="150"/>
      <c r="D540" s="150"/>
      <c r="E540" s="150"/>
      <c r="F540" s="150"/>
      <c r="G540" s="150"/>
      <c r="H540" s="150"/>
      <c r="I540" s="150"/>
      <c r="J540" s="150"/>
      <c r="K540" s="150"/>
      <c r="L540" s="150"/>
      <c r="M540" s="188"/>
      <c r="N540" s="150"/>
      <c r="O540" s="150"/>
      <c r="P540" s="150"/>
      <c r="Q540" s="150"/>
      <c r="R540" s="150"/>
    </row>
    <row r="541" ht="15.75" customHeight="1">
      <c r="A541" s="150"/>
      <c r="B541" s="150"/>
      <c r="C541" s="150"/>
      <c r="D541" s="150"/>
      <c r="E541" s="150"/>
      <c r="F541" s="150"/>
      <c r="G541" s="150"/>
      <c r="H541" s="150"/>
      <c r="I541" s="150"/>
      <c r="J541" s="150"/>
      <c r="K541" s="150"/>
      <c r="L541" s="150"/>
      <c r="M541" s="188"/>
      <c r="N541" s="150"/>
      <c r="O541" s="150"/>
      <c r="P541" s="150"/>
      <c r="Q541" s="150"/>
      <c r="R541" s="150"/>
    </row>
    <row r="542" ht="15.75" customHeight="1">
      <c r="A542" s="150"/>
      <c r="B542" s="150"/>
      <c r="C542" s="150"/>
      <c r="D542" s="150"/>
      <c r="E542" s="150"/>
      <c r="F542" s="150"/>
      <c r="G542" s="150"/>
      <c r="H542" s="150"/>
      <c r="I542" s="150"/>
      <c r="J542" s="150"/>
      <c r="K542" s="150"/>
      <c r="L542" s="150"/>
      <c r="M542" s="188"/>
      <c r="N542" s="150"/>
      <c r="O542" s="150"/>
      <c r="P542" s="150"/>
      <c r="Q542" s="150"/>
      <c r="R542" s="150"/>
    </row>
    <row r="543" ht="15.75" customHeight="1">
      <c r="A543" s="150"/>
      <c r="B543" s="150"/>
      <c r="C543" s="150"/>
      <c r="D543" s="150"/>
      <c r="E543" s="150"/>
      <c r="F543" s="150"/>
      <c r="G543" s="150"/>
      <c r="H543" s="150"/>
      <c r="I543" s="150"/>
      <c r="J543" s="150"/>
      <c r="K543" s="150"/>
      <c r="L543" s="150"/>
      <c r="M543" s="188"/>
      <c r="N543" s="150"/>
      <c r="O543" s="150"/>
      <c r="P543" s="150"/>
      <c r="Q543" s="150"/>
      <c r="R543" s="150"/>
    </row>
    <row r="544" ht="15.75" customHeight="1">
      <c r="A544" s="150"/>
      <c r="B544" s="150"/>
      <c r="C544" s="150"/>
      <c r="D544" s="150"/>
      <c r="E544" s="150"/>
      <c r="F544" s="150"/>
      <c r="G544" s="150"/>
      <c r="H544" s="150"/>
      <c r="I544" s="150"/>
      <c r="J544" s="150"/>
      <c r="K544" s="150"/>
      <c r="L544" s="150"/>
      <c r="M544" s="188"/>
      <c r="N544" s="150"/>
      <c r="O544" s="150"/>
      <c r="P544" s="150"/>
      <c r="Q544" s="150"/>
      <c r="R544" s="150"/>
    </row>
    <row r="545" ht="15.75" customHeight="1">
      <c r="A545" s="150"/>
      <c r="B545" s="150"/>
      <c r="C545" s="150"/>
      <c r="D545" s="150"/>
      <c r="E545" s="150"/>
      <c r="F545" s="150"/>
      <c r="G545" s="150"/>
      <c r="H545" s="150"/>
      <c r="I545" s="150"/>
      <c r="J545" s="150"/>
      <c r="K545" s="150"/>
      <c r="L545" s="150"/>
      <c r="M545" s="188"/>
      <c r="N545" s="150"/>
      <c r="O545" s="150"/>
      <c r="P545" s="150"/>
      <c r="Q545" s="150"/>
      <c r="R545" s="150"/>
    </row>
    <row r="546" ht="15.75" customHeight="1">
      <c r="A546" s="150"/>
      <c r="B546" s="150"/>
      <c r="C546" s="150"/>
      <c r="D546" s="150"/>
      <c r="E546" s="150"/>
      <c r="F546" s="150"/>
      <c r="G546" s="150"/>
      <c r="H546" s="150"/>
      <c r="I546" s="150"/>
      <c r="J546" s="150"/>
      <c r="K546" s="150"/>
      <c r="L546" s="150"/>
      <c r="M546" s="188"/>
      <c r="N546" s="150"/>
      <c r="O546" s="150"/>
      <c r="P546" s="150"/>
      <c r="Q546" s="150"/>
      <c r="R546" s="150"/>
    </row>
    <row r="547" ht="15.75" customHeight="1">
      <c r="A547" s="150"/>
      <c r="B547" s="150"/>
      <c r="C547" s="150"/>
      <c r="D547" s="150"/>
      <c r="E547" s="150"/>
      <c r="F547" s="150"/>
      <c r="G547" s="150"/>
      <c r="H547" s="150"/>
      <c r="I547" s="150"/>
      <c r="J547" s="150"/>
      <c r="K547" s="150"/>
      <c r="L547" s="150"/>
      <c r="M547" s="188"/>
      <c r="N547" s="150"/>
      <c r="O547" s="150"/>
      <c r="P547" s="150"/>
      <c r="Q547" s="150"/>
      <c r="R547" s="150"/>
    </row>
    <row r="548" ht="15.75" customHeight="1">
      <c r="A548" s="150"/>
      <c r="B548" s="150"/>
      <c r="C548" s="150"/>
      <c r="D548" s="150"/>
      <c r="E548" s="150"/>
      <c r="F548" s="150"/>
      <c r="G548" s="150"/>
      <c r="H548" s="150"/>
      <c r="I548" s="150"/>
      <c r="J548" s="150"/>
      <c r="K548" s="150"/>
      <c r="L548" s="150"/>
      <c r="M548" s="188"/>
      <c r="N548" s="150"/>
      <c r="O548" s="150"/>
      <c r="P548" s="150"/>
      <c r="Q548" s="150"/>
      <c r="R548" s="150"/>
    </row>
    <row r="549" ht="15.75" customHeight="1">
      <c r="A549" s="150"/>
      <c r="B549" s="150"/>
      <c r="C549" s="150"/>
      <c r="D549" s="150"/>
      <c r="E549" s="150"/>
      <c r="F549" s="150"/>
      <c r="G549" s="150"/>
      <c r="H549" s="150"/>
      <c r="I549" s="150"/>
      <c r="J549" s="150"/>
      <c r="K549" s="150"/>
      <c r="L549" s="150"/>
      <c r="M549" s="188"/>
      <c r="N549" s="150"/>
      <c r="O549" s="150"/>
      <c r="P549" s="150"/>
      <c r="Q549" s="150"/>
      <c r="R549" s="150"/>
    </row>
    <row r="550" ht="15.75" customHeight="1">
      <c r="A550" s="150"/>
      <c r="B550" s="150"/>
      <c r="C550" s="150"/>
      <c r="D550" s="150"/>
      <c r="E550" s="150"/>
      <c r="F550" s="150"/>
      <c r="G550" s="150"/>
      <c r="H550" s="150"/>
      <c r="I550" s="150"/>
      <c r="J550" s="150"/>
      <c r="K550" s="150"/>
      <c r="L550" s="150"/>
      <c r="M550" s="188"/>
      <c r="N550" s="150"/>
      <c r="O550" s="150"/>
      <c r="P550" s="150"/>
      <c r="Q550" s="150"/>
      <c r="R550" s="150"/>
    </row>
    <row r="551" ht="15.75" customHeight="1">
      <c r="A551" s="150"/>
      <c r="B551" s="150"/>
      <c r="C551" s="150"/>
      <c r="D551" s="150"/>
      <c r="E551" s="150"/>
      <c r="F551" s="150"/>
      <c r="G551" s="150"/>
      <c r="H551" s="150"/>
      <c r="I551" s="150"/>
      <c r="J551" s="150"/>
      <c r="K551" s="150"/>
      <c r="L551" s="150"/>
      <c r="M551" s="188"/>
      <c r="N551" s="150"/>
      <c r="O551" s="150"/>
      <c r="P551" s="150"/>
      <c r="Q551" s="150"/>
      <c r="R551" s="150"/>
    </row>
    <row r="552" ht="15.75" customHeight="1">
      <c r="A552" s="150"/>
      <c r="B552" s="150"/>
      <c r="C552" s="150"/>
      <c r="D552" s="150"/>
      <c r="E552" s="150"/>
      <c r="F552" s="150"/>
      <c r="G552" s="150"/>
      <c r="H552" s="150"/>
      <c r="I552" s="150"/>
      <c r="J552" s="150"/>
      <c r="K552" s="150"/>
      <c r="L552" s="150"/>
      <c r="M552" s="188"/>
      <c r="N552" s="150"/>
      <c r="O552" s="150"/>
      <c r="P552" s="150"/>
      <c r="Q552" s="150"/>
      <c r="R552" s="150"/>
    </row>
    <row r="553" ht="15.75" customHeight="1">
      <c r="A553" s="150"/>
      <c r="B553" s="150"/>
      <c r="C553" s="150"/>
      <c r="D553" s="150"/>
      <c r="E553" s="150"/>
      <c r="F553" s="150"/>
      <c r="G553" s="150"/>
      <c r="H553" s="150"/>
      <c r="I553" s="150"/>
      <c r="J553" s="150"/>
      <c r="K553" s="150"/>
      <c r="L553" s="150"/>
      <c r="M553" s="188"/>
      <c r="N553" s="150"/>
      <c r="O553" s="150"/>
      <c r="P553" s="150"/>
      <c r="Q553" s="150"/>
      <c r="R553" s="150"/>
    </row>
    <row r="554" ht="15.75" customHeight="1">
      <c r="A554" s="150"/>
      <c r="B554" s="150"/>
      <c r="C554" s="150"/>
      <c r="D554" s="150"/>
      <c r="E554" s="150"/>
      <c r="F554" s="150"/>
      <c r="G554" s="150"/>
      <c r="H554" s="150"/>
      <c r="I554" s="150"/>
      <c r="J554" s="150"/>
      <c r="K554" s="150"/>
      <c r="L554" s="150"/>
      <c r="M554" s="188"/>
      <c r="N554" s="150"/>
      <c r="O554" s="150"/>
      <c r="P554" s="150"/>
      <c r="Q554" s="150"/>
      <c r="R554" s="150"/>
    </row>
    <row r="555" ht="15.75" customHeight="1">
      <c r="A555" s="150"/>
      <c r="B555" s="150"/>
      <c r="C555" s="150"/>
      <c r="D555" s="150"/>
      <c r="E555" s="150"/>
      <c r="F555" s="150"/>
      <c r="G555" s="150"/>
      <c r="H555" s="150"/>
      <c r="I555" s="150"/>
      <c r="J555" s="150"/>
      <c r="K555" s="150"/>
      <c r="L555" s="150"/>
      <c r="M555" s="188"/>
      <c r="N555" s="150"/>
      <c r="O555" s="150"/>
      <c r="P555" s="150"/>
      <c r="Q555" s="150"/>
      <c r="R555" s="150"/>
    </row>
    <row r="556" ht="15.75" customHeight="1">
      <c r="A556" s="150"/>
      <c r="B556" s="150"/>
      <c r="C556" s="150"/>
      <c r="D556" s="150"/>
      <c r="E556" s="150"/>
      <c r="F556" s="150"/>
      <c r="G556" s="150"/>
      <c r="H556" s="150"/>
      <c r="I556" s="150"/>
      <c r="J556" s="150"/>
      <c r="K556" s="150"/>
      <c r="L556" s="150"/>
      <c r="M556" s="188"/>
      <c r="N556" s="150"/>
      <c r="O556" s="150"/>
      <c r="P556" s="150"/>
      <c r="Q556" s="150"/>
      <c r="R556" s="150"/>
    </row>
    <row r="557" ht="15.75" customHeight="1">
      <c r="A557" s="150"/>
      <c r="B557" s="150"/>
      <c r="C557" s="150"/>
      <c r="D557" s="150"/>
      <c r="E557" s="150"/>
      <c r="F557" s="150"/>
      <c r="G557" s="150"/>
      <c r="H557" s="150"/>
      <c r="I557" s="150"/>
      <c r="J557" s="150"/>
      <c r="K557" s="150"/>
      <c r="L557" s="150"/>
      <c r="M557" s="188"/>
      <c r="N557" s="150"/>
      <c r="O557" s="150"/>
      <c r="P557" s="150"/>
      <c r="Q557" s="150"/>
      <c r="R557" s="150"/>
    </row>
    <row r="558" ht="15.75" customHeight="1">
      <c r="A558" s="150"/>
      <c r="B558" s="150"/>
      <c r="C558" s="150"/>
      <c r="D558" s="150"/>
      <c r="E558" s="150"/>
      <c r="F558" s="150"/>
      <c r="G558" s="150"/>
      <c r="H558" s="150"/>
      <c r="I558" s="150"/>
      <c r="J558" s="150"/>
      <c r="K558" s="150"/>
      <c r="L558" s="150"/>
      <c r="M558" s="188"/>
      <c r="N558" s="150"/>
      <c r="O558" s="150"/>
      <c r="P558" s="150"/>
      <c r="Q558" s="150"/>
      <c r="R558" s="150"/>
    </row>
    <row r="559" ht="15.75" customHeight="1">
      <c r="A559" s="150"/>
      <c r="B559" s="150"/>
      <c r="C559" s="150"/>
      <c r="D559" s="150"/>
      <c r="E559" s="150"/>
      <c r="F559" s="150"/>
      <c r="G559" s="150"/>
      <c r="H559" s="150"/>
      <c r="I559" s="150"/>
      <c r="J559" s="150"/>
      <c r="K559" s="150"/>
      <c r="L559" s="150"/>
      <c r="M559" s="188"/>
      <c r="N559" s="150"/>
      <c r="O559" s="150"/>
      <c r="P559" s="150"/>
      <c r="Q559" s="150"/>
      <c r="R559" s="150"/>
    </row>
    <row r="560" ht="15.75" customHeight="1">
      <c r="A560" s="150"/>
      <c r="B560" s="150"/>
      <c r="C560" s="150"/>
      <c r="D560" s="150"/>
      <c r="E560" s="150"/>
      <c r="F560" s="150"/>
      <c r="G560" s="150"/>
      <c r="H560" s="150"/>
      <c r="I560" s="150"/>
      <c r="J560" s="150"/>
      <c r="K560" s="150"/>
      <c r="L560" s="150"/>
      <c r="M560" s="188"/>
      <c r="N560" s="150"/>
      <c r="O560" s="150"/>
      <c r="P560" s="150"/>
      <c r="Q560" s="150"/>
      <c r="R560" s="150"/>
    </row>
    <row r="561" ht="15.75" customHeight="1">
      <c r="A561" s="150"/>
      <c r="B561" s="150"/>
      <c r="C561" s="150"/>
      <c r="D561" s="150"/>
      <c r="E561" s="150"/>
      <c r="F561" s="150"/>
      <c r="G561" s="150"/>
      <c r="H561" s="150"/>
      <c r="I561" s="150"/>
      <c r="J561" s="150"/>
      <c r="K561" s="150"/>
      <c r="L561" s="150"/>
      <c r="M561" s="188"/>
      <c r="N561" s="150"/>
      <c r="O561" s="150"/>
      <c r="P561" s="150"/>
      <c r="Q561" s="150"/>
      <c r="R561" s="150"/>
    </row>
    <row r="562" ht="15.75" customHeight="1">
      <c r="A562" s="150"/>
      <c r="B562" s="150"/>
      <c r="C562" s="150"/>
      <c r="D562" s="150"/>
      <c r="E562" s="150"/>
      <c r="F562" s="150"/>
      <c r="G562" s="150"/>
      <c r="H562" s="150"/>
      <c r="I562" s="150"/>
      <c r="J562" s="150"/>
      <c r="K562" s="150"/>
      <c r="L562" s="150"/>
      <c r="M562" s="188"/>
      <c r="N562" s="150"/>
      <c r="O562" s="150"/>
      <c r="P562" s="150"/>
      <c r="Q562" s="150"/>
      <c r="R562" s="150"/>
    </row>
    <row r="563" ht="15.75" customHeight="1">
      <c r="A563" s="150"/>
      <c r="B563" s="150"/>
      <c r="C563" s="150"/>
      <c r="D563" s="150"/>
      <c r="E563" s="150"/>
      <c r="F563" s="150"/>
      <c r="G563" s="150"/>
      <c r="H563" s="150"/>
      <c r="I563" s="150"/>
      <c r="J563" s="150"/>
      <c r="K563" s="150"/>
      <c r="L563" s="150"/>
      <c r="M563" s="188"/>
      <c r="N563" s="150"/>
      <c r="O563" s="150"/>
      <c r="P563" s="150"/>
      <c r="Q563" s="150"/>
      <c r="R563" s="150"/>
    </row>
    <row r="564" ht="15.75" customHeight="1">
      <c r="A564" s="150"/>
      <c r="B564" s="150"/>
      <c r="C564" s="150"/>
      <c r="D564" s="150"/>
      <c r="E564" s="150"/>
      <c r="F564" s="150"/>
      <c r="G564" s="150"/>
      <c r="H564" s="150"/>
      <c r="I564" s="150"/>
      <c r="J564" s="150"/>
      <c r="K564" s="150"/>
      <c r="L564" s="150"/>
      <c r="M564" s="188"/>
      <c r="N564" s="150"/>
      <c r="O564" s="150"/>
      <c r="P564" s="150"/>
      <c r="Q564" s="150"/>
      <c r="R564" s="150"/>
    </row>
    <row r="565" ht="15.75" customHeight="1">
      <c r="A565" s="150"/>
      <c r="B565" s="150"/>
      <c r="C565" s="150"/>
      <c r="D565" s="150"/>
      <c r="E565" s="150"/>
      <c r="F565" s="150"/>
      <c r="G565" s="150"/>
      <c r="H565" s="150"/>
      <c r="I565" s="150"/>
      <c r="J565" s="150"/>
      <c r="K565" s="150"/>
      <c r="L565" s="150"/>
      <c r="M565" s="188"/>
      <c r="N565" s="150"/>
      <c r="O565" s="150"/>
      <c r="P565" s="150"/>
      <c r="Q565" s="150"/>
      <c r="R565" s="150"/>
    </row>
    <row r="566" ht="15.75" customHeight="1">
      <c r="A566" s="150"/>
      <c r="B566" s="150"/>
      <c r="C566" s="150"/>
      <c r="D566" s="150"/>
      <c r="E566" s="150"/>
      <c r="F566" s="150"/>
      <c r="G566" s="150"/>
      <c r="H566" s="150"/>
      <c r="I566" s="150"/>
      <c r="J566" s="150"/>
      <c r="K566" s="150"/>
      <c r="L566" s="150"/>
      <c r="M566" s="188"/>
      <c r="N566" s="150"/>
      <c r="O566" s="150"/>
      <c r="P566" s="150"/>
      <c r="Q566" s="150"/>
      <c r="R566" s="150"/>
    </row>
    <row r="567" ht="15.75" customHeight="1">
      <c r="A567" s="150"/>
      <c r="B567" s="150"/>
      <c r="C567" s="150"/>
      <c r="D567" s="150"/>
      <c r="E567" s="150"/>
      <c r="F567" s="150"/>
      <c r="G567" s="150"/>
      <c r="H567" s="150"/>
      <c r="I567" s="150"/>
      <c r="J567" s="150"/>
      <c r="K567" s="150"/>
      <c r="L567" s="150"/>
      <c r="M567" s="188"/>
      <c r="N567" s="150"/>
      <c r="O567" s="150"/>
      <c r="P567" s="150"/>
      <c r="Q567" s="150"/>
      <c r="R567" s="150"/>
    </row>
    <row r="568" ht="15.75" customHeight="1">
      <c r="A568" s="150"/>
      <c r="B568" s="150"/>
      <c r="C568" s="150"/>
      <c r="D568" s="150"/>
      <c r="E568" s="150"/>
      <c r="F568" s="150"/>
      <c r="G568" s="150"/>
      <c r="H568" s="150"/>
      <c r="I568" s="150"/>
      <c r="J568" s="150"/>
      <c r="K568" s="150"/>
      <c r="L568" s="150"/>
      <c r="M568" s="188"/>
      <c r="N568" s="150"/>
      <c r="O568" s="150"/>
      <c r="P568" s="150"/>
      <c r="Q568" s="150"/>
      <c r="R568" s="150"/>
    </row>
    <row r="569" ht="15.75" customHeight="1">
      <c r="A569" s="150"/>
      <c r="B569" s="150"/>
      <c r="C569" s="150"/>
      <c r="D569" s="150"/>
      <c r="E569" s="150"/>
      <c r="F569" s="150"/>
      <c r="G569" s="150"/>
      <c r="H569" s="150"/>
      <c r="I569" s="150"/>
      <c r="J569" s="150"/>
      <c r="K569" s="150"/>
      <c r="L569" s="150"/>
      <c r="M569" s="188"/>
      <c r="N569" s="150"/>
      <c r="O569" s="150"/>
      <c r="P569" s="150"/>
      <c r="Q569" s="150"/>
      <c r="R569" s="150"/>
    </row>
    <row r="570" ht="15.75" customHeight="1">
      <c r="A570" s="150"/>
      <c r="B570" s="150"/>
      <c r="C570" s="150"/>
      <c r="D570" s="150"/>
      <c r="E570" s="150"/>
      <c r="F570" s="150"/>
      <c r="G570" s="150"/>
      <c r="H570" s="150"/>
      <c r="I570" s="150"/>
      <c r="J570" s="150"/>
      <c r="K570" s="150"/>
      <c r="L570" s="150"/>
      <c r="M570" s="188"/>
      <c r="N570" s="150"/>
      <c r="O570" s="150"/>
      <c r="P570" s="150"/>
      <c r="Q570" s="150"/>
      <c r="R570" s="150"/>
    </row>
    <row r="571" ht="15.75" customHeight="1">
      <c r="A571" s="150"/>
      <c r="B571" s="150"/>
      <c r="C571" s="150"/>
      <c r="D571" s="150"/>
      <c r="E571" s="150"/>
      <c r="F571" s="150"/>
      <c r="G571" s="150"/>
      <c r="H571" s="150"/>
      <c r="I571" s="150"/>
      <c r="J571" s="150"/>
      <c r="K571" s="150"/>
      <c r="L571" s="150"/>
      <c r="M571" s="188"/>
      <c r="N571" s="150"/>
      <c r="O571" s="150"/>
      <c r="P571" s="150"/>
      <c r="Q571" s="150"/>
      <c r="R571" s="150"/>
    </row>
    <row r="572" ht="15.75" customHeight="1">
      <c r="A572" s="150"/>
      <c r="B572" s="150"/>
      <c r="C572" s="150"/>
      <c r="D572" s="150"/>
      <c r="E572" s="150"/>
      <c r="F572" s="150"/>
      <c r="G572" s="150"/>
      <c r="H572" s="150"/>
      <c r="I572" s="150"/>
      <c r="J572" s="150"/>
      <c r="K572" s="150"/>
      <c r="L572" s="150"/>
      <c r="M572" s="188"/>
      <c r="N572" s="150"/>
      <c r="O572" s="150"/>
      <c r="P572" s="150"/>
      <c r="Q572" s="150"/>
      <c r="R572" s="150"/>
    </row>
    <row r="573" ht="15.75" customHeight="1">
      <c r="A573" s="150"/>
      <c r="B573" s="150"/>
      <c r="C573" s="150"/>
      <c r="D573" s="150"/>
      <c r="E573" s="150"/>
      <c r="F573" s="150"/>
      <c r="G573" s="150"/>
      <c r="H573" s="150"/>
      <c r="I573" s="150"/>
      <c r="J573" s="150"/>
      <c r="K573" s="150"/>
      <c r="L573" s="150"/>
      <c r="M573" s="188"/>
      <c r="N573" s="150"/>
      <c r="O573" s="150"/>
      <c r="P573" s="150"/>
      <c r="Q573" s="150"/>
      <c r="R573" s="150"/>
    </row>
    <row r="574" ht="15.75" customHeight="1">
      <c r="A574" s="150"/>
      <c r="B574" s="150"/>
      <c r="C574" s="150"/>
      <c r="D574" s="150"/>
      <c r="E574" s="150"/>
      <c r="F574" s="150"/>
      <c r="G574" s="150"/>
      <c r="H574" s="150"/>
      <c r="I574" s="150"/>
      <c r="J574" s="150"/>
      <c r="K574" s="150"/>
      <c r="L574" s="150"/>
      <c r="M574" s="188"/>
      <c r="N574" s="150"/>
      <c r="O574" s="150"/>
      <c r="P574" s="150"/>
      <c r="Q574" s="150"/>
      <c r="R574" s="150"/>
    </row>
    <row r="575" ht="15.75" customHeight="1">
      <c r="A575" s="150"/>
      <c r="B575" s="150"/>
      <c r="C575" s="150"/>
      <c r="D575" s="150"/>
      <c r="E575" s="150"/>
      <c r="F575" s="150"/>
      <c r="G575" s="150"/>
      <c r="H575" s="150"/>
      <c r="I575" s="150"/>
      <c r="J575" s="150"/>
      <c r="K575" s="150"/>
      <c r="L575" s="150"/>
      <c r="M575" s="188"/>
      <c r="N575" s="150"/>
      <c r="O575" s="150"/>
      <c r="P575" s="150"/>
      <c r="Q575" s="150"/>
      <c r="R575" s="150"/>
    </row>
    <row r="576" ht="15.75" customHeight="1">
      <c r="A576" s="150"/>
      <c r="B576" s="150"/>
      <c r="C576" s="150"/>
      <c r="D576" s="150"/>
      <c r="E576" s="150"/>
      <c r="F576" s="150"/>
      <c r="G576" s="150"/>
      <c r="H576" s="150"/>
      <c r="I576" s="150"/>
      <c r="J576" s="150"/>
      <c r="K576" s="150"/>
      <c r="L576" s="150"/>
      <c r="M576" s="188"/>
      <c r="N576" s="150"/>
      <c r="O576" s="150"/>
      <c r="P576" s="150"/>
      <c r="Q576" s="150"/>
      <c r="R576" s="150"/>
    </row>
    <row r="577" ht="15.75" customHeight="1">
      <c r="A577" s="150"/>
      <c r="B577" s="150"/>
      <c r="C577" s="150"/>
      <c r="D577" s="150"/>
      <c r="E577" s="150"/>
      <c r="F577" s="150"/>
      <c r="G577" s="150"/>
      <c r="H577" s="150"/>
      <c r="I577" s="150"/>
      <c r="J577" s="150"/>
      <c r="K577" s="150"/>
      <c r="L577" s="150"/>
      <c r="M577" s="188"/>
      <c r="N577" s="150"/>
      <c r="O577" s="150"/>
      <c r="P577" s="150"/>
      <c r="Q577" s="150"/>
      <c r="R577" s="150"/>
    </row>
    <row r="578" ht="15.75" customHeight="1">
      <c r="A578" s="150"/>
      <c r="B578" s="150"/>
      <c r="C578" s="150"/>
      <c r="D578" s="150"/>
      <c r="E578" s="150"/>
      <c r="F578" s="150"/>
      <c r="G578" s="150"/>
      <c r="H578" s="150"/>
      <c r="I578" s="150"/>
      <c r="J578" s="150"/>
      <c r="K578" s="150"/>
      <c r="L578" s="150"/>
      <c r="M578" s="188"/>
      <c r="N578" s="150"/>
      <c r="O578" s="150"/>
      <c r="P578" s="150"/>
      <c r="Q578" s="150"/>
      <c r="R578" s="150"/>
    </row>
    <row r="579" ht="15.75" customHeight="1">
      <c r="A579" s="150"/>
      <c r="B579" s="150"/>
      <c r="C579" s="150"/>
      <c r="D579" s="150"/>
      <c r="E579" s="150"/>
      <c r="F579" s="150"/>
      <c r="G579" s="150"/>
      <c r="H579" s="150"/>
      <c r="I579" s="150"/>
      <c r="J579" s="150"/>
      <c r="K579" s="150"/>
      <c r="L579" s="150"/>
      <c r="M579" s="188"/>
      <c r="N579" s="150"/>
      <c r="O579" s="150"/>
      <c r="P579" s="150"/>
      <c r="Q579" s="150"/>
      <c r="R579" s="150"/>
    </row>
    <row r="580" ht="15.75" customHeight="1">
      <c r="A580" s="150"/>
      <c r="B580" s="150"/>
      <c r="C580" s="150"/>
      <c r="D580" s="150"/>
      <c r="E580" s="150"/>
      <c r="F580" s="150"/>
      <c r="G580" s="150"/>
      <c r="H580" s="150"/>
      <c r="I580" s="150"/>
      <c r="J580" s="150"/>
      <c r="K580" s="150"/>
      <c r="L580" s="150"/>
      <c r="M580" s="188"/>
      <c r="N580" s="150"/>
      <c r="O580" s="150"/>
      <c r="P580" s="150"/>
      <c r="Q580" s="150"/>
      <c r="R580" s="150"/>
    </row>
    <row r="581" ht="15.75" customHeight="1">
      <c r="A581" s="150"/>
      <c r="B581" s="150"/>
      <c r="C581" s="150"/>
      <c r="D581" s="150"/>
      <c r="E581" s="150"/>
      <c r="F581" s="150"/>
      <c r="G581" s="150"/>
      <c r="H581" s="150"/>
      <c r="I581" s="150"/>
      <c r="J581" s="150"/>
      <c r="K581" s="150"/>
      <c r="L581" s="150"/>
      <c r="M581" s="188"/>
      <c r="N581" s="150"/>
      <c r="O581" s="150"/>
      <c r="P581" s="150"/>
      <c r="Q581" s="150"/>
      <c r="R581" s="150"/>
    </row>
    <row r="582" ht="15.75" customHeight="1">
      <c r="A582" s="150"/>
      <c r="B582" s="150"/>
      <c r="C582" s="150"/>
      <c r="D582" s="150"/>
      <c r="E582" s="150"/>
      <c r="F582" s="150"/>
      <c r="G582" s="150"/>
      <c r="H582" s="150"/>
      <c r="I582" s="150"/>
      <c r="J582" s="150"/>
      <c r="K582" s="150"/>
      <c r="L582" s="150"/>
      <c r="M582" s="188"/>
      <c r="N582" s="150"/>
      <c r="O582" s="150"/>
      <c r="P582" s="150"/>
      <c r="Q582" s="150"/>
      <c r="R582" s="150"/>
    </row>
    <row r="583" ht="15.75" customHeight="1">
      <c r="A583" s="150"/>
      <c r="B583" s="150"/>
      <c r="C583" s="150"/>
      <c r="D583" s="150"/>
      <c r="E583" s="150"/>
      <c r="F583" s="150"/>
      <c r="G583" s="150"/>
      <c r="H583" s="150"/>
      <c r="I583" s="150"/>
      <c r="J583" s="150"/>
      <c r="K583" s="150"/>
      <c r="L583" s="150"/>
      <c r="M583" s="188"/>
      <c r="N583" s="150"/>
      <c r="O583" s="150"/>
      <c r="P583" s="150"/>
      <c r="Q583" s="150"/>
      <c r="R583" s="150"/>
    </row>
    <row r="584" ht="15.75" customHeight="1">
      <c r="A584" s="150"/>
      <c r="B584" s="150"/>
      <c r="C584" s="150"/>
      <c r="D584" s="150"/>
      <c r="E584" s="150"/>
      <c r="F584" s="150"/>
      <c r="G584" s="150"/>
      <c r="H584" s="150"/>
      <c r="I584" s="150"/>
      <c r="J584" s="150"/>
      <c r="K584" s="150"/>
      <c r="L584" s="150"/>
      <c r="M584" s="188"/>
      <c r="N584" s="150"/>
      <c r="O584" s="150"/>
      <c r="P584" s="150"/>
      <c r="Q584" s="150"/>
      <c r="R584" s="150"/>
    </row>
    <row r="585" ht="15.75" customHeight="1">
      <c r="A585" s="150"/>
      <c r="B585" s="150"/>
      <c r="C585" s="150"/>
      <c r="D585" s="150"/>
      <c r="E585" s="150"/>
      <c r="F585" s="150"/>
      <c r="G585" s="150"/>
      <c r="H585" s="150"/>
      <c r="I585" s="150"/>
      <c r="J585" s="150"/>
      <c r="K585" s="150"/>
      <c r="L585" s="150"/>
      <c r="M585" s="188"/>
      <c r="N585" s="150"/>
      <c r="O585" s="150"/>
      <c r="P585" s="150"/>
      <c r="Q585" s="150"/>
      <c r="R585" s="150"/>
    </row>
    <row r="586" ht="15.75" customHeight="1">
      <c r="A586" s="150"/>
      <c r="B586" s="150"/>
      <c r="C586" s="150"/>
      <c r="D586" s="150"/>
      <c r="E586" s="150"/>
      <c r="F586" s="150"/>
      <c r="G586" s="150"/>
      <c r="H586" s="150"/>
      <c r="I586" s="150"/>
      <c r="J586" s="150"/>
      <c r="K586" s="150"/>
      <c r="L586" s="150"/>
      <c r="M586" s="188"/>
      <c r="N586" s="150"/>
      <c r="O586" s="150"/>
      <c r="P586" s="150"/>
      <c r="Q586" s="150"/>
      <c r="R586" s="150"/>
    </row>
    <row r="587" ht="15.75" customHeight="1">
      <c r="A587" s="150"/>
      <c r="B587" s="150"/>
      <c r="C587" s="150"/>
      <c r="D587" s="150"/>
      <c r="E587" s="150"/>
      <c r="F587" s="150"/>
      <c r="G587" s="150"/>
      <c r="H587" s="150"/>
      <c r="I587" s="150"/>
      <c r="J587" s="150"/>
      <c r="K587" s="150"/>
      <c r="L587" s="150"/>
      <c r="M587" s="188"/>
      <c r="N587" s="150"/>
      <c r="O587" s="150"/>
      <c r="P587" s="150"/>
      <c r="Q587" s="150"/>
      <c r="R587" s="150"/>
    </row>
    <row r="588" ht="15.75" customHeight="1">
      <c r="A588" s="150"/>
      <c r="B588" s="150"/>
      <c r="C588" s="150"/>
      <c r="D588" s="150"/>
      <c r="E588" s="150"/>
      <c r="F588" s="150"/>
      <c r="G588" s="150"/>
      <c r="H588" s="150"/>
      <c r="I588" s="150"/>
      <c r="J588" s="150"/>
      <c r="K588" s="150"/>
      <c r="L588" s="150"/>
      <c r="M588" s="188"/>
      <c r="N588" s="150"/>
      <c r="O588" s="150"/>
      <c r="P588" s="150"/>
      <c r="Q588" s="150"/>
      <c r="R588" s="150"/>
    </row>
    <row r="589" ht="15.75" customHeight="1">
      <c r="A589" s="150"/>
      <c r="B589" s="150"/>
      <c r="C589" s="150"/>
      <c r="D589" s="150"/>
      <c r="E589" s="150"/>
      <c r="F589" s="150"/>
      <c r="G589" s="150"/>
      <c r="H589" s="150"/>
      <c r="I589" s="150"/>
      <c r="J589" s="150"/>
      <c r="K589" s="150"/>
      <c r="L589" s="150"/>
      <c r="M589" s="188"/>
      <c r="N589" s="150"/>
      <c r="O589" s="150"/>
      <c r="P589" s="150"/>
      <c r="Q589" s="150"/>
      <c r="R589" s="150"/>
    </row>
    <row r="590" ht="15.75" customHeight="1">
      <c r="A590" s="150"/>
      <c r="B590" s="150"/>
      <c r="C590" s="150"/>
      <c r="D590" s="150"/>
      <c r="E590" s="150"/>
      <c r="F590" s="150"/>
      <c r="G590" s="150"/>
      <c r="H590" s="150"/>
      <c r="I590" s="150"/>
      <c r="J590" s="150"/>
      <c r="K590" s="150"/>
      <c r="L590" s="150"/>
      <c r="M590" s="188"/>
      <c r="N590" s="150"/>
      <c r="O590" s="150"/>
      <c r="P590" s="150"/>
      <c r="Q590" s="150"/>
      <c r="R590" s="150"/>
    </row>
    <row r="591" ht="15.75" customHeight="1">
      <c r="A591" s="150"/>
      <c r="B591" s="150"/>
      <c r="C591" s="150"/>
      <c r="D591" s="150"/>
      <c r="E591" s="150"/>
      <c r="F591" s="150"/>
      <c r="G591" s="150"/>
      <c r="H591" s="150"/>
      <c r="I591" s="150"/>
      <c r="J591" s="150"/>
      <c r="K591" s="150"/>
      <c r="L591" s="150"/>
      <c r="M591" s="188"/>
      <c r="N591" s="150"/>
      <c r="O591" s="150"/>
      <c r="P591" s="150"/>
      <c r="Q591" s="150"/>
      <c r="R591" s="150"/>
    </row>
    <row r="592" ht="15.75" customHeight="1">
      <c r="A592" s="150"/>
      <c r="B592" s="150"/>
      <c r="C592" s="150"/>
      <c r="D592" s="150"/>
      <c r="E592" s="150"/>
      <c r="F592" s="150"/>
      <c r="G592" s="150"/>
      <c r="H592" s="150"/>
      <c r="I592" s="150"/>
      <c r="J592" s="150"/>
      <c r="K592" s="150"/>
      <c r="L592" s="150"/>
      <c r="M592" s="188"/>
      <c r="N592" s="150"/>
      <c r="O592" s="150"/>
      <c r="P592" s="150"/>
      <c r="Q592" s="150"/>
      <c r="R592" s="150"/>
    </row>
    <row r="593" ht="15.75" customHeight="1">
      <c r="A593" s="150"/>
      <c r="B593" s="150"/>
      <c r="C593" s="150"/>
      <c r="D593" s="150"/>
      <c r="E593" s="150"/>
      <c r="F593" s="150"/>
      <c r="G593" s="150"/>
      <c r="H593" s="150"/>
      <c r="I593" s="150"/>
      <c r="J593" s="150"/>
      <c r="K593" s="150"/>
      <c r="L593" s="150"/>
      <c r="M593" s="188"/>
      <c r="N593" s="150"/>
      <c r="O593" s="150"/>
      <c r="P593" s="150"/>
      <c r="Q593" s="150"/>
      <c r="R593" s="150"/>
    </row>
    <row r="594" ht="15.75" customHeight="1">
      <c r="A594" s="150"/>
      <c r="B594" s="150"/>
      <c r="C594" s="150"/>
      <c r="D594" s="150"/>
      <c r="E594" s="150"/>
      <c r="F594" s="150"/>
      <c r="G594" s="150"/>
      <c r="H594" s="150"/>
      <c r="I594" s="150"/>
      <c r="J594" s="150"/>
      <c r="K594" s="150"/>
      <c r="L594" s="150"/>
      <c r="M594" s="188"/>
      <c r="N594" s="150"/>
      <c r="O594" s="150"/>
      <c r="P594" s="150"/>
      <c r="Q594" s="150"/>
      <c r="R594" s="150"/>
    </row>
    <row r="595" ht="15.75" customHeight="1">
      <c r="A595" s="150"/>
      <c r="B595" s="150"/>
      <c r="C595" s="150"/>
      <c r="D595" s="150"/>
      <c r="E595" s="150"/>
      <c r="F595" s="150"/>
      <c r="G595" s="150"/>
      <c r="H595" s="150"/>
      <c r="I595" s="150"/>
      <c r="J595" s="150"/>
      <c r="K595" s="150"/>
      <c r="L595" s="150"/>
      <c r="M595" s="188"/>
      <c r="N595" s="150"/>
      <c r="O595" s="150"/>
      <c r="P595" s="150"/>
      <c r="Q595" s="150"/>
      <c r="R595" s="150"/>
    </row>
    <row r="596" ht="15.75" customHeight="1">
      <c r="A596" s="150"/>
      <c r="B596" s="150"/>
      <c r="C596" s="150"/>
      <c r="D596" s="150"/>
      <c r="E596" s="150"/>
      <c r="F596" s="150"/>
      <c r="G596" s="150"/>
      <c r="H596" s="150"/>
      <c r="I596" s="150"/>
      <c r="J596" s="150"/>
      <c r="K596" s="150"/>
      <c r="L596" s="150"/>
      <c r="M596" s="188"/>
      <c r="N596" s="150"/>
      <c r="O596" s="150"/>
      <c r="P596" s="150"/>
      <c r="Q596" s="150"/>
      <c r="R596" s="150"/>
    </row>
    <row r="597" ht="15.75" customHeight="1">
      <c r="A597" s="150"/>
      <c r="B597" s="150"/>
      <c r="C597" s="150"/>
      <c r="D597" s="150"/>
      <c r="E597" s="150"/>
      <c r="F597" s="150"/>
      <c r="G597" s="150"/>
      <c r="H597" s="150"/>
      <c r="I597" s="150"/>
      <c r="J597" s="150"/>
      <c r="K597" s="150"/>
      <c r="L597" s="150"/>
      <c r="M597" s="188"/>
      <c r="N597" s="150"/>
      <c r="O597" s="150"/>
      <c r="P597" s="150"/>
      <c r="Q597" s="150"/>
      <c r="R597" s="150"/>
    </row>
    <row r="598" ht="15.75" customHeight="1">
      <c r="A598" s="150"/>
      <c r="B598" s="150"/>
      <c r="C598" s="150"/>
      <c r="D598" s="150"/>
      <c r="E598" s="150"/>
      <c r="F598" s="150"/>
      <c r="G598" s="150"/>
      <c r="H598" s="150"/>
      <c r="I598" s="150"/>
      <c r="J598" s="150"/>
      <c r="K598" s="150"/>
      <c r="L598" s="150"/>
      <c r="M598" s="188"/>
      <c r="N598" s="150"/>
      <c r="O598" s="150"/>
      <c r="P598" s="150"/>
      <c r="Q598" s="150"/>
      <c r="R598" s="150"/>
    </row>
    <row r="599" ht="15.75" customHeight="1">
      <c r="A599" s="150"/>
      <c r="B599" s="150"/>
      <c r="C599" s="150"/>
      <c r="D599" s="150"/>
      <c r="E599" s="150"/>
      <c r="F599" s="150"/>
      <c r="G599" s="150"/>
      <c r="H599" s="150"/>
      <c r="I599" s="150"/>
      <c r="J599" s="150"/>
      <c r="K599" s="150"/>
      <c r="L599" s="150"/>
      <c r="M599" s="188"/>
      <c r="N599" s="150"/>
      <c r="O599" s="150"/>
      <c r="P599" s="150"/>
      <c r="Q599" s="150"/>
      <c r="R599" s="150"/>
    </row>
    <row r="600" ht="15.75" customHeight="1">
      <c r="A600" s="150"/>
      <c r="B600" s="150"/>
      <c r="C600" s="150"/>
      <c r="D600" s="150"/>
      <c r="E600" s="150"/>
      <c r="F600" s="150"/>
      <c r="G600" s="150"/>
      <c r="H600" s="150"/>
      <c r="I600" s="150"/>
      <c r="J600" s="150"/>
      <c r="K600" s="150"/>
      <c r="L600" s="150"/>
      <c r="M600" s="188"/>
      <c r="N600" s="150"/>
      <c r="O600" s="150"/>
      <c r="P600" s="150"/>
      <c r="Q600" s="150"/>
      <c r="R600" s="150"/>
    </row>
    <row r="601" ht="15.75" customHeight="1">
      <c r="A601" s="150"/>
      <c r="B601" s="150"/>
      <c r="C601" s="150"/>
      <c r="D601" s="150"/>
      <c r="E601" s="150"/>
      <c r="F601" s="150"/>
      <c r="G601" s="150"/>
      <c r="H601" s="150"/>
      <c r="I601" s="150"/>
      <c r="J601" s="150"/>
      <c r="K601" s="150"/>
      <c r="L601" s="150"/>
      <c r="M601" s="188"/>
      <c r="N601" s="150"/>
      <c r="O601" s="150"/>
      <c r="P601" s="150"/>
      <c r="Q601" s="150"/>
      <c r="R601" s="150"/>
    </row>
    <row r="602" ht="15.75" customHeight="1">
      <c r="A602" s="150"/>
      <c r="B602" s="150"/>
      <c r="C602" s="150"/>
      <c r="D602" s="150"/>
      <c r="E602" s="150"/>
      <c r="F602" s="150"/>
      <c r="G602" s="150"/>
      <c r="H602" s="150"/>
      <c r="I602" s="150"/>
      <c r="J602" s="150"/>
      <c r="K602" s="150"/>
      <c r="L602" s="150"/>
      <c r="M602" s="188"/>
      <c r="N602" s="150"/>
      <c r="O602" s="150"/>
      <c r="P602" s="150"/>
      <c r="Q602" s="150"/>
      <c r="R602" s="150"/>
    </row>
    <row r="603" ht="15.75" customHeight="1">
      <c r="A603" s="150"/>
      <c r="B603" s="150"/>
      <c r="C603" s="150"/>
      <c r="D603" s="150"/>
      <c r="E603" s="150"/>
      <c r="F603" s="150"/>
      <c r="G603" s="150"/>
      <c r="H603" s="150"/>
      <c r="I603" s="150"/>
      <c r="J603" s="150"/>
      <c r="K603" s="150"/>
      <c r="L603" s="150"/>
      <c r="M603" s="188"/>
      <c r="N603" s="150"/>
      <c r="O603" s="150"/>
      <c r="P603" s="150"/>
      <c r="Q603" s="150"/>
      <c r="R603" s="150"/>
    </row>
    <row r="604" ht="15.75" customHeight="1">
      <c r="A604" s="150"/>
      <c r="B604" s="150"/>
      <c r="C604" s="150"/>
      <c r="D604" s="150"/>
      <c r="E604" s="150"/>
      <c r="F604" s="150"/>
      <c r="G604" s="150"/>
      <c r="H604" s="150"/>
      <c r="I604" s="150"/>
      <c r="J604" s="150"/>
      <c r="K604" s="150"/>
      <c r="L604" s="150"/>
      <c r="M604" s="188"/>
      <c r="N604" s="150"/>
      <c r="O604" s="150"/>
      <c r="P604" s="150"/>
      <c r="Q604" s="150"/>
      <c r="R604" s="150"/>
    </row>
    <row r="605" ht="15.75" customHeight="1">
      <c r="A605" s="150"/>
      <c r="B605" s="150"/>
      <c r="C605" s="150"/>
      <c r="D605" s="150"/>
      <c r="E605" s="150"/>
      <c r="F605" s="150"/>
      <c r="G605" s="150"/>
      <c r="H605" s="150"/>
      <c r="I605" s="150"/>
      <c r="J605" s="150"/>
      <c r="K605" s="150"/>
      <c r="L605" s="150"/>
      <c r="M605" s="188"/>
      <c r="N605" s="150"/>
      <c r="O605" s="150"/>
      <c r="P605" s="150"/>
      <c r="Q605" s="150"/>
      <c r="R605" s="150"/>
    </row>
    <row r="606" ht="15.75" customHeight="1">
      <c r="A606" s="150"/>
      <c r="B606" s="150"/>
      <c r="C606" s="150"/>
      <c r="D606" s="150"/>
      <c r="E606" s="150"/>
      <c r="F606" s="150"/>
      <c r="G606" s="150"/>
      <c r="H606" s="150"/>
      <c r="I606" s="150"/>
      <c r="J606" s="150"/>
      <c r="K606" s="150"/>
      <c r="L606" s="150"/>
      <c r="M606" s="188"/>
      <c r="N606" s="150"/>
      <c r="O606" s="150"/>
      <c r="P606" s="150"/>
      <c r="Q606" s="150"/>
      <c r="R606" s="150"/>
    </row>
    <row r="607" ht="15.75" customHeight="1">
      <c r="A607" s="150"/>
      <c r="B607" s="150"/>
      <c r="C607" s="150"/>
      <c r="D607" s="150"/>
      <c r="E607" s="150"/>
      <c r="F607" s="150"/>
      <c r="G607" s="150"/>
      <c r="H607" s="150"/>
      <c r="I607" s="150"/>
      <c r="J607" s="150"/>
      <c r="K607" s="150"/>
      <c r="L607" s="150"/>
      <c r="M607" s="188"/>
      <c r="N607" s="150"/>
      <c r="O607" s="150"/>
      <c r="P607" s="150"/>
      <c r="Q607" s="150"/>
      <c r="R607" s="150"/>
    </row>
    <row r="608" ht="15.75" customHeight="1">
      <c r="A608" s="150"/>
      <c r="B608" s="150"/>
      <c r="C608" s="150"/>
      <c r="D608" s="150"/>
      <c r="E608" s="150"/>
      <c r="F608" s="150"/>
      <c r="G608" s="150"/>
      <c r="H608" s="150"/>
      <c r="I608" s="150"/>
      <c r="J608" s="150"/>
      <c r="K608" s="150"/>
      <c r="L608" s="150"/>
      <c r="M608" s="188"/>
      <c r="N608" s="150"/>
      <c r="O608" s="150"/>
      <c r="P608" s="150"/>
      <c r="Q608" s="150"/>
      <c r="R608" s="150"/>
    </row>
    <row r="609" ht="15.75" customHeight="1">
      <c r="A609" s="150"/>
      <c r="B609" s="150"/>
      <c r="C609" s="150"/>
      <c r="D609" s="150"/>
      <c r="E609" s="150"/>
      <c r="F609" s="150"/>
      <c r="G609" s="150"/>
      <c r="H609" s="150"/>
      <c r="I609" s="150"/>
      <c r="J609" s="150"/>
      <c r="K609" s="150"/>
      <c r="L609" s="150"/>
      <c r="M609" s="188"/>
      <c r="N609" s="150"/>
      <c r="O609" s="150"/>
      <c r="P609" s="150"/>
      <c r="Q609" s="150"/>
      <c r="R609" s="150"/>
    </row>
    <row r="610" ht="15.75" customHeight="1">
      <c r="A610" s="150"/>
      <c r="B610" s="150"/>
      <c r="C610" s="150"/>
      <c r="D610" s="150"/>
      <c r="E610" s="150"/>
      <c r="F610" s="150"/>
      <c r="G610" s="150"/>
      <c r="H610" s="150"/>
      <c r="I610" s="150"/>
      <c r="J610" s="150"/>
      <c r="K610" s="150"/>
      <c r="L610" s="150"/>
      <c r="M610" s="188"/>
      <c r="N610" s="150"/>
      <c r="O610" s="150"/>
      <c r="P610" s="150"/>
      <c r="Q610" s="150"/>
      <c r="R610" s="150"/>
    </row>
    <row r="611" ht="15.75" customHeight="1">
      <c r="A611" s="150"/>
      <c r="B611" s="150"/>
      <c r="C611" s="150"/>
      <c r="D611" s="150"/>
      <c r="E611" s="150"/>
      <c r="F611" s="150"/>
      <c r="G611" s="150"/>
      <c r="H611" s="150"/>
      <c r="I611" s="150"/>
      <c r="J611" s="150"/>
      <c r="K611" s="150"/>
      <c r="L611" s="150"/>
      <c r="M611" s="188"/>
      <c r="N611" s="150"/>
      <c r="O611" s="150"/>
      <c r="P611" s="150"/>
      <c r="Q611" s="150"/>
      <c r="R611" s="150"/>
    </row>
    <row r="612" ht="15.75" customHeight="1">
      <c r="A612" s="150"/>
      <c r="B612" s="150"/>
      <c r="C612" s="150"/>
      <c r="D612" s="150"/>
      <c r="E612" s="150"/>
      <c r="F612" s="150"/>
      <c r="G612" s="150"/>
      <c r="H612" s="150"/>
      <c r="I612" s="150"/>
      <c r="J612" s="150"/>
      <c r="K612" s="150"/>
      <c r="L612" s="150"/>
      <c r="M612" s="188"/>
      <c r="N612" s="150"/>
      <c r="O612" s="150"/>
      <c r="P612" s="150"/>
      <c r="Q612" s="150"/>
      <c r="R612" s="150"/>
    </row>
    <row r="613" ht="15.75" customHeight="1">
      <c r="A613" s="150"/>
      <c r="B613" s="150"/>
      <c r="C613" s="150"/>
      <c r="D613" s="150"/>
      <c r="E613" s="150"/>
      <c r="F613" s="150"/>
      <c r="G613" s="150"/>
      <c r="H613" s="150"/>
      <c r="I613" s="150"/>
      <c r="J613" s="150"/>
      <c r="K613" s="150"/>
      <c r="L613" s="150"/>
      <c r="M613" s="188"/>
      <c r="N613" s="150"/>
      <c r="O613" s="150"/>
      <c r="P613" s="150"/>
      <c r="Q613" s="150"/>
      <c r="R613" s="150"/>
    </row>
    <row r="614" ht="15.75" customHeight="1">
      <c r="A614" s="150"/>
      <c r="B614" s="150"/>
      <c r="C614" s="150"/>
      <c r="D614" s="150"/>
      <c r="E614" s="150"/>
      <c r="F614" s="150"/>
      <c r="G614" s="150"/>
      <c r="H614" s="150"/>
      <c r="I614" s="150"/>
      <c r="J614" s="150"/>
      <c r="K614" s="150"/>
      <c r="L614" s="150"/>
      <c r="M614" s="188"/>
      <c r="N614" s="150"/>
      <c r="O614" s="150"/>
      <c r="P614" s="150"/>
      <c r="Q614" s="150"/>
      <c r="R614" s="150"/>
    </row>
    <row r="615" ht="15.75" customHeight="1">
      <c r="A615" s="150"/>
      <c r="B615" s="150"/>
      <c r="C615" s="150"/>
      <c r="D615" s="150"/>
      <c r="E615" s="150"/>
      <c r="F615" s="150"/>
      <c r="G615" s="150"/>
      <c r="H615" s="150"/>
      <c r="I615" s="150"/>
      <c r="J615" s="150"/>
      <c r="K615" s="150"/>
      <c r="L615" s="150"/>
      <c r="M615" s="188"/>
      <c r="N615" s="150"/>
      <c r="O615" s="150"/>
      <c r="P615" s="150"/>
      <c r="Q615" s="150"/>
      <c r="R615" s="150"/>
    </row>
    <row r="616" ht="15.75" customHeight="1">
      <c r="A616" s="150"/>
      <c r="B616" s="150"/>
      <c r="C616" s="150"/>
      <c r="D616" s="150"/>
      <c r="E616" s="150"/>
      <c r="F616" s="150"/>
      <c r="G616" s="150"/>
      <c r="H616" s="150"/>
      <c r="I616" s="150"/>
      <c r="J616" s="150"/>
      <c r="K616" s="150"/>
      <c r="L616" s="150"/>
      <c r="M616" s="188"/>
      <c r="N616" s="150"/>
      <c r="O616" s="150"/>
      <c r="P616" s="150"/>
      <c r="Q616" s="150"/>
      <c r="R616" s="150"/>
    </row>
    <row r="617" ht="15.75" customHeight="1">
      <c r="A617" s="150"/>
      <c r="B617" s="150"/>
      <c r="C617" s="150"/>
      <c r="D617" s="150"/>
      <c r="E617" s="150"/>
      <c r="F617" s="150"/>
      <c r="G617" s="150"/>
      <c r="H617" s="150"/>
      <c r="I617" s="150"/>
      <c r="J617" s="150"/>
      <c r="K617" s="150"/>
      <c r="L617" s="150"/>
      <c r="M617" s="188"/>
      <c r="N617" s="150"/>
      <c r="O617" s="150"/>
      <c r="P617" s="150"/>
      <c r="Q617" s="150"/>
      <c r="R617" s="150"/>
    </row>
    <row r="618" ht="15.75" customHeight="1">
      <c r="A618" s="150"/>
      <c r="B618" s="150"/>
      <c r="C618" s="150"/>
      <c r="D618" s="150"/>
      <c r="E618" s="150"/>
      <c r="F618" s="150"/>
      <c r="G618" s="150"/>
      <c r="H618" s="150"/>
      <c r="I618" s="150"/>
      <c r="J618" s="150"/>
      <c r="K618" s="150"/>
      <c r="L618" s="150"/>
      <c r="M618" s="188"/>
      <c r="N618" s="150"/>
      <c r="O618" s="150"/>
      <c r="P618" s="150"/>
      <c r="Q618" s="150"/>
      <c r="R618" s="150"/>
    </row>
    <row r="619" ht="15.75" customHeight="1">
      <c r="A619" s="150"/>
      <c r="B619" s="150"/>
      <c r="C619" s="150"/>
      <c r="D619" s="150"/>
      <c r="E619" s="150"/>
      <c r="F619" s="150"/>
      <c r="G619" s="150"/>
      <c r="H619" s="150"/>
      <c r="I619" s="150"/>
      <c r="J619" s="150"/>
      <c r="K619" s="150"/>
      <c r="L619" s="150"/>
      <c r="M619" s="188"/>
      <c r="N619" s="150"/>
      <c r="O619" s="150"/>
      <c r="P619" s="150"/>
      <c r="Q619" s="150"/>
      <c r="R619" s="150"/>
    </row>
    <row r="620" ht="15.75" customHeight="1">
      <c r="A620" s="150"/>
      <c r="B620" s="150"/>
      <c r="C620" s="150"/>
      <c r="D620" s="150"/>
      <c r="E620" s="150"/>
      <c r="F620" s="150"/>
      <c r="G620" s="150"/>
      <c r="H620" s="150"/>
      <c r="I620" s="150"/>
      <c r="J620" s="150"/>
      <c r="K620" s="150"/>
      <c r="L620" s="150"/>
      <c r="M620" s="188"/>
      <c r="N620" s="150"/>
      <c r="O620" s="150"/>
      <c r="P620" s="150"/>
      <c r="Q620" s="150"/>
      <c r="R620" s="150"/>
    </row>
    <row r="621" ht="15.75" customHeight="1">
      <c r="A621" s="150"/>
      <c r="B621" s="150"/>
      <c r="C621" s="150"/>
      <c r="D621" s="150"/>
      <c r="E621" s="150"/>
      <c r="F621" s="150"/>
      <c r="G621" s="150"/>
      <c r="H621" s="150"/>
      <c r="I621" s="150"/>
      <c r="J621" s="150"/>
      <c r="K621" s="150"/>
      <c r="L621" s="150"/>
      <c r="M621" s="188"/>
      <c r="N621" s="150"/>
      <c r="O621" s="150"/>
      <c r="P621" s="150"/>
      <c r="Q621" s="150"/>
      <c r="R621" s="150"/>
    </row>
    <row r="622" ht="15.75" customHeight="1">
      <c r="A622" s="150"/>
      <c r="B622" s="150"/>
      <c r="C622" s="150"/>
      <c r="D622" s="150"/>
      <c r="E622" s="150"/>
      <c r="F622" s="150"/>
      <c r="G622" s="150"/>
      <c r="H622" s="150"/>
      <c r="I622" s="150"/>
      <c r="J622" s="150"/>
      <c r="K622" s="150"/>
      <c r="L622" s="150"/>
      <c r="M622" s="188"/>
      <c r="N622" s="150"/>
      <c r="O622" s="150"/>
      <c r="P622" s="150"/>
      <c r="Q622" s="150"/>
      <c r="R622" s="150"/>
    </row>
    <row r="623" ht="15.75" customHeight="1">
      <c r="A623" s="150"/>
      <c r="B623" s="150"/>
      <c r="C623" s="150"/>
      <c r="D623" s="150"/>
      <c r="E623" s="150"/>
      <c r="F623" s="150"/>
      <c r="G623" s="150"/>
      <c r="H623" s="150"/>
      <c r="I623" s="150"/>
      <c r="J623" s="150"/>
      <c r="K623" s="150"/>
      <c r="L623" s="150"/>
      <c r="M623" s="188"/>
      <c r="N623" s="150"/>
      <c r="O623" s="150"/>
      <c r="P623" s="150"/>
      <c r="Q623" s="150"/>
      <c r="R623" s="150"/>
    </row>
    <row r="624" ht="15.75" customHeight="1">
      <c r="A624" s="150"/>
      <c r="B624" s="150"/>
      <c r="C624" s="150"/>
      <c r="D624" s="150"/>
      <c r="E624" s="150"/>
      <c r="F624" s="150"/>
      <c r="G624" s="150"/>
      <c r="H624" s="150"/>
      <c r="I624" s="150"/>
      <c r="J624" s="150"/>
      <c r="K624" s="150"/>
      <c r="L624" s="150"/>
      <c r="M624" s="188"/>
      <c r="N624" s="150"/>
      <c r="O624" s="150"/>
      <c r="P624" s="150"/>
      <c r="Q624" s="150"/>
      <c r="R624" s="150"/>
    </row>
    <row r="625" ht="15.75" customHeight="1">
      <c r="A625" s="150"/>
      <c r="B625" s="150"/>
      <c r="C625" s="150"/>
      <c r="D625" s="150"/>
      <c r="E625" s="150"/>
      <c r="F625" s="150"/>
      <c r="G625" s="150"/>
      <c r="H625" s="150"/>
      <c r="I625" s="150"/>
      <c r="J625" s="150"/>
      <c r="K625" s="150"/>
      <c r="L625" s="150"/>
      <c r="M625" s="188"/>
      <c r="N625" s="150"/>
      <c r="O625" s="150"/>
      <c r="P625" s="150"/>
      <c r="Q625" s="150"/>
      <c r="R625" s="150"/>
    </row>
    <row r="626" ht="15.75" customHeight="1">
      <c r="A626" s="150"/>
      <c r="B626" s="150"/>
      <c r="C626" s="150"/>
      <c r="D626" s="150"/>
      <c r="E626" s="150"/>
      <c r="F626" s="150"/>
      <c r="G626" s="150"/>
      <c r="H626" s="150"/>
      <c r="I626" s="150"/>
      <c r="J626" s="150"/>
      <c r="K626" s="150"/>
      <c r="L626" s="150"/>
      <c r="M626" s="188"/>
      <c r="N626" s="150"/>
      <c r="O626" s="150"/>
      <c r="P626" s="150"/>
      <c r="Q626" s="150"/>
      <c r="R626" s="150"/>
    </row>
    <row r="627" ht="15.75" customHeight="1">
      <c r="A627" s="150"/>
      <c r="B627" s="150"/>
      <c r="C627" s="150"/>
      <c r="D627" s="150"/>
      <c r="E627" s="150"/>
      <c r="F627" s="150"/>
      <c r="G627" s="150"/>
      <c r="H627" s="150"/>
      <c r="I627" s="150"/>
      <c r="J627" s="150"/>
      <c r="K627" s="150"/>
      <c r="L627" s="150"/>
      <c r="M627" s="188"/>
      <c r="N627" s="150"/>
      <c r="O627" s="150"/>
      <c r="P627" s="150"/>
      <c r="Q627" s="150"/>
      <c r="R627" s="150"/>
    </row>
    <row r="628" ht="15.75" customHeight="1">
      <c r="A628" s="150"/>
      <c r="B628" s="150"/>
      <c r="C628" s="150"/>
      <c r="D628" s="150"/>
      <c r="E628" s="150"/>
      <c r="F628" s="150"/>
      <c r="G628" s="150"/>
      <c r="H628" s="150"/>
      <c r="I628" s="150"/>
      <c r="J628" s="150"/>
      <c r="K628" s="150"/>
      <c r="L628" s="150"/>
      <c r="M628" s="188"/>
      <c r="N628" s="150"/>
      <c r="O628" s="150"/>
      <c r="P628" s="150"/>
      <c r="Q628" s="150"/>
      <c r="R628" s="150"/>
    </row>
    <row r="629" ht="15.75" customHeight="1">
      <c r="A629" s="150"/>
      <c r="B629" s="150"/>
      <c r="C629" s="150"/>
      <c r="D629" s="150"/>
      <c r="E629" s="150"/>
      <c r="F629" s="150"/>
      <c r="G629" s="150"/>
      <c r="H629" s="150"/>
      <c r="I629" s="150"/>
      <c r="J629" s="150"/>
      <c r="K629" s="150"/>
      <c r="L629" s="150"/>
      <c r="M629" s="188"/>
      <c r="N629" s="150"/>
      <c r="O629" s="150"/>
      <c r="P629" s="150"/>
      <c r="Q629" s="150"/>
      <c r="R629" s="150"/>
    </row>
    <row r="630" ht="15.75" customHeight="1">
      <c r="A630" s="150"/>
      <c r="B630" s="150"/>
      <c r="C630" s="150"/>
      <c r="D630" s="150"/>
      <c r="E630" s="150"/>
      <c r="F630" s="150"/>
      <c r="G630" s="150"/>
      <c r="H630" s="150"/>
      <c r="I630" s="150"/>
      <c r="J630" s="150"/>
      <c r="K630" s="150"/>
      <c r="L630" s="150"/>
      <c r="M630" s="188"/>
      <c r="N630" s="150"/>
      <c r="O630" s="150"/>
      <c r="P630" s="150"/>
      <c r="Q630" s="150"/>
      <c r="R630" s="150"/>
    </row>
    <row r="631" ht="15.75" customHeight="1">
      <c r="A631" s="150"/>
      <c r="B631" s="150"/>
      <c r="C631" s="150"/>
      <c r="D631" s="150"/>
      <c r="E631" s="150"/>
      <c r="F631" s="150"/>
      <c r="G631" s="150"/>
      <c r="H631" s="150"/>
      <c r="I631" s="150"/>
      <c r="J631" s="150"/>
      <c r="K631" s="150"/>
      <c r="L631" s="150"/>
      <c r="M631" s="188"/>
      <c r="N631" s="150"/>
      <c r="O631" s="150"/>
      <c r="P631" s="150"/>
      <c r="Q631" s="150"/>
      <c r="R631" s="150"/>
    </row>
    <row r="632" ht="15.75" customHeight="1">
      <c r="A632" s="150"/>
      <c r="B632" s="150"/>
      <c r="C632" s="150"/>
      <c r="D632" s="150"/>
      <c r="E632" s="150"/>
      <c r="F632" s="150"/>
      <c r="G632" s="150"/>
      <c r="H632" s="150"/>
      <c r="I632" s="150"/>
      <c r="J632" s="150"/>
      <c r="K632" s="150"/>
      <c r="L632" s="150"/>
      <c r="M632" s="188"/>
      <c r="N632" s="150"/>
      <c r="O632" s="150"/>
      <c r="P632" s="150"/>
      <c r="Q632" s="150"/>
      <c r="R632" s="150"/>
    </row>
    <row r="633" ht="15.75" customHeight="1">
      <c r="A633" s="150"/>
      <c r="B633" s="150"/>
      <c r="C633" s="150"/>
      <c r="D633" s="150"/>
      <c r="E633" s="150"/>
      <c r="F633" s="150"/>
      <c r="G633" s="150"/>
      <c r="H633" s="150"/>
      <c r="I633" s="150"/>
      <c r="J633" s="150"/>
      <c r="K633" s="150"/>
      <c r="L633" s="150"/>
      <c r="M633" s="188"/>
      <c r="N633" s="150"/>
      <c r="O633" s="150"/>
      <c r="P633" s="150"/>
      <c r="Q633" s="150"/>
      <c r="R633" s="150"/>
    </row>
    <row r="634" ht="15.75" customHeight="1">
      <c r="A634" s="150"/>
      <c r="B634" s="150"/>
      <c r="C634" s="150"/>
      <c r="D634" s="150"/>
      <c r="E634" s="150"/>
      <c r="F634" s="150"/>
      <c r="G634" s="150"/>
      <c r="H634" s="150"/>
      <c r="I634" s="150"/>
      <c r="J634" s="150"/>
      <c r="K634" s="150"/>
      <c r="L634" s="150"/>
      <c r="M634" s="188"/>
      <c r="N634" s="150"/>
      <c r="O634" s="150"/>
      <c r="P634" s="150"/>
      <c r="Q634" s="150"/>
      <c r="R634" s="150"/>
    </row>
    <row r="635" ht="15.75" customHeight="1">
      <c r="A635" s="150"/>
      <c r="B635" s="150"/>
      <c r="C635" s="150"/>
      <c r="D635" s="150"/>
      <c r="E635" s="150"/>
      <c r="F635" s="150"/>
      <c r="G635" s="150"/>
      <c r="H635" s="150"/>
      <c r="I635" s="150"/>
      <c r="J635" s="150"/>
      <c r="K635" s="150"/>
      <c r="L635" s="150"/>
      <c r="M635" s="188"/>
      <c r="N635" s="150"/>
      <c r="O635" s="150"/>
      <c r="P635" s="150"/>
      <c r="Q635" s="150"/>
      <c r="R635" s="150"/>
    </row>
    <row r="636" ht="15.75" customHeight="1">
      <c r="A636" s="150"/>
      <c r="B636" s="150"/>
      <c r="C636" s="150"/>
      <c r="D636" s="150"/>
      <c r="E636" s="150"/>
      <c r="F636" s="150"/>
      <c r="G636" s="150"/>
      <c r="H636" s="150"/>
      <c r="I636" s="150"/>
      <c r="J636" s="150"/>
      <c r="K636" s="150"/>
      <c r="L636" s="150"/>
      <c r="M636" s="188"/>
      <c r="N636" s="150"/>
      <c r="O636" s="150"/>
      <c r="P636" s="150"/>
      <c r="Q636" s="150"/>
      <c r="R636" s="150"/>
    </row>
    <row r="637" ht="15.75" customHeight="1">
      <c r="A637" s="150"/>
      <c r="B637" s="150"/>
      <c r="C637" s="150"/>
      <c r="D637" s="150"/>
      <c r="E637" s="150"/>
      <c r="F637" s="150"/>
      <c r="G637" s="150"/>
      <c r="H637" s="150"/>
      <c r="I637" s="150"/>
      <c r="J637" s="150"/>
      <c r="K637" s="150"/>
      <c r="L637" s="150"/>
      <c r="M637" s="188"/>
      <c r="N637" s="150"/>
      <c r="O637" s="150"/>
      <c r="P637" s="150"/>
      <c r="Q637" s="150"/>
      <c r="R637" s="150"/>
    </row>
    <row r="638" ht="15.75" customHeight="1">
      <c r="A638" s="150"/>
      <c r="B638" s="150"/>
      <c r="C638" s="150"/>
      <c r="D638" s="150"/>
      <c r="E638" s="150"/>
      <c r="F638" s="150"/>
      <c r="G638" s="150"/>
      <c r="H638" s="150"/>
      <c r="I638" s="150"/>
      <c r="J638" s="150"/>
      <c r="K638" s="150"/>
      <c r="L638" s="150"/>
      <c r="M638" s="188"/>
      <c r="N638" s="150"/>
      <c r="O638" s="150"/>
      <c r="P638" s="150"/>
      <c r="Q638" s="150"/>
      <c r="R638" s="150"/>
    </row>
    <row r="639" ht="15.75" customHeight="1">
      <c r="A639" s="150"/>
      <c r="B639" s="150"/>
      <c r="C639" s="150"/>
      <c r="D639" s="150"/>
      <c r="E639" s="150"/>
      <c r="F639" s="150"/>
      <c r="G639" s="150"/>
      <c r="H639" s="150"/>
      <c r="I639" s="150"/>
      <c r="J639" s="150"/>
      <c r="K639" s="150"/>
      <c r="L639" s="150"/>
      <c r="M639" s="188"/>
      <c r="N639" s="150"/>
      <c r="O639" s="150"/>
      <c r="P639" s="150"/>
      <c r="Q639" s="150"/>
      <c r="R639" s="150"/>
    </row>
    <row r="640" ht="15.75" customHeight="1">
      <c r="A640" s="150"/>
      <c r="B640" s="150"/>
      <c r="C640" s="150"/>
      <c r="D640" s="150"/>
      <c r="E640" s="150"/>
      <c r="F640" s="150"/>
      <c r="G640" s="150"/>
      <c r="H640" s="150"/>
      <c r="I640" s="150"/>
      <c r="J640" s="150"/>
      <c r="K640" s="150"/>
      <c r="L640" s="150"/>
      <c r="M640" s="188"/>
      <c r="N640" s="150"/>
      <c r="O640" s="150"/>
      <c r="P640" s="150"/>
      <c r="Q640" s="150"/>
      <c r="R640" s="150"/>
    </row>
    <row r="641" ht="15.75" customHeight="1">
      <c r="A641" s="150"/>
      <c r="B641" s="150"/>
      <c r="C641" s="150"/>
      <c r="D641" s="150"/>
      <c r="E641" s="150"/>
      <c r="F641" s="150"/>
      <c r="G641" s="150"/>
      <c r="H641" s="150"/>
      <c r="I641" s="150"/>
      <c r="J641" s="150"/>
      <c r="K641" s="150"/>
      <c r="L641" s="150"/>
      <c r="M641" s="188"/>
      <c r="N641" s="150"/>
      <c r="O641" s="150"/>
      <c r="P641" s="150"/>
      <c r="Q641" s="150"/>
      <c r="R641" s="150"/>
    </row>
    <row r="642" ht="15.75" customHeight="1">
      <c r="A642" s="150"/>
      <c r="B642" s="150"/>
      <c r="C642" s="150"/>
      <c r="D642" s="150"/>
      <c r="E642" s="150"/>
      <c r="F642" s="150"/>
      <c r="G642" s="150"/>
      <c r="H642" s="150"/>
      <c r="I642" s="150"/>
      <c r="J642" s="150"/>
      <c r="K642" s="150"/>
      <c r="L642" s="150"/>
      <c r="M642" s="188"/>
      <c r="N642" s="150"/>
      <c r="O642" s="150"/>
      <c r="P642" s="150"/>
      <c r="Q642" s="150"/>
      <c r="R642" s="150"/>
    </row>
    <row r="643" ht="15.75" customHeight="1">
      <c r="A643" s="150"/>
      <c r="B643" s="150"/>
      <c r="C643" s="150"/>
      <c r="D643" s="150"/>
      <c r="E643" s="150"/>
      <c r="F643" s="150"/>
      <c r="G643" s="150"/>
      <c r="H643" s="150"/>
      <c r="I643" s="150"/>
      <c r="J643" s="150"/>
      <c r="K643" s="150"/>
      <c r="L643" s="150"/>
      <c r="M643" s="188"/>
      <c r="N643" s="150"/>
      <c r="O643" s="150"/>
      <c r="P643" s="150"/>
      <c r="Q643" s="150"/>
      <c r="R643" s="150"/>
    </row>
    <row r="644" ht="15.75" customHeight="1">
      <c r="A644" s="150"/>
      <c r="B644" s="150"/>
      <c r="C644" s="150"/>
      <c r="D644" s="150"/>
      <c r="E644" s="150"/>
      <c r="F644" s="150"/>
      <c r="G644" s="150"/>
      <c r="H644" s="150"/>
      <c r="I644" s="150"/>
      <c r="J644" s="150"/>
      <c r="K644" s="150"/>
      <c r="L644" s="150"/>
      <c r="M644" s="188"/>
      <c r="N644" s="150"/>
      <c r="O644" s="150"/>
      <c r="P644" s="150"/>
      <c r="Q644" s="150"/>
      <c r="R644" s="150"/>
    </row>
    <row r="645" ht="15.75" customHeight="1">
      <c r="A645" s="150"/>
      <c r="B645" s="150"/>
      <c r="C645" s="150"/>
      <c r="D645" s="150"/>
      <c r="E645" s="150"/>
      <c r="F645" s="150"/>
      <c r="G645" s="150"/>
      <c r="H645" s="150"/>
      <c r="I645" s="150"/>
      <c r="J645" s="150"/>
      <c r="K645" s="150"/>
      <c r="L645" s="150"/>
      <c r="M645" s="188"/>
      <c r="N645" s="150"/>
      <c r="O645" s="150"/>
      <c r="P645" s="150"/>
      <c r="Q645" s="150"/>
      <c r="R645" s="150"/>
    </row>
    <row r="646" ht="15.75" customHeight="1">
      <c r="A646" s="150"/>
      <c r="B646" s="150"/>
      <c r="C646" s="150"/>
      <c r="D646" s="150"/>
      <c r="E646" s="150"/>
      <c r="F646" s="150"/>
      <c r="G646" s="150"/>
      <c r="H646" s="150"/>
      <c r="I646" s="150"/>
      <c r="J646" s="150"/>
      <c r="K646" s="150"/>
      <c r="L646" s="150"/>
      <c r="M646" s="188"/>
      <c r="N646" s="150"/>
      <c r="O646" s="150"/>
      <c r="P646" s="150"/>
      <c r="Q646" s="150"/>
      <c r="R646" s="150"/>
    </row>
    <row r="647" ht="15.75" customHeight="1">
      <c r="A647" s="150"/>
      <c r="B647" s="150"/>
      <c r="C647" s="150"/>
      <c r="D647" s="150"/>
      <c r="E647" s="150"/>
      <c r="F647" s="150"/>
      <c r="G647" s="150"/>
      <c r="H647" s="150"/>
      <c r="I647" s="150"/>
      <c r="J647" s="150"/>
      <c r="K647" s="150"/>
      <c r="L647" s="150"/>
      <c r="M647" s="188"/>
      <c r="N647" s="150"/>
      <c r="O647" s="150"/>
      <c r="P647" s="150"/>
      <c r="Q647" s="150"/>
      <c r="R647" s="150"/>
    </row>
    <row r="648" ht="15.75" customHeight="1">
      <c r="A648" s="150"/>
      <c r="B648" s="150"/>
      <c r="C648" s="150"/>
      <c r="D648" s="150"/>
      <c r="E648" s="150"/>
      <c r="F648" s="150"/>
      <c r="G648" s="150"/>
      <c r="H648" s="150"/>
      <c r="I648" s="150"/>
      <c r="J648" s="150"/>
      <c r="K648" s="150"/>
      <c r="L648" s="150"/>
      <c r="M648" s="188"/>
      <c r="N648" s="150"/>
      <c r="O648" s="150"/>
      <c r="P648" s="150"/>
      <c r="Q648" s="150"/>
      <c r="R648" s="150"/>
    </row>
    <row r="649" ht="15.75" customHeight="1">
      <c r="A649" s="150"/>
      <c r="B649" s="150"/>
      <c r="C649" s="150"/>
      <c r="D649" s="150"/>
      <c r="E649" s="150"/>
      <c r="F649" s="150"/>
      <c r="G649" s="150"/>
      <c r="H649" s="150"/>
      <c r="I649" s="150"/>
      <c r="J649" s="150"/>
      <c r="K649" s="150"/>
      <c r="L649" s="150"/>
      <c r="M649" s="188"/>
      <c r="N649" s="150"/>
      <c r="O649" s="150"/>
      <c r="P649" s="150"/>
      <c r="Q649" s="150"/>
      <c r="R649" s="150"/>
    </row>
    <row r="650" ht="15.75" customHeight="1">
      <c r="A650" s="150"/>
      <c r="B650" s="150"/>
      <c r="C650" s="150"/>
      <c r="D650" s="150"/>
      <c r="E650" s="150"/>
      <c r="F650" s="150"/>
      <c r="G650" s="150"/>
      <c r="H650" s="150"/>
      <c r="I650" s="150"/>
      <c r="J650" s="150"/>
      <c r="K650" s="150"/>
      <c r="L650" s="150"/>
      <c r="M650" s="188"/>
      <c r="N650" s="150"/>
      <c r="O650" s="150"/>
      <c r="P650" s="150"/>
      <c r="Q650" s="150"/>
      <c r="R650" s="150"/>
    </row>
    <row r="651" ht="15.75" customHeight="1">
      <c r="A651" s="150"/>
      <c r="B651" s="150"/>
      <c r="C651" s="150"/>
      <c r="D651" s="150"/>
      <c r="E651" s="150"/>
      <c r="F651" s="150"/>
      <c r="G651" s="150"/>
      <c r="H651" s="150"/>
      <c r="I651" s="150"/>
      <c r="J651" s="150"/>
      <c r="K651" s="150"/>
      <c r="L651" s="150"/>
      <c r="M651" s="188"/>
      <c r="N651" s="150"/>
      <c r="O651" s="150"/>
      <c r="P651" s="150"/>
      <c r="Q651" s="150"/>
      <c r="R651" s="150"/>
    </row>
    <row r="652" ht="15.75" customHeight="1">
      <c r="A652" s="150"/>
      <c r="B652" s="150"/>
      <c r="C652" s="150"/>
      <c r="D652" s="150"/>
      <c r="E652" s="150"/>
      <c r="F652" s="150"/>
      <c r="G652" s="150"/>
      <c r="H652" s="150"/>
      <c r="I652" s="150"/>
      <c r="J652" s="150"/>
      <c r="K652" s="150"/>
      <c r="L652" s="150"/>
      <c r="M652" s="188"/>
      <c r="N652" s="150"/>
      <c r="O652" s="150"/>
      <c r="P652" s="150"/>
      <c r="Q652" s="150"/>
      <c r="R652" s="150"/>
    </row>
    <row r="653" ht="15.75" customHeight="1">
      <c r="A653" s="150"/>
      <c r="B653" s="150"/>
      <c r="C653" s="150"/>
      <c r="D653" s="150"/>
      <c r="E653" s="150"/>
      <c r="F653" s="150"/>
      <c r="G653" s="150"/>
      <c r="H653" s="150"/>
      <c r="I653" s="150"/>
      <c r="J653" s="150"/>
      <c r="K653" s="150"/>
      <c r="L653" s="150"/>
      <c r="M653" s="188"/>
      <c r="N653" s="150"/>
      <c r="O653" s="150"/>
      <c r="P653" s="150"/>
      <c r="Q653" s="150"/>
      <c r="R653" s="150"/>
    </row>
    <row r="654" ht="15.75" customHeight="1">
      <c r="A654" s="150"/>
      <c r="B654" s="150"/>
      <c r="C654" s="150"/>
      <c r="D654" s="150"/>
      <c r="E654" s="150"/>
      <c r="F654" s="150"/>
      <c r="G654" s="150"/>
      <c r="H654" s="150"/>
      <c r="I654" s="150"/>
      <c r="J654" s="150"/>
      <c r="K654" s="150"/>
      <c r="L654" s="150"/>
      <c r="M654" s="188"/>
      <c r="N654" s="150"/>
      <c r="O654" s="150"/>
      <c r="P654" s="150"/>
      <c r="Q654" s="150"/>
      <c r="R654" s="150"/>
    </row>
    <row r="655" ht="15.75" customHeight="1">
      <c r="A655" s="150"/>
      <c r="B655" s="150"/>
      <c r="C655" s="150"/>
      <c r="D655" s="150"/>
      <c r="E655" s="150"/>
      <c r="F655" s="150"/>
      <c r="G655" s="150"/>
      <c r="H655" s="150"/>
      <c r="I655" s="150"/>
      <c r="J655" s="150"/>
      <c r="K655" s="150"/>
      <c r="L655" s="150"/>
      <c r="M655" s="188"/>
      <c r="N655" s="150"/>
      <c r="O655" s="150"/>
      <c r="P655" s="150"/>
      <c r="Q655" s="150"/>
      <c r="R655" s="150"/>
    </row>
    <row r="656" ht="15.75" customHeight="1">
      <c r="A656" s="150"/>
      <c r="B656" s="150"/>
      <c r="C656" s="150"/>
      <c r="D656" s="150"/>
      <c r="E656" s="150"/>
      <c r="F656" s="150"/>
      <c r="G656" s="150"/>
      <c r="H656" s="150"/>
      <c r="I656" s="150"/>
      <c r="J656" s="150"/>
      <c r="K656" s="150"/>
      <c r="L656" s="150"/>
      <c r="M656" s="188"/>
      <c r="N656" s="150"/>
      <c r="O656" s="150"/>
      <c r="P656" s="150"/>
      <c r="Q656" s="150"/>
      <c r="R656" s="150"/>
    </row>
    <row r="657" ht="15.75" customHeight="1">
      <c r="A657" s="150"/>
      <c r="B657" s="150"/>
      <c r="C657" s="150"/>
      <c r="D657" s="150"/>
      <c r="E657" s="150"/>
      <c r="F657" s="150"/>
      <c r="G657" s="150"/>
      <c r="H657" s="150"/>
      <c r="I657" s="150"/>
      <c r="J657" s="150"/>
      <c r="K657" s="150"/>
      <c r="L657" s="150"/>
      <c r="M657" s="188"/>
      <c r="N657" s="150"/>
      <c r="O657" s="150"/>
      <c r="P657" s="150"/>
      <c r="Q657" s="150"/>
      <c r="R657" s="150"/>
    </row>
    <row r="658" ht="15.75" customHeight="1">
      <c r="A658" s="150"/>
      <c r="B658" s="150"/>
      <c r="C658" s="150"/>
      <c r="D658" s="150"/>
      <c r="E658" s="150"/>
      <c r="F658" s="150"/>
      <c r="G658" s="150"/>
      <c r="H658" s="150"/>
      <c r="I658" s="150"/>
      <c r="J658" s="150"/>
      <c r="K658" s="150"/>
      <c r="L658" s="150"/>
      <c r="M658" s="188"/>
      <c r="N658" s="150"/>
      <c r="O658" s="150"/>
      <c r="P658" s="150"/>
      <c r="Q658" s="150"/>
      <c r="R658" s="150"/>
    </row>
    <row r="659" ht="15.75" customHeight="1">
      <c r="A659" s="150"/>
      <c r="B659" s="150"/>
      <c r="C659" s="150"/>
      <c r="D659" s="150"/>
      <c r="E659" s="150"/>
      <c r="F659" s="150"/>
      <c r="G659" s="150"/>
      <c r="H659" s="150"/>
      <c r="I659" s="150"/>
      <c r="J659" s="150"/>
      <c r="K659" s="150"/>
      <c r="L659" s="150"/>
      <c r="M659" s="188"/>
      <c r="N659" s="150"/>
      <c r="O659" s="150"/>
      <c r="P659" s="150"/>
      <c r="Q659" s="150"/>
      <c r="R659" s="150"/>
    </row>
    <row r="660" ht="15.75" customHeight="1">
      <c r="A660" s="150"/>
      <c r="B660" s="150"/>
      <c r="C660" s="150"/>
      <c r="D660" s="150"/>
      <c r="E660" s="150"/>
      <c r="F660" s="150"/>
      <c r="G660" s="150"/>
      <c r="H660" s="150"/>
      <c r="I660" s="150"/>
      <c r="J660" s="150"/>
      <c r="K660" s="150"/>
      <c r="L660" s="150"/>
      <c r="M660" s="188"/>
      <c r="N660" s="150"/>
      <c r="O660" s="150"/>
      <c r="P660" s="150"/>
      <c r="Q660" s="150"/>
      <c r="R660" s="150"/>
    </row>
    <row r="661" ht="15.75" customHeight="1">
      <c r="A661" s="150"/>
      <c r="B661" s="150"/>
      <c r="C661" s="150"/>
      <c r="D661" s="150"/>
      <c r="E661" s="150"/>
      <c r="F661" s="150"/>
      <c r="G661" s="150"/>
      <c r="H661" s="150"/>
      <c r="I661" s="150"/>
      <c r="J661" s="150"/>
      <c r="K661" s="150"/>
      <c r="L661" s="150"/>
      <c r="M661" s="188"/>
      <c r="N661" s="150"/>
      <c r="O661" s="150"/>
      <c r="P661" s="150"/>
      <c r="Q661" s="150"/>
      <c r="R661" s="150"/>
    </row>
    <row r="662" ht="15.75" customHeight="1">
      <c r="A662" s="150"/>
      <c r="B662" s="150"/>
      <c r="C662" s="150"/>
      <c r="D662" s="150"/>
      <c r="E662" s="150"/>
      <c r="F662" s="150"/>
      <c r="G662" s="150"/>
      <c r="H662" s="150"/>
      <c r="I662" s="150"/>
      <c r="J662" s="150"/>
      <c r="K662" s="150"/>
      <c r="L662" s="150"/>
      <c r="M662" s="188"/>
      <c r="N662" s="150"/>
      <c r="O662" s="150"/>
      <c r="P662" s="150"/>
      <c r="Q662" s="150"/>
      <c r="R662" s="150"/>
    </row>
    <row r="663" ht="15.75" customHeight="1">
      <c r="A663" s="150"/>
      <c r="B663" s="150"/>
      <c r="C663" s="150"/>
      <c r="D663" s="150"/>
      <c r="E663" s="150"/>
      <c r="F663" s="150"/>
      <c r="G663" s="150"/>
      <c r="H663" s="150"/>
      <c r="I663" s="150"/>
      <c r="J663" s="150"/>
      <c r="K663" s="150"/>
      <c r="L663" s="150"/>
      <c r="M663" s="188"/>
      <c r="N663" s="150"/>
      <c r="O663" s="150"/>
      <c r="P663" s="150"/>
      <c r="Q663" s="150"/>
      <c r="R663" s="150"/>
    </row>
    <row r="664" ht="15.75" customHeight="1">
      <c r="A664" s="150"/>
      <c r="B664" s="150"/>
      <c r="C664" s="150"/>
      <c r="D664" s="150"/>
      <c r="E664" s="150"/>
      <c r="F664" s="150"/>
      <c r="G664" s="150"/>
      <c r="H664" s="150"/>
      <c r="I664" s="150"/>
      <c r="J664" s="150"/>
      <c r="K664" s="150"/>
      <c r="L664" s="150"/>
      <c r="M664" s="188"/>
      <c r="N664" s="150"/>
      <c r="O664" s="150"/>
      <c r="P664" s="150"/>
      <c r="Q664" s="150"/>
      <c r="R664" s="150"/>
    </row>
    <row r="665" ht="15.75" customHeight="1">
      <c r="A665" s="150"/>
      <c r="B665" s="150"/>
      <c r="C665" s="150"/>
      <c r="D665" s="150"/>
      <c r="E665" s="150"/>
      <c r="F665" s="150"/>
      <c r="G665" s="150"/>
      <c r="H665" s="150"/>
      <c r="I665" s="150"/>
      <c r="J665" s="150"/>
      <c r="K665" s="150"/>
      <c r="L665" s="150"/>
      <c r="M665" s="188"/>
      <c r="N665" s="150"/>
      <c r="O665" s="150"/>
      <c r="P665" s="150"/>
      <c r="Q665" s="150"/>
      <c r="R665" s="150"/>
    </row>
    <row r="666" ht="15.75" customHeight="1">
      <c r="A666" s="150"/>
      <c r="B666" s="150"/>
      <c r="C666" s="150"/>
      <c r="D666" s="150"/>
      <c r="E666" s="150"/>
      <c r="F666" s="150"/>
      <c r="G666" s="150"/>
      <c r="H666" s="150"/>
      <c r="I666" s="150"/>
      <c r="J666" s="150"/>
      <c r="K666" s="150"/>
      <c r="L666" s="150"/>
      <c r="M666" s="188"/>
      <c r="N666" s="150"/>
      <c r="O666" s="150"/>
      <c r="P666" s="150"/>
      <c r="Q666" s="150"/>
      <c r="R666" s="150"/>
    </row>
    <row r="667" ht="15.75" customHeight="1">
      <c r="A667" s="150"/>
      <c r="B667" s="150"/>
      <c r="C667" s="150"/>
      <c r="D667" s="150"/>
      <c r="E667" s="150"/>
      <c r="F667" s="150"/>
      <c r="G667" s="150"/>
      <c r="H667" s="150"/>
      <c r="I667" s="150"/>
      <c r="J667" s="150"/>
      <c r="K667" s="150"/>
      <c r="L667" s="150"/>
      <c r="M667" s="188"/>
      <c r="N667" s="150"/>
      <c r="O667" s="150"/>
      <c r="P667" s="150"/>
      <c r="Q667" s="150"/>
      <c r="R667" s="150"/>
    </row>
    <row r="668" ht="15.75" customHeight="1">
      <c r="A668" s="150"/>
      <c r="B668" s="150"/>
      <c r="C668" s="150"/>
      <c r="D668" s="150"/>
      <c r="E668" s="150"/>
      <c r="F668" s="150"/>
      <c r="G668" s="150"/>
      <c r="H668" s="150"/>
      <c r="I668" s="150"/>
      <c r="J668" s="150"/>
      <c r="K668" s="150"/>
      <c r="L668" s="150"/>
      <c r="M668" s="188"/>
      <c r="N668" s="150"/>
      <c r="O668" s="150"/>
      <c r="P668" s="150"/>
      <c r="Q668" s="150"/>
      <c r="R668" s="150"/>
    </row>
    <row r="669" ht="15.75" customHeight="1">
      <c r="A669" s="150"/>
      <c r="B669" s="150"/>
      <c r="C669" s="150"/>
      <c r="D669" s="150"/>
      <c r="E669" s="150"/>
      <c r="F669" s="150"/>
      <c r="G669" s="150"/>
      <c r="H669" s="150"/>
      <c r="I669" s="150"/>
      <c r="J669" s="150"/>
      <c r="K669" s="150"/>
      <c r="L669" s="150"/>
      <c r="M669" s="188"/>
      <c r="N669" s="150"/>
      <c r="O669" s="150"/>
      <c r="P669" s="150"/>
      <c r="Q669" s="150"/>
      <c r="R669" s="150"/>
    </row>
    <row r="670" ht="15.75" customHeight="1">
      <c r="A670" s="150"/>
      <c r="B670" s="150"/>
      <c r="C670" s="150"/>
      <c r="D670" s="150"/>
      <c r="E670" s="150"/>
      <c r="F670" s="150"/>
      <c r="G670" s="150"/>
      <c r="H670" s="150"/>
      <c r="I670" s="150"/>
      <c r="J670" s="150"/>
      <c r="K670" s="150"/>
      <c r="L670" s="150"/>
      <c r="M670" s="188"/>
      <c r="N670" s="150"/>
      <c r="O670" s="150"/>
      <c r="P670" s="150"/>
      <c r="Q670" s="150"/>
      <c r="R670" s="150"/>
    </row>
    <row r="671" ht="15.75" customHeight="1">
      <c r="A671" s="150"/>
      <c r="B671" s="150"/>
      <c r="C671" s="150"/>
      <c r="D671" s="150"/>
      <c r="E671" s="150"/>
      <c r="F671" s="150"/>
      <c r="G671" s="150"/>
      <c r="H671" s="150"/>
      <c r="I671" s="150"/>
      <c r="J671" s="150"/>
      <c r="K671" s="150"/>
      <c r="L671" s="150"/>
      <c r="M671" s="188"/>
      <c r="N671" s="150"/>
      <c r="O671" s="150"/>
      <c r="P671" s="150"/>
      <c r="Q671" s="150"/>
      <c r="R671" s="150"/>
    </row>
    <row r="672" ht="15.75" customHeight="1">
      <c r="A672" s="150"/>
      <c r="B672" s="150"/>
      <c r="C672" s="150"/>
      <c r="D672" s="150"/>
      <c r="E672" s="150"/>
      <c r="F672" s="150"/>
      <c r="G672" s="150"/>
      <c r="H672" s="150"/>
      <c r="I672" s="150"/>
      <c r="J672" s="150"/>
      <c r="K672" s="150"/>
      <c r="L672" s="150"/>
      <c r="M672" s="188"/>
      <c r="N672" s="150"/>
      <c r="O672" s="150"/>
      <c r="P672" s="150"/>
      <c r="Q672" s="150"/>
      <c r="R672" s="150"/>
    </row>
    <row r="673" ht="15.75" customHeight="1">
      <c r="A673" s="150"/>
      <c r="B673" s="150"/>
      <c r="C673" s="150"/>
      <c r="D673" s="150"/>
      <c r="E673" s="150"/>
      <c r="F673" s="150"/>
      <c r="G673" s="150"/>
      <c r="H673" s="150"/>
      <c r="I673" s="150"/>
      <c r="J673" s="150"/>
      <c r="K673" s="150"/>
      <c r="L673" s="150"/>
      <c r="M673" s="188"/>
      <c r="N673" s="150"/>
      <c r="O673" s="150"/>
      <c r="P673" s="150"/>
      <c r="Q673" s="150"/>
      <c r="R673" s="150"/>
    </row>
    <row r="674" ht="15.75" customHeight="1">
      <c r="A674" s="150"/>
      <c r="B674" s="150"/>
      <c r="C674" s="150"/>
      <c r="D674" s="150"/>
      <c r="E674" s="150"/>
      <c r="F674" s="150"/>
      <c r="G674" s="150"/>
      <c r="H674" s="150"/>
      <c r="I674" s="150"/>
      <c r="J674" s="150"/>
      <c r="K674" s="150"/>
      <c r="L674" s="150"/>
      <c r="M674" s="188"/>
      <c r="N674" s="150"/>
      <c r="O674" s="150"/>
      <c r="P674" s="150"/>
      <c r="Q674" s="150"/>
      <c r="R674" s="150"/>
    </row>
    <row r="675" ht="15.75" customHeight="1">
      <c r="A675" s="150"/>
      <c r="B675" s="150"/>
      <c r="C675" s="150"/>
      <c r="D675" s="150"/>
      <c r="E675" s="150"/>
      <c r="F675" s="150"/>
      <c r="G675" s="150"/>
      <c r="H675" s="150"/>
      <c r="I675" s="150"/>
      <c r="J675" s="150"/>
      <c r="K675" s="150"/>
      <c r="L675" s="150"/>
      <c r="M675" s="188"/>
      <c r="N675" s="150"/>
      <c r="O675" s="150"/>
      <c r="P675" s="150"/>
      <c r="Q675" s="150"/>
      <c r="R675" s="150"/>
    </row>
    <row r="676" ht="15.75" customHeight="1">
      <c r="A676" s="150"/>
      <c r="B676" s="150"/>
      <c r="C676" s="150"/>
      <c r="D676" s="150"/>
      <c r="E676" s="150"/>
      <c r="F676" s="150"/>
      <c r="G676" s="150"/>
      <c r="H676" s="150"/>
      <c r="I676" s="150"/>
      <c r="J676" s="150"/>
      <c r="K676" s="150"/>
      <c r="L676" s="150"/>
      <c r="M676" s="188"/>
      <c r="N676" s="150"/>
      <c r="O676" s="150"/>
      <c r="P676" s="150"/>
      <c r="Q676" s="150"/>
      <c r="R676" s="150"/>
    </row>
    <row r="677" ht="15.75" customHeight="1">
      <c r="A677" s="150"/>
      <c r="B677" s="150"/>
      <c r="C677" s="150"/>
      <c r="D677" s="150"/>
      <c r="E677" s="150"/>
      <c r="F677" s="150"/>
      <c r="G677" s="150"/>
      <c r="H677" s="150"/>
      <c r="I677" s="150"/>
      <c r="J677" s="150"/>
      <c r="K677" s="150"/>
      <c r="L677" s="150"/>
      <c r="M677" s="188"/>
      <c r="N677" s="150"/>
      <c r="O677" s="150"/>
      <c r="P677" s="150"/>
      <c r="Q677" s="150"/>
      <c r="R677" s="150"/>
    </row>
    <row r="678" ht="15.75" customHeight="1">
      <c r="A678" s="150"/>
      <c r="B678" s="150"/>
      <c r="C678" s="150"/>
      <c r="D678" s="150"/>
      <c r="E678" s="150"/>
      <c r="F678" s="150"/>
      <c r="G678" s="150"/>
      <c r="H678" s="150"/>
      <c r="I678" s="150"/>
      <c r="J678" s="150"/>
      <c r="K678" s="150"/>
      <c r="L678" s="150"/>
      <c r="M678" s="188"/>
      <c r="N678" s="150"/>
      <c r="O678" s="150"/>
      <c r="P678" s="150"/>
      <c r="Q678" s="150"/>
      <c r="R678" s="150"/>
    </row>
    <row r="679" ht="15.75" customHeight="1">
      <c r="A679" s="150"/>
      <c r="B679" s="150"/>
      <c r="C679" s="150"/>
      <c r="D679" s="150"/>
      <c r="E679" s="150"/>
      <c r="F679" s="150"/>
      <c r="G679" s="150"/>
      <c r="H679" s="150"/>
      <c r="I679" s="150"/>
      <c r="J679" s="150"/>
      <c r="K679" s="150"/>
      <c r="L679" s="150"/>
      <c r="M679" s="188"/>
      <c r="N679" s="150"/>
      <c r="O679" s="150"/>
      <c r="P679" s="150"/>
      <c r="Q679" s="150"/>
      <c r="R679" s="150"/>
    </row>
    <row r="680" ht="15.75" customHeight="1">
      <c r="A680" s="150"/>
      <c r="B680" s="150"/>
      <c r="C680" s="150"/>
      <c r="D680" s="150"/>
      <c r="E680" s="150"/>
      <c r="F680" s="150"/>
      <c r="G680" s="150"/>
      <c r="H680" s="150"/>
      <c r="I680" s="150"/>
      <c r="J680" s="150"/>
      <c r="K680" s="150"/>
      <c r="L680" s="150"/>
      <c r="M680" s="188"/>
      <c r="N680" s="150"/>
      <c r="O680" s="150"/>
      <c r="P680" s="150"/>
      <c r="Q680" s="150"/>
      <c r="R680" s="150"/>
    </row>
    <row r="681" ht="15.75" customHeight="1">
      <c r="A681" s="150"/>
      <c r="B681" s="150"/>
      <c r="C681" s="150"/>
      <c r="D681" s="150"/>
      <c r="E681" s="150"/>
      <c r="F681" s="150"/>
      <c r="G681" s="150"/>
      <c r="H681" s="150"/>
      <c r="I681" s="150"/>
      <c r="J681" s="150"/>
      <c r="K681" s="150"/>
      <c r="L681" s="150"/>
      <c r="M681" s="188"/>
      <c r="N681" s="150"/>
      <c r="O681" s="150"/>
      <c r="P681" s="150"/>
      <c r="Q681" s="150"/>
      <c r="R681" s="150"/>
    </row>
    <row r="682" ht="15.75" customHeight="1">
      <c r="A682" s="150"/>
      <c r="B682" s="150"/>
      <c r="C682" s="150"/>
      <c r="D682" s="150"/>
      <c r="E682" s="150"/>
      <c r="F682" s="150"/>
      <c r="G682" s="150"/>
      <c r="H682" s="150"/>
      <c r="I682" s="150"/>
      <c r="J682" s="150"/>
      <c r="K682" s="150"/>
      <c r="L682" s="150"/>
      <c r="M682" s="188"/>
      <c r="N682" s="150"/>
      <c r="O682" s="150"/>
      <c r="P682" s="150"/>
      <c r="Q682" s="150"/>
      <c r="R682" s="150"/>
    </row>
    <row r="683" ht="15.75" customHeight="1">
      <c r="A683" s="150"/>
      <c r="B683" s="150"/>
      <c r="C683" s="150"/>
      <c r="D683" s="150"/>
      <c r="E683" s="150"/>
      <c r="F683" s="150"/>
      <c r="G683" s="150"/>
      <c r="H683" s="150"/>
      <c r="I683" s="150"/>
      <c r="J683" s="150"/>
      <c r="K683" s="150"/>
      <c r="L683" s="150"/>
      <c r="M683" s="188"/>
      <c r="N683" s="150"/>
      <c r="O683" s="150"/>
      <c r="P683" s="150"/>
      <c r="Q683" s="150"/>
      <c r="R683" s="150"/>
    </row>
    <row r="684" ht="15.75" customHeight="1">
      <c r="A684" s="150"/>
      <c r="B684" s="150"/>
      <c r="C684" s="150"/>
      <c r="D684" s="150"/>
      <c r="E684" s="150"/>
      <c r="F684" s="150"/>
      <c r="G684" s="150"/>
      <c r="H684" s="150"/>
      <c r="I684" s="150"/>
      <c r="J684" s="150"/>
      <c r="K684" s="150"/>
      <c r="L684" s="150"/>
      <c r="M684" s="188"/>
      <c r="N684" s="150"/>
      <c r="O684" s="150"/>
      <c r="P684" s="150"/>
      <c r="Q684" s="150"/>
      <c r="R684" s="150"/>
    </row>
    <row r="685" ht="15.75" customHeight="1">
      <c r="A685" s="150"/>
      <c r="B685" s="150"/>
      <c r="C685" s="150"/>
      <c r="D685" s="150"/>
      <c r="E685" s="150"/>
      <c r="F685" s="150"/>
      <c r="G685" s="150"/>
      <c r="H685" s="150"/>
      <c r="I685" s="150"/>
      <c r="J685" s="150"/>
      <c r="K685" s="150"/>
      <c r="L685" s="150"/>
      <c r="M685" s="188"/>
      <c r="N685" s="150"/>
      <c r="O685" s="150"/>
      <c r="P685" s="150"/>
      <c r="Q685" s="150"/>
      <c r="R685" s="150"/>
    </row>
    <row r="686" ht="15.75" customHeight="1">
      <c r="A686" s="150"/>
      <c r="B686" s="150"/>
      <c r="C686" s="150"/>
      <c r="D686" s="150"/>
      <c r="E686" s="150"/>
      <c r="F686" s="150"/>
      <c r="G686" s="150"/>
      <c r="H686" s="150"/>
      <c r="I686" s="150"/>
      <c r="J686" s="150"/>
      <c r="K686" s="150"/>
      <c r="L686" s="150"/>
      <c r="M686" s="188"/>
      <c r="N686" s="150"/>
      <c r="O686" s="150"/>
      <c r="P686" s="150"/>
      <c r="Q686" s="150"/>
      <c r="R686" s="150"/>
    </row>
    <row r="687" ht="15.75" customHeight="1">
      <c r="A687" s="150"/>
      <c r="B687" s="150"/>
      <c r="C687" s="150"/>
      <c r="D687" s="150"/>
      <c r="E687" s="150"/>
      <c r="F687" s="150"/>
      <c r="G687" s="150"/>
      <c r="H687" s="150"/>
      <c r="I687" s="150"/>
      <c r="J687" s="150"/>
      <c r="K687" s="150"/>
      <c r="L687" s="150"/>
      <c r="M687" s="188"/>
      <c r="N687" s="150"/>
      <c r="O687" s="150"/>
      <c r="P687" s="150"/>
      <c r="Q687" s="150"/>
      <c r="R687" s="150"/>
    </row>
    <row r="688" ht="15.75" customHeight="1">
      <c r="A688" s="150"/>
      <c r="B688" s="150"/>
      <c r="C688" s="150"/>
      <c r="D688" s="150"/>
      <c r="E688" s="150"/>
      <c r="F688" s="150"/>
      <c r="G688" s="150"/>
      <c r="H688" s="150"/>
      <c r="I688" s="150"/>
      <c r="J688" s="150"/>
      <c r="K688" s="150"/>
      <c r="L688" s="150"/>
      <c r="M688" s="188"/>
      <c r="N688" s="150"/>
      <c r="O688" s="150"/>
      <c r="P688" s="150"/>
      <c r="Q688" s="150"/>
      <c r="R688" s="150"/>
    </row>
    <row r="689" ht="15.75" customHeight="1">
      <c r="A689" s="150"/>
      <c r="B689" s="150"/>
      <c r="C689" s="150"/>
      <c r="D689" s="150"/>
      <c r="E689" s="150"/>
      <c r="F689" s="150"/>
      <c r="G689" s="150"/>
      <c r="H689" s="150"/>
      <c r="I689" s="150"/>
      <c r="J689" s="150"/>
      <c r="K689" s="150"/>
      <c r="L689" s="150"/>
      <c r="M689" s="188"/>
      <c r="N689" s="150"/>
      <c r="O689" s="150"/>
      <c r="P689" s="150"/>
      <c r="Q689" s="150"/>
      <c r="R689" s="150"/>
    </row>
    <row r="690" ht="15.75" customHeight="1">
      <c r="A690" s="150"/>
      <c r="B690" s="150"/>
      <c r="C690" s="150"/>
      <c r="D690" s="150"/>
      <c r="E690" s="150"/>
      <c r="F690" s="150"/>
      <c r="G690" s="150"/>
      <c r="H690" s="150"/>
      <c r="I690" s="150"/>
      <c r="J690" s="150"/>
      <c r="K690" s="150"/>
      <c r="L690" s="150"/>
      <c r="M690" s="188"/>
      <c r="N690" s="150"/>
      <c r="O690" s="150"/>
      <c r="P690" s="150"/>
      <c r="Q690" s="150"/>
      <c r="R690" s="150"/>
    </row>
    <row r="691" ht="15.75" customHeight="1">
      <c r="A691" s="150"/>
      <c r="B691" s="150"/>
      <c r="C691" s="150"/>
      <c r="D691" s="150"/>
      <c r="E691" s="150"/>
      <c r="F691" s="150"/>
      <c r="G691" s="150"/>
      <c r="H691" s="150"/>
      <c r="I691" s="150"/>
      <c r="J691" s="150"/>
      <c r="K691" s="150"/>
      <c r="L691" s="150"/>
      <c r="M691" s="188"/>
      <c r="N691" s="150"/>
      <c r="O691" s="150"/>
      <c r="P691" s="150"/>
      <c r="Q691" s="150"/>
      <c r="R691" s="150"/>
    </row>
    <row r="692" ht="15.75" customHeight="1">
      <c r="A692" s="150"/>
      <c r="B692" s="150"/>
      <c r="C692" s="150"/>
      <c r="D692" s="150"/>
      <c r="E692" s="150"/>
      <c r="F692" s="150"/>
      <c r="G692" s="150"/>
      <c r="H692" s="150"/>
      <c r="I692" s="150"/>
      <c r="J692" s="150"/>
      <c r="K692" s="150"/>
      <c r="L692" s="150"/>
      <c r="M692" s="188"/>
      <c r="N692" s="150"/>
      <c r="O692" s="150"/>
      <c r="P692" s="150"/>
      <c r="Q692" s="150"/>
      <c r="R692" s="150"/>
    </row>
    <row r="693" ht="15.75" customHeight="1">
      <c r="A693" s="150"/>
      <c r="B693" s="150"/>
      <c r="C693" s="150"/>
      <c r="D693" s="150"/>
      <c r="E693" s="150"/>
      <c r="F693" s="150"/>
      <c r="G693" s="150"/>
      <c r="H693" s="150"/>
      <c r="I693" s="150"/>
      <c r="J693" s="150"/>
      <c r="K693" s="150"/>
      <c r="L693" s="150"/>
      <c r="M693" s="188"/>
      <c r="N693" s="150"/>
      <c r="O693" s="150"/>
      <c r="P693" s="150"/>
      <c r="Q693" s="150"/>
      <c r="R693" s="150"/>
    </row>
    <row r="694" ht="15.75" customHeight="1">
      <c r="A694" s="150"/>
      <c r="B694" s="150"/>
      <c r="C694" s="150"/>
      <c r="D694" s="150"/>
      <c r="E694" s="150"/>
      <c r="F694" s="150"/>
      <c r="G694" s="150"/>
      <c r="H694" s="150"/>
      <c r="I694" s="150"/>
      <c r="J694" s="150"/>
      <c r="K694" s="150"/>
      <c r="L694" s="150"/>
      <c r="M694" s="188"/>
      <c r="N694" s="150"/>
      <c r="O694" s="150"/>
      <c r="P694" s="150"/>
      <c r="Q694" s="150"/>
      <c r="R694" s="150"/>
    </row>
    <row r="695" ht="15.75" customHeight="1">
      <c r="A695" s="150"/>
      <c r="B695" s="150"/>
      <c r="C695" s="150"/>
      <c r="D695" s="150"/>
      <c r="E695" s="150"/>
      <c r="F695" s="150"/>
      <c r="G695" s="150"/>
      <c r="H695" s="150"/>
      <c r="I695" s="150"/>
      <c r="J695" s="150"/>
      <c r="K695" s="150"/>
      <c r="L695" s="150"/>
      <c r="M695" s="188"/>
      <c r="N695" s="150"/>
      <c r="O695" s="150"/>
      <c r="P695" s="150"/>
      <c r="Q695" s="150"/>
      <c r="R695" s="150"/>
    </row>
    <row r="696" ht="15.75" customHeight="1">
      <c r="A696" s="150"/>
      <c r="B696" s="150"/>
      <c r="C696" s="150"/>
      <c r="D696" s="150"/>
      <c r="E696" s="150"/>
      <c r="F696" s="150"/>
      <c r="G696" s="150"/>
      <c r="H696" s="150"/>
      <c r="I696" s="150"/>
      <c r="J696" s="150"/>
      <c r="K696" s="150"/>
      <c r="L696" s="150"/>
      <c r="M696" s="188"/>
      <c r="N696" s="150"/>
      <c r="O696" s="150"/>
      <c r="P696" s="150"/>
      <c r="Q696" s="150"/>
      <c r="R696" s="150"/>
    </row>
    <row r="697" ht="15.75" customHeight="1">
      <c r="A697" s="150"/>
      <c r="B697" s="150"/>
      <c r="C697" s="150"/>
      <c r="D697" s="150"/>
      <c r="E697" s="150"/>
      <c r="F697" s="150"/>
      <c r="G697" s="150"/>
      <c r="H697" s="150"/>
      <c r="I697" s="150"/>
      <c r="J697" s="150"/>
      <c r="K697" s="150"/>
      <c r="L697" s="150"/>
      <c r="M697" s="188"/>
      <c r="N697" s="150"/>
      <c r="O697" s="150"/>
      <c r="P697" s="150"/>
      <c r="Q697" s="150"/>
      <c r="R697" s="150"/>
    </row>
    <row r="698" ht="15.75" customHeight="1">
      <c r="A698" s="150"/>
      <c r="B698" s="150"/>
      <c r="C698" s="150"/>
      <c r="D698" s="150"/>
      <c r="E698" s="150"/>
      <c r="F698" s="150"/>
      <c r="G698" s="150"/>
      <c r="H698" s="150"/>
      <c r="I698" s="150"/>
      <c r="J698" s="150"/>
      <c r="K698" s="150"/>
      <c r="L698" s="150"/>
      <c r="M698" s="188"/>
      <c r="N698" s="150"/>
      <c r="O698" s="150"/>
      <c r="P698" s="150"/>
      <c r="Q698" s="150"/>
      <c r="R698" s="150"/>
    </row>
    <row r="699" ht="15.75" customHeight="1">
      <c r="A699" s="150"/>
      <c r="B699" s="150"/>
      <c r="C699" s="150"/>
      <c r="D699" s="150"/>
      <c r="E699" s="150"/>
      <c r="F699" s="150"/>
      <c r="G699" s="150"/>
      <c r="H699" s="150"/>
      <c r="I699" s="150"/>
      <c r="J699" s="150"/>
      <c r="K699" s="150"/>
      <c r="L699" s="150"/>
      <c r="M699" s="188"/>
      <c r="N699" s="150"/>
      <c r="O699" s="150"/>
      <c r="P699" s="150"/>
      <c r="Q699" s="150"/>
      <c r="R699" s="150"/>
    </row>
    <row r="700" ht="15.75" customHeight="1">
      <c r="A700" s="150"/>
      <c r="B700" s="150"/>
      <c r="C700" s="150"/>
      <c r="D700" s="150"/>
      <c r="E700" s="150"/>
      <c r="F700" s="150"/>
      <c r="G700" s="150"/>
      <c r="H700" s="150"/>
      <c r="I700" s="150"/>
      <c r="J700" s="150"/>
      <c r="K700" s="150"/>
      <c r="L700" s="150"/>
      <c r="M700" s="188"/>
      <c r="N700" s="150"/>
      <c r="O700" s="150"/>
      <c r="P700" s="150"/>
      <c r="Q700" s="150"/>
      <c r="R700" s="150"/>
    </row>
    <row r="701" ht="15.75" customHeight="1">
      <c r="A701" s="150"/>
      <c r="B701" s="150"/>
      <c r="C701" s="150"/>
      <c r="D701" s="150"/>
      <c r="E701" s="150"/>
      <c r="F701" s="150"/>
      <c r="G701" s="150"/>
      <c r="H701" s="150"/>
      <c r="I701" s="150"/>
      <c r="J701" s="150"/>
      <c r="K701" s="150"/>
      <c r="L701" s="150"/>
      <c r="M701" s="188"/>
      <c r="N701" s="150"/>
      <c r="O701" s="150"/>
      <c r="P701" s="150"/>
      <c r="Q701" s="150"/>
      <c r="R701" s="150"/>
    </row>
    <row r="702" ht="15.75" customHeight="1">
      <c r="A702" s="150"/>
      <c r="B702" s="150"/>
      <c r="C702" s="150"/>
      <c r="D702" s="150"/>
      <c r="E702" s="150"/>
      <c r="F702" s="150"/>
      <c r="G702" s="150"/>
      <c r="H702" s="150"/>
      <c r="I702" s="150"/>
      <c r="J702" s="150"/>
      <c r="K702" s="150"/>
      <c r="L702" s="150"/>
      <c r="M702" s="188"/>
      <c r="N702" s="150"/>
      <c r="O702" s="150"/>
      <c r="P702" s="150"/>
      <c r="Q702" s="150"/>
      <c r="R702" s="150"/>
    </row>
    <row r="703" ht="15.75" customHeight="1">
      <c r="A703" s="150"/>
      <c r="B703" s="150"/>
      <c r="C703" s="150"/>
      <c r="D703" s="150"/>
      <c r="E703" s="150"/>
      <c r="F703" s="150"/>
      <c r="G703" s="150"/>
      <c r="H703" s="150"/>
      <c r="I703" s="150"/>
      <c r="J703" s="150"/>
      <c r="K703" s="150"/>
      <c r="L703" s="150"/>
      <c r="M703" s="188"/>
      <c r="N703" s="150"/>
      <c r="O703" s="150"/>
      <c r="P703" s="150"/>
      <c r="Q703" s="150"/>
      <c r="R703" s="150"/>
    </row>
    <row r="704" ht="15.75" customHeight="1">
      <c r="A704" s="150"/>
      <c r="B704" s="150"/>
      <c r="C704" s="150"/>
      <c r="D704" s="150"/>
      <c r="E704" s="150"/>
      <c r="F704" s="150"/>
      <c r="G704" s="150"/>
      <c r="H704" s="150"/>
      <c r="I704" s="150"/>
      <c r="J704" s="150"/>
      <c r="K704" s="150"/>
      <c r="L704" s="150"/>
      <c r="M704" s="188"/>
      <c r="N704" s="150"/>
      <c r="O704" s="150"/>
      <c r="P704" s="150"/>
      <c r="Q704" s="150"/>
      <c r="R704" s="150"/>
    </row>
    <row r="705" ht="15.75" customHeight="1">
      <c r="A705" s="150"/>
      <c r="B705" s="150"/>
      <c r="C705" s="150"/>
      <c r="D705" s="150"/>
      <c r="E705" s="150"/>
      <c r="F705" s="150"/>
      <c r="G705" s="150"/>
      <c r="H705" s="150"/>
      <c r="I705" s="150"/>
      <c r="J705" s="150"/>
      <c r="K705" s="150"/>
      <c r="L705" s="150"/>
      <c r="M705" s="188"/>
      <c r="N705" s="150"/>
      <c r="O705" s="150"/>
      <c r="P705" s="150"/>
      <c r="Q705" s="150"/>
      <c r="R705" s="150"/>
    </row>
    <row r="706" ht="15.75" customHeight="1">
      <c r="A706" s="150"/>
      <c r="B706" s="150"/>
      <c r="C706" s="150"/>
      <c r="D706" s="150"/>
      <c r="E706" s="150"/>
      <c r="F706" s="150"/>
      <c r="G706" s="150"/>
      <c r="H706" s="150"/>
      <c r="I706" s="150"/>
      <c r="J706" s="150"/>
      <c r="K706" s="150"/>
      <c r="L706" s="150"/>
      <c r="M706" s="188"/>
      <c r="N706" s="150"/>
      <c r="O706" s="150"/>
      <c r="P706" s="150"/>
      <c r="Q706" s="150"/>
      <c r="R706" s="150"/>
    </row>
    <row r="707" ht="15.75" customHeight="1">
      <c r="A707" s="150"/>
      <c r="B707" s="150"/>
      <c r="C707" s="150"/>
      <c r="D707" s="150"/>
      <c r="E707" s="150"/>
      <c r="F707" s="150"/>
      <c r="G707" s="150"/>
      <c r="H707" s="150"/>
      <c r="I707" s="150"/>
      <c r="J707" s="150"/>
      <c r="K707" s="150"/>
      <c r="L707" s="150"/>
      <c r="M707" s="188"/>
      <c r="N707" s="150"/>
      <c r="O707" s="150"/>
      <c r="P707" s="150"/>
      <c r="Q707" s="150"/>
      <c r="R707" s="150"/>
    </row>
    <row r="708" ht="15.75" customHeight="1">
      <c r="A708" s="150"/>
      <c r="B708" s="150"/>
      <c r="C708" s="150"/>
      <c r="D708" s="150"/>
      <c r="E708" s="150"/>
      <c r="F708" s="150"/>
      <c r="G708" s="150"/>
      <c r="H708" s="150"/>
      <c r="I708" s="150"/>
      <c r="J708" s="150"/>
      <c r="K708" s="150"/>
      <c r="L708" s="150"/>
      <c r="M708" s="188"/>
      <c r="N708" s="150"/>
      <c r="O708" s="150"/>
      <c r="P708" s="150"/>
      <c r="Q708" s="150"/>
      <c r="R708" s="150"/>
    </row>
    <row r="709" ht="15.75" customHeight="1">
      <c r="A709" s="150"/>
      <c r="B709" s="150"/>
      <c r="C709" s="150"/>
      <c r="D709" s="150"/>
      <c r="E709" s="150"/>
      <c r="F709" s="150"/>
      <c r="G709" s="150"/>
      <c r="H709" s="150"/>
      <c r="I709" s="150"/>
      <c r="J709" s="150"/>
      <c r="K709" s="150"/>
      <c r="L709" s="150"/>
      <c r="M709" s="188"/>
      <c r="N709" s="150"/>
      <c r="O709" s="150"/>
      <c r="P709" s="150"/>
      <c r="Q709" s="150"/>
      <c r="R709" s="150"/>
    </row>
    <row r="710" ht="15.75" customHeight="1">
      <c r="A710" s="150"/>
      <c r="B710" s="150"/>
      <c r="C710" s="150"/>
      <c r="D710" s="150"/>
      <c r="E710" s="150"/>
      <c r="F710" s="150"/>
      <c r="G710" s="150"/>
      <c r="H710" s="150"/>
      <c r="I710" s="150"/>
      <c r="J710" s="150"/>
      <c r="K710" s="150"/>
      <c r="L710" s="150"/>
      <c r="M710" s="188"/>
      <c r="N710" s="150"/>
      <c r="O710" s="150"/>
      <c r="P710" s="150"/>
      <c r="Q710" s="150"/>
      <c r="R710" s="150"/>
    </row>
    <row r="711" ht="15.75" customHeight="1">
      <c r="A711" s="150"/>
      <c r="B711" s="150"/>
      <c r="C711" s="150"/>
      <c r="D711" s="150"/>
      <c r="E711" s="150"/>
      <c r="F711" s="150"/>
      <c r="G711" s="150"/>
      <c r="H711" s="150"/>
      <c r="I711" s="150"/>
      <c r="J711" s="150"/>
      <c r="K711" s="150"/>
      <c r="L711" s="150"/>
      <c r="M711" s="188"/>
      <c r="N711" s="150"/>
      <c r="O711" s="150"/>
      <c r="P711" s="150"/>
      <c r="Q711" s="150"/>
      <c r="R711" s="150"/>
    </row>
    <row r="712" ht="15.75" customHeight="1">
      <c r="A712" s="150"/>
      <c r="B712" s="150"/>
      <c r="C712" s="150"/>
      <c r="D712" s="150"/>
      <c r="E712" s="150"/>
      <c r="F712" s="150"/>
      <c r="G712" s="150"/>
      <c r="H712" s="150"/>
      <c r="I712" s="150"/>
      <c r="J712" s="150"/>
      <c r="K712" s="150"/>
      <c r="L712" s="150"/>
      <c r="M712" s="188"/>
      <c r="N712" s="150"/>
      <c r="O712" s="150"/>
      <c r="P712" s="150"/>
      <c r="Q712" s="150"/>
      <c r="R712" s="150"/>
    </row>
    <row r="713" ht="15.75" customHeight="1">
      <c r="A713" s="150"/>
      <c r="B713" s="150"/>
      <c r="C713" s="150"/>
      <c r="D713" s="150"/>
      <c r="E713" s="150"/>
      <c r="F713" s="150"/>
      <c r="G713" s="150"/>
      <c r="H713" s="150"/>
      <c r="I713" s="150"/>
      <c r="J713" s="150"/>
      <c r="K713" s="150"/>
      <c r="L713" s="150"/>
      <c r="M713" s="188"/>
      <c r="N713" s="150"/>
      <c r="O713" s="150"/>
      <c r="P713" s="150"/>
      <c r="Q713" s="150"/>
      <c r="R713" s="150"/>
    </row>
    <row r="714" ht="15.75" customHeight="1">
      <c r="A714" s="150"/>
      <c r="B714" s="150"/>
      <c r="C714" s="150"/>
      <c r="D714" s="150"/>
      <c r="E714" s="150"/>
      <c r="F714" s="150"/>
      <c r="G714" s="150"/>
      <c r="H714" s="150"/>
      <c r="I714" s="150"/>
      <c r="J714" s="150"/>
      <c r="K714" s="150"/>
      <c r="L714" s="150"/>
      <c r="M714" s="188"/>
      <c r="N714" s="150"/>
      <c r="O714" s="150"/>
      <c r="P714" s="150"/>
      <c r="Q714" s="150"/>
      <c r="R714" s="150"/>
    </row>
    <row r="715" ht="15.75" customHeight="1">
      <c r="A715" s="150"/>
      <c r="B715" s="150"/>
      <c r="C715" s="150"/>
      <c r="D715" s="150"/>
      <c r="E715" s="150"/>
      <c r="F715" s="150"/>
      <c r="G715" s="150"/>
      <c r="H715" s="150"/>
      <c r="I715" s="150"/>
      <c r="J715" s="150"/>
      <c r="K715" s="150"/>
      <c r="L715" s="150"/>
      <c r="M715" s="188"/>
      <c r="N715" s="150"/>
      <c r="O715" s="150"/>
      <c r="P715" s="150"/>
      <c r="Q715" s="150"/>
      <c r="R715" s="150"/>
    </row>
    <row r="716" ht="15.75" customHeight="1">
      <c r="A716" s="150"/>
      <c r="B716" s="150"/>
      <c r="C716" s="150"/>
      <c r="D716" s="150"/>
      <c r="E716" s="150"/>
      <c r="F716" s="150"/>
      <c r="G716" s="150"/>
      <c r="H716" s="150"/>
      <c r="I716" s="150"/>
      <c r="J716" s="150"/>
      <c r="K716" s="150"/>
      <c r="L716" s="150"/>
      <c r="M716" s="188"/>
      <c r="N716" s="150"/>
      <c r="O716" s="150"/>
      <c r="P716" s="150"/>
      <c r="Q716" s="150"/>
      <c r="R716" s="150"/>
    </row>
    <row r="717" ht="15.75" customHeight="1">
      <c r="A717" s="150"/>
      <c r="B717" s="150"/>
      <c r="C717" s="150"/>
      <c r="D717" s="150"/>
      <c r="E717" s="150"/>
      <c r="F717" s="150"/>
      <c r="G717" s="150"/>
      <c r="H717" s="150"/>
      <c r="I717" s="150"/>
      <c r="J717" s="150"/>
      <c r="K717" s="150"/>
      <c r="L717" s="150"/>
      <c r="M717" s="188"/>
      <c r="N717" s="150"/>
      <c r="O717" s="150"/>
      <c r="P717" s="150"/>
      <c r="Q717" s="150"/>
      <c r="R717" s="150"/>
    </row>
    <row r="718" ht="15.75" customHeight="1">
      <c r="A718" s="150"/>
      <c r="B718" s="150"/>
      <c r="C718" s="150"/>
      <c r="D718" s="150"/>
      <c r="E718" s="150"/>
      <c r="F718" s="150"/>
      <c r="G718" s="150"/>
      <c r="H718" s="150"/>
      <c r="I718" s="150"/>
      <c r="J718" s="150"/>
      <c r="K718" s="150"/>
      <c r="L718" s="150"/>
      <c r="M718" s="188"/>
      <c r="N718" s="150"/>
      <c r="O718" s="150"/>
      <c r="P718" s="150"/>
      <c r="Q718" s="150"/>
      <c r="R718" s="150"/>
    </row>
    <row r="719" ht="15.75" customHeight="1">
      <c r="A719" s="150"/>
      <c r="B719" s="150"/>
      <c r="C719" s="150"/>
      <c r="D719" s="150"/>
      <c r="E719" s="150"/>
      <c r="F719" s="150"/>
      <c r="G719" s="150"/>
      <c r="H719" s="150"/>
      <c r="I719" s="150"/>
      <c r="J719" s="150"/>
      <c r="K719" s="150"/>
      <c r="L719" s="150"/>
      <c r="M719" s="188"/>
      <c r="N719" s="150"/>
      <c r="O719" s="150"/>
      <c r="P719" s="150"/>
      <c r="Q719" s="150"/>
      <c r="R719" s="150"/>
    </row>
    <row r="720" ht="15.75" customHeight="1">
      <c r="A720" s="150"/>
      <c r="B720" s="150"/>
      <c r="C720" s="150"/>
      <c r="D720" s="150"/>
      <c r="E720" s="150"/>
      <c r="F720" s="150"/>
      <c r="G720" s="150"/>
      <c r="H720" s="150"/>
      <c r="I720" s="150"/>
      <c r="J720" s="150"/>
      <c r="K720" s="150"/>
      <c r="L720" s="150"/>
      <c r="M720" s="188"/>
      <c r="N720" s="150"/>
      <c r="O720" s="150"/>
      <c r="P720" s="150"/>
      <c r="Q720" s="150"/>
      <c r="R720" s="150"/>
    </row>
    <row r="721" ht="15.75" customHeight="1">
      <c r="A721" s="150"/>
      <c r="B721" s="150"/>
      <c r="C721" s="150"/>
      <c r="D721" s="150"/>
      <c r="E721" s="150"/>
      <c r="F721" s="150"/>
      <c r="G721" s="150"/>
      <c r="H721" s="150"/>
      <c r="I721" s="150"/>
      <c r="J721" s="150"/>
      <c r="K721" s="150"/>
      <c r="L721" s="150"/>
      <c r="M721" s="188"/>
      <c r="N721" s="150"/>
      <c r="O721" s="150"/>
      <c r="P721" s="150"/>
      <c r="Q721" s="150"/>
      <c r="R721" s="150"/>
    </row>
    <row r="722" ht="15.75" customHeight="1">
      <c r="A722" s="150"/>
      <c r="B722" s="150"/>
      <c r="C722" s="150"/>
      <c r="D722" s="150"/>
      <c r="E722" s="150"/>
      <c r="F722" s="150"/>
      <c r="G722" s="150"/>
      <c r="H722" s="150"/>
      <c r="I722" s="150"/>
      <c r="J722" s="150"/>
      <c r="K722" s="150"/>
      <c r="L722" s="150"/>
      <c r="M722" s="188"/>
      <c r="N722" s="150"/>
      <c r="O722" s="150"/>
      <c r="P722" s="150"/>
      <c r="Q722" s="150"/>
      <c r="R722" s="150"/>
    </row>
    <row r="723" ht="15.75" customHeight="1">
      <c r="A723" s="150"/>
      <c r="B723" s="150"/>
      <c r="C723" s="150"/>
      <c r="D723" s="150"/>
      <c r="E723" s="150"/>
      <c r="F723" s="150"/>
      <c r="G723" s="150"/>
      <c r="H723" s="150"/>
      <c r="I723" s="150"/>
      <c r="J723" s="150"/>
      <c r="K723" s="150"/>
      <c r="L723" s="150"/>
      <c r="M723" s="188"/>
      <c r="N723" s="150"/>
      <c r="O723" s="150"/>
      <c r="P723" s="150"/>
      <c r="Q723" s="150"/>
      <c r="R723" s="150"/>
    </row>
    <row r="724" ht="15.75" customHeight="1">
      <c r="A724" s="150"/>
      <c r="B724" s="150"/>
      <c r="C724" s="150"/>
      <c r="D724" s="150"/>
      <c r="E724" s="150"/>
      <c r="F724" s="150"/>
      <c r="G724" s="150"/>
      <c r="H724" s="150"/>
      <c r="I724" s="150"/>
      <c r="J724" s="150"/>
      <c r="K724" s="150"/>
      <c r="L724" s="150"/>
      <c r="M724" s="188"/>
      <c r="N724" s="150"/>
      <c r="O724" s="150"/>
      <c r="P724" s="150"/>
      <c r="Q724" s="150"/>
      <c r="R724" s="150"/>
    </row>
    <row r="725" ht="15.75" customHeight="1">
      <c r="A725" s="150"/>
      <c r="B725" s="150"/>
      <c r="C725" s="150"/>
      <c r="D725" s="150"/>
      <c r="E725" s="150"/>
      <c r="F725" s="150"/>
      <c r="G725" s="150"/>
      <c r="H725" s="150"/>
      <c r="I725" s="150"/>
      <c r="J725" s="150"/>
      <c r="K725" s="150"/>
      <c r="L725" s="150"/>
      <c r="M725" s="188"/>
      <c r="N725" s="150"/>
      <c r="O725" s="150"/>
      <c r="P725" s="150"/>
      <c r="Q725" s="150"/>
      <c r="R725" s="150"/>
    </row>
    <row r="726" ht="15.75" customHeight="1">
      <c r="A726" s="150"/>
      <c r="B726" s="150"/>
      <c r="C726" s="150"/>
      <c r="D726" s="150"/>
      <c r="E726" s="150"/>
      <c r="F726" s="150"/>
      <c r="G726" s="150"/>
      <c r="H726" s="150"/>
      <c r="I726" s="150"/>
      <c r="J726" s="150"/>
      <c r="K726" s="150"/>
      <c r="L726" s="150"/>
      <c r="M726" s="188"/>
      <c r="N726" s="150"/>
      <c r="O726" s="150"/>
      <c r="P726" s="150"/>
      <c r="Q726" s="150"/>
      <c r="R726" s="150"/>
    </row>
    <row r="727" ht="15.75" customHeight="1">
      <c r="A727" s="150"/>
      <c r="B727" s="150"/>
      <c r="C727" s="150"/>
      <c r="D727" s="150"/>
      <c r="E727" s="150"/>
      <c r="F727" s="150"/>
      <c r="G727" s="150"/>
      <c r="H727" s="150"/>
      <c r="I727" s="150"/>
      <c r="J727" s="150"/>
      <c r="K727" s="150"/>
      <c r="L727" s="150"/>
      <c r="M727" s="188"/>
      <c r="N727" s="150"/>
      <c r="O727" s="150"/>
      <c r="P727" s="150"/>
      <c r="Q727" s="150"/>
      <c r="R727" s="150"/>
    </row>
    <row r="728" ht="15.75" customHeight="1">
      <c r="A728" s="150"/>
      <c r="B728" s="150"/>
      <c r="C728" s="150"/>
      <c r="D728" s="150"/>
      <c r="E728" s="150"/>
      <c r="F728" s="150"/>
      <c r="G728" s="150"/>
      <c r="H728" s="150"/>
      <c r="I728" s="150"/>
      <c r="J728" s="150"/>
      <c r="K728" s="150"/>
      <c r="L728" s="150"/>
      <c r="M728" s="188"/>
      <c r="N728" s="150"/>
      <c r="O728" s="150"/>
      <c r="P728" s="150"/>
      <c r="Q728" s="150"/>
      <c r="R728" s="150"/>
    </row>
    <row r="729" ht="15.75" customHeight="1">
      <c r="A729" s="150"/>
      <c r="B729" s="150"/>
      <c r="C729" s="150"/>
      <c r="D729" s="150"/>
      <c r="E729" s="150"/>
      <c r="F729" s="150"/>
      <c r="G729" s="150"/>
      <c r="H729" s="150"/>
      <c r="I729" s="150"/>
      <c r="J729" s="150"/>
      <c r="K729" s="150"/>
      <c r="L729" s="150"/>
      <c r="M729" s="188"/>
      <c r="N729" s="150"/>
      <c r="O729" s="150"/>
      <c r="P729" s="150"/>
      <c r="Q729" s="150"/>
      <c r="R729" s="150"/>
    </row>
    <row r="730" ht="15.75" customHeight="1">
      <c r="A730" s="150"/>
      <c r="B730" s="150"/>
      <c r="C730" s="150"/>
      <c r="D730" s="150"/>
      <c r="E730" s="150"/>
      <c r="F730" s="150"/>
      <c r="G730" s="150"/>
      <c r="H730" s="150"/>
      <c r="I730" s="150"/>
      <c r="J730" s="150"/>
      <c r="K730" s="150"/>
      <c r="L730" s="150"/>
      <c r="M730" s="188"/>
      <c r="N730" s="150"/>
      <c r="O730" s="150"/>
      <c r="P730" s="150"/>
      <c r="Q730" s="150"/>
      <c r="R730" s="150"/>
    </row>
    <row r="731" ht="15.75" customHeight="1">
      <c r="A731" s="150"/>
      <c r="B731" s="150"/>
      <c r="C731" s="150"/>
      <c r="D731" s="150"/>
      <c r="E731" s="150"/>
      <c r="F731" s="150"/>
      <c r="G731" s="150"/>
      <c r="H731" s="150"/>
      <c r="I731" s="150"/>
      <c r="J731" s="150"/>
      <c r="K731" s="150"/>
      <c r="L731" s="150"/>
      <c r="M731" s="188"/>
      <c r="N731" s="150"/>
      <c r="O731" s="150"/>
      <c r="P731" s="150"/>
      <c r="Q731" s="150"/>
      <c r="R731" s="150"/>
    </row>
    <row r="732" ht="15.75" customHeight="1">
      <c r="A732" s="150"/>
      <c r="B732" s="150"/>
      <c r="C732" s="150"/>
      <c r="D732" s="150"/>
      <c r="E732" s="150"/>
      <c r="F732" s="150"/>
      <c r="G732" s="150"/>
      <c r="H732" s="150"/>
      <c r="I732" s="150"/>
      <c r="J732" s="150"/>
      <c r="K732" s="150"/>
      <c r="L732" s="150"/>
      <c r="M732" s="188"/>
      <c r="N732" s="150"/>
      <c r="O732" s="150"/>
      <c r="P732" s="150"/>
      <c r="Q732" s="150"/>
      <c r="R732" s="150"/>
    </row>
    <row r="733" ht="15.75" customHeight="1">
      <c r="A733" s="150"/>
      <c r="B733" s="150"/>
      <c r="C733" s="150"/>
      <c r="D733" s="150"/>
      <c r="E733" s="150"/>
      <c r="F733" s="150"/>
      <c r="G733" s="150"/>
      <c r="H733" s="150"/>
      <c r="I733" s="150"/>
      <c r="J733" s="150"/>
      <c r="K733" s="150"/>
      <c r="L733" s="150"/>
      <c r="M733" s="188"/>
      <c r="N733" s="150"/>
      <c r="O733" s="150"/>
      <c r="P733" s="150"/>
      <c r="Q733" s="150"/>
      <c r="R733" s="150"/>
    </row>
    <row r="734" ht="15.75" customHeight="1">
      <c r="A734" s="150"/>
      <c r="B734" s="150"/>
      <c r="C734" s="150"/>
      <c r="D734" s="150"/>
      <c r="E734" s="150"/>
      <c r="F734" s="150"/>
      <c r="G734" s="150"/>
      <c r="H734" s="150"/>
      <c r="I734" s="150"/>
      <c r="J734" s="150"/>
      <c r="K734" s="150"/>
      <c r="L734" s="150"/>
      <c r="M734" s="188"/>
      <c r="N734" s="150"/>
      <c r="O734" s="150"/>
      <c r="P734" s="150"/>
      <c r="Q734" s="150"/>
      <c r="R734" s="150"/>
    </row>
    <row r="735" ht="15.75" customHeight="1">
      <c r="A735" s="150"/>
      <c r="B735" s="150"/>
      <c r="C735" s="150"/>
      <c r="D735" s="150"/>
      <c r="E735" s="150"/>
      <c r="F735" s="150"/>
      <c r="G735" s="150"/>
      <c r="H735" s="150"/>
      <c r="I735" s="150"/>
      <c r="J735" s="150"/>
      <c r="K735" s="150"/>
      <c r="L735" s="150"/>
      <c r="M735" s="188"/>
      <c r="N735" s="150"/>
      <c r="O735" s="150"/>
      <c r="P735" s="150"/>
      <c r="Q735" s="150"/>
      <c r="R735" s="150"/>
    </row>
    <row r="736" ht="15.75" customHeight="1">
      <c r="A736" s="150"/>
      <c r="B736" s="150"/>
      <c r="C736" s="150"/>
      <c r="D736" s="150"/>
      <c r="E736" s="150"/>
      <c r="F736" s="150"/>
      <c r="G736" s="150"/>
      <c r="H736" s="150"/>
      <c r="I736" s="150"/>
      <c r="J736" s="150"/>
      <c r="K736" s="150"/>
      <c r="L736" s="150"/>
      <c r="M736" s="188"/>
      <c r="N736" s="150"/>
      <c r="O736" s="150"/>
      <c r="P736" s="150"/>
      <c r="Q736" s="150"/>
      <c r="R736" s="150"/>
    </row>
    <row r="737" ht="15.75" customHeight="1">
      <c r="A737" s="150"/>
      <c r="B737" s="150"/>
      <c r="C737" s="150"/>
      <c r="D737" s="150"/>
      <c r="E737" s="150"/>
      <c r="F737" s="150"/>
      <c r="G737" s="150"/>
      <c r="H737" s="150"/>
      <c r="I737" s="150"/>
      <c r="J737" s="150"/>
      <c r="K737" s="150"/>
      <c r="L737" s="150"/>
      <c r="M737" s="188"/>
      <c r="N737" s="150"/>
      <c r="O737" s="150"/>
      <c r="P737" s="150"/>
      <c r="Q737" s="150"/>
      <c r="R737" s="150"/>
    </row>
    <row r="738" ht="15.75" customHeight="1">
      <c r="A738" s="150"/>
      <c r="B738" s="150"/>
      <c r="C738" s="150"/>
      <c r="D738" s="150"/>
      <c r="E738" s="150"/>
      <c r="F738" s="150"/>
      <c r="G738" s="150"/>
      <c r="H738" s="150"/>
      <c r="I738" s="150"/>
      <c r="J738" s="150"/>
      <c r="K738" s="150"/>
      <c r="L738" s="150"/>
      <c r="M738" s="188"/>
      <c r="N738" s="150"/>
      <c r="O738" s="150"/>
      <c r="P738" s="150"/>
      <c r="Q738" s="150"/>
      <c r="R738" s="150"/>
    </row>
    <row r="739" ht="15.75" customHeight="1">
      <c r="A739" s="150"/>
      <c r="B739" s="150"/>
      <c r="C739" s="150"/>
      <c r="D739" s="150"/>
      <c r="E739" s="150"/>
      <c r="F739" s="150"/>
      <c r="G739" s="150"/>
      <c r="H739" s="150"/>
      <c r="I739" s="150"/>
      <c r="J739" s="150"/>
      <c r="K739" s="150"/>
      <c r="L739" s="150"/>
      <c r="M739" s="188"/>
      <c r="N739" s="150"/>
      <c r="O739" s="150"/>
      <c r="P739" s="150"/>
      <c r="Q739" s="150"/>
      <c r="R739" s="150"/>
    </row>
    <row r="740" ht="15.75" customHeight="1">
      <c r="A740" s="150"/>
      <c r="B740" s="150"/>
      <c r="C740" s="150"/>
      <c r="D740" s="150"/>
      <c r="E740" s="150"/>
      <c r="F740" s="150"/>
      <c r="G740" s="150"/>
      <c r="H740" s="150"/>
      <c r="I740" s="150"/>
      <c r="J740" s="150"/>
      <c r="K740" s="150"/>
      <c r="L740" s="150"/>
      <c r="M740" s="188"/>
      <c r="N740" s="150"/>
      <c r="O740" s="150"/>
      <c r="P740" s="150"/>
      <c r="Q740" s="150"/>
      <c r="R740" s="150"/>
    </row>
    <row r="741" ht="15.75" customHeight="1">
      <c r="A741" s="150"/>
      <c r="B741" s="150"/>
      <c r="C741" s="150"/>
      <c r="D741" s="150"/>
      <c r="E741" s="150"/>
      <c r="F741" s="150"/>
      <c r="G741" s="150"/>
      <c r="H741" s="150"/>
      <c r="I741" s="150"/>
      <c r="J741" s="150"/>
      <c r="K741" s="150"/>
      <c r="L741" s="150"/>
      <c r="M741" s="188"/>
      <c r="N741" s="150"/>
      <c r="O741" s="150"/>
      <c r="P741" s="150"/>
      <c r="Q741" s="150"/>
      <c r="R741" s="150"/>
    </row>
    <row r="742" ht="15.75" customHeight="1">
      <c r="A742" s="150"/>
      <c r="B742" s="150"/>
      <c r="C742" s="150"/>
      <c r="D742" s="150"/>
      <c r="E742" s="150"/>
      <c r="F742" s="150"/>
      <c r="G742" s="150"/>
      <c r="H742" s="150"/>
      <c r="I742" s="150"/>
      <c r="J742" s="150"/>
      <c r="K742" s="150"/>
      <c r="L742" s="150"/>
      <c r="M742" s="188"/>
      <c r="N742" s="150"/>
      <c r="O742" s="150"/>
      <c r="P742" s="150"/>
      <c r="Q742" s="150"/>
      <c r="R742" s="150"/>
    </row>
    <row r="743" ht="15.75" customHeight="1">
      <c r="A743" s="150"/>
      <c r="B743" s="150"/>
      <c r="C743" s="150"/>
      <c r="D743" s="150"/>
      <c r="E743" s="150"/>
      <c r="F743" s="150"/>
      <c r="G743" s="150"/>
      <c r="H743" s="150"/>
      <c r="I743" s="150"/>
      <c r="J743" s="150"/>
      <c r="K743" s="150"/>
      <c r="L743" s="150"/>
      <c r="M743" s="188"/>
      <c r="N743" s="150"/>
      <c r="O743" s="150"/>
      <c r="P743" s="150"/>
      <c r="Q743" s="150"/>
      <c r="R743" s="150"/>
    </row>
    <row r="744" ht="15.75" customHeight="1">
      <c r="A744" s="150"/>
      <c r="B744" s="150"/>
      <c r="C744" s="150"/>
      <c r="D744" s="150"/>
      <c r="E744" s="150"/>
      <c r="F744" s="150"/>
      <c r="G744" s="150"/>
      <c r="H744" s="150"/>
      <c r="I744" s="150"/>
      <c r="J744" s="150"/>
      <c r="K744" s="150"/>
      <c r="L744" s="150"/>
      <c r="M744" s="188"/>
      <c r="N744" s="150"/>
      <c r="O744" s="150"/>
      <c r="P744" s="150"/>
      <c r="Q744" s="150"/>
      <c r="R744" s="150"/>
    </row>
    <row r="745" ht="15.75" customHeight="1">
      <c r="A745" s="150"/>
      <c r="B745" s="150"/>
      <c r="C745" s="150"/>
      <c r="D745" s="150"/>
      <c r="E745" s="150"/>
      <c r="F745" s="150"/>
      <c r="G745" s="150"/>
      <c r="H745" s="150"/>
      <c r="I745" s="150"/>
      <c r="J745" s="150"/>
      <c r="K745" s="150"/>
      <c r="L745" s="150"/>
      <c r="M745" s="188"/>
      <c r="N745" s="150"/>
      <c r="O745" s="150"/>
      <c r="P745" s="150"/>
      <c r="Q745" s="150"/>
      <c r="R745" s="150"/>
    </row>
    <row r="746" ht="15.75" customHeight="1">
      <c r="A746" s="150"/>
      <c r="B746" s="150"/>
      <c r="C746" s="150"/>
      <c r="D746" s="150"/>
      <c r="E746" s="150"/>
      <c r="F746" s="150"/>
      <c r="G746" s="150"/>
      <c r="H746" s="150"/>
      <c r="I746" s="150"/>
      <c r="J746" s="150"/>
      <c r="K746" s="150"/>
      <c r="L746" s="150"/>
      <c r="M746" s="188"/>
      <c r="N746" s="150"/>
      <c r="O746" s="150"/>
      <c r="P746" s="150"/>
      <c r="Q746" s="150"/>
      <c r="R746" s="150"/>
    </row>
    <row r="747" ht="15.75" customHeight="1">
      <c r="A747" s="150"/>
      <c r="B747" s="150"/>
      <c r="C747" s="150"/>
      <c r="D747" s="150"/>
      <c r="E747" s="150"/>
      <c r="F747" s="150"/>
      <c r="G747" s="150"/>
      <c r="H747" s="150"/>
      <c r="I747" s="150"/>
      <c r="J747" s="150"/>
      <c r="K747" s="150"/>
      <c r="L747" s="150"/>
      <c r="M747" s="188"/>
      <c r="N747" s="150"/>
      <c r="O747" s="150"/>
      <c r="P747" s="150"/>
      <c r="Q747" s="150"/>
      <c r="R747" s="150"/>
    </row>
    <row r="748" ht="15.75" customHeight="1">
      <c r="A748" s="150"/>
      <c r="B748" s="150"/>
      <c r="C748" s="150"/>
      <c r="D748" s="150"/>
      <c r="E748" s="150"/>
      <c r="F748" s="150"/>
      <c r="G748" s="150"/>
      <c r="H748" s="150"/>
      <c r="I748" s="150"/>
      <c r="J748" s="150"/>
      <c r="K748" s="150"/>
      <c r="L748" s="150"/>
      <c r="M748" s="188"/>
      <c r="N748" s="150"/>
      <c r="O748" s="150"/>
      <c r="P748" s="150"/>
      <c r="Q748" s="150"/>
      <c r="R748" s="150"/>
    </row>
    <row r="749" ht="15.75" customHeight="1">
      <c r="A749" s="150"/>
      <c r="B749" s="150"/>
      <c r="C749" s="150"/>
      <c r="D749" s="150"/>
      <c r="E749" s="150"/>
      <c r="F749" s="150"/>
      <c r="G749" s="150"/>
      <c r="H749" s="150"/>
      <c r="I749" s="150"/>
      <c r="J749" s="150"/>
      <c r="K749" s="150"/>
      <c r="L749" s="150"/>
      <c r="M749" s="188"/>
      <c r="N749" s="150"/>
      <c r="O749" s="150"/>
      <c r="P749" s="150"/>
      <c r="Q749" s="150"/>
      <c r="R749" s="150"/>
    </row>
    <row r="750" ht="15.75" customHeight="1">
      <c r="A750" s="150"/>
      <c r="B750" s="150"/>
      <c r="C750" s="150"/>
      <c r="D750" s="150"/>
      <c r="E750" s="150"/>
      <c r="F750" s="150"/>
      <c r="G750" s="150"/>
      <c r="H750" s="150"/>
      <c r="I750" s="150"/>
      <c r="J750" s="150"/>
      <c r="K750" s="150"/>
      <c r="L750" s="150"/>
      <c r="M750" s="188"/>
      <c r="N750" s="150"/>
      <c r="O750" s="150"/>
      <c r="P750" s="150"/>
      <c r="Q750" s="150"/>
      <c r="R750" s="150"/>
    </row>
    <row r="751" ht="15.75" customHeight="1">
      <c r="A751" s="150"/>
      <c r="B751" s="150"/>
      <c r="C751" s="150"/>
      <c r="D751" s="150"/>
      <c r="E751" s="150"/>
      <c r="F751" s="150"/>
      <c r="G751" s="150"/>
      <c r="H751" s="150"/>
      <c r="I751" s="150"/>
      <c r="J751" s="150"/>
      <c r="K751" s="150"/>
      <c r="L751" s="150"/>
      <c r="M751" s="188"/>
      <c r="N751" s="150"/>
      <c r="O751" s="150"/>
      <c r="P751" s="150"/>
      <c r="Q751" s="150"/>
      <c r="R751" s="150"/>
    </row>
    <row r="752" ht="15.75" customHeight="1">
      <c r="A752" s="150"/>
      <c r="B752" s="150"/>
      <c r="C752" s="150"/>
      <c r="D752" s="150"/>
      <c r="E752" s="150"/>
      <c r="F752" s="150"/>
      <c r="G752" s="150"/>
      <c r="H752" s="150"/>
      <c r="I752" s="150"/>
      <c r="J752" s="150"/>
      <c r="K752" s="150"/>
      <c r="L752" s="150"/>
      <c r="M752" s="188"/>
      <c r="N752" s="150"/>
      <c r="O752" s="150"/>
      <c r="P752" s="150"/>
      <c r="Q752" s="150"/>
      <c r="R752" s="150"/>
    </row>
    <row r="753" ht="15.75" customHeight="1">
      <c r="A753" s="150"/>
      <c r="B753" s="150"/>
      <c r="C753" s="150"/>
      <c r="D753" s="150"/>
      <c r="E753" s="150"/>
      <c r="F753" s="150"/>
      <c r="G753" s="150"/>
      <c r="H753" s="150"/>
      <c r="I753" s="150"/>
      <c r="J753" s="150"/>
      <c r="K753" s="150"/>
      <c r="L753" s="150"/>
      <c r="M753" s="188"/>
      <c r="N753" s="150"/>
      <c r="O753" s="150"/>
      <c r="P753" s="150"/>
      <c r="Q753" s="150"/>
      <c r="R753" s="150"/>
    </row>
    <row r="754" ht="15.75" customHeight="1">
      <c r="A754" s="150"/>
      <c r="B754" s="150"/>
      <c r="C754" s="150"/>
      <c r="D754" s="150"/>
      <c r="E754" s="150"/>
      <c r="F754" s="150"/>
      <c r="G754" s="150"/>
      <c r="H754" s="150"/>
      <c r="I754" s="150"/>
      <c r="J754" s="150"/>
      <c r="K754" s="150"/>
      <c r="L754" s="150"/>
      <c r="M754" s="188"/>
      <c r="N754" s="150"/>
      <c r="O754" s="150"/>
      <c r="P754" s="150"/>
      <c r="Q754" s="150"/>
      <c r="R754" s="150"/>
    </row>
    <row r="755" ht="15.75" customHeight="1">
      <c r="A755" s="150"/>
      <c r="B755" s="150"/>
      <c r="C755" s="150"/>
      <c r="D755" s="150"/>
      <c r="E755" s="150"/>
      <c r="F755" s="150"/>
      <c r="G755" s="150"/>
      <c r="H755" s="150"/>
      <c r="I755" s="150"/>
      <c r="J755" s="150"/>
      <c r="K755" s="150"/>
      <c r="L755" s="150"/>
      <c r="M755" s="188"/>
      <c r="N755" s="150"/>
      <c r="O755" s="150"/>
      <c r="P755" s="150"/>
      <c r="Q755" s="150"/>
      <c r="R755" s="150"/>
    </row>
    <row r="756" ht="15.75" customHeight="1">
      <c r="A756" s="150"/>
      <c r="B756" s="150"/>
      <c r="C756" s="150"/>
      <c r="D756" s="150"/>
      <c r="E756" s="150"/>
      <c r="F756" s="150"/>
      <c r="G756" s="150"/>
      <c r="H756" s="150"/>
      <c r="I756" s="150"/>
      <c r="J756" s="150"/>
      <c r="K756" s="150"/>
      <c r="L756" s="150"/>
      <c r="M756" s="188"/>
      <c r="N756" s="150"/>
      <c r="O756" s="150"/>
      <c r="P756" s="150"/>
      <c r="Q756" s="150"/>
      <c r="R756" s="150"/>
    </row>
    <row r="757" ht="15.75" customHeight="1">
      <c r="A757" s="150"/>
      <c r="B757" s="150"/>
      <c r="C757" s="150"/>
      <c r="D757" s="150"/>
      <c r="E757" s="150"/>
      <c r="F757" s="150"/>
      <c r="G757" s="150"/>
      <c r="H757" s="150"/>
      <c r="I757" s="150"/>
      <c r="J757" s="150"/>
      <c r="K757" s="150"/>
      <c r="L757" s="150"/>
      <c r="M757" s="188"/>
      <c r="N757" s="150"/>
      <c r="O757" s="150"/>
      <c r="P757" s="150"/>
      <c r="Q757" s="150"/>
      <c r="R757" s="150"/>
    </row>
    <row r="758" ht="15.75" customHeight="1">
      <c r="A758" s="150"/>
      <c r="B758" s="150"/>
      <c r="C758" s="150"/>
      <c r="D758" s="150"/>
      <c r="E758" s="150"/>
      <c r="F758" s="150"/>
      <c r="G758" s="150"/>
      <c r="H758" s="150"/>
      <c r="I758" s="150"/>
      <c r="J758" s="150"/>
      <c r="K758" s="150"/>
      <c r="L758" s="150"/>
      <c r="M758" s="188"/>
      <c r="N758" s="150"/>
      <c r="O758" s="150"/>
      <c r="P758" s="150"/>
      <c r="Q758" s="150"/>
      <c r="R758" s="150"/>
    </row>
    <row r="759" ht="15.75" customHeight="1">
      <c r="A759" s="150"/>
      <c r="B759" s="150"/>
      <c r="C759" s="150"/>
      <c r="D759" s="150"/>
      <c r="E759" s="150"/>
      <c r="F759" s="150"/>
      <c r="G759" s="150"/>
      <c r="H759" s="150"/>
      <c r="I759" s="150"/>
      <c r="J759" s="150"/>
      <c r="K759" s="150"/>
      <c r="L759" s="150"/>
      <c r="M759" s="188"/>
      <c r="N759" s="150"/>
      <c r="O759" s="150"/>
      <c r="P759" s="150"/>
      <c r="Q759" s="150"/>
      <c r="R759" s="150"/>
    </row>
    <row r="760" ht="15.75" customHeight="1">
      <c r="A760" s="150"/>
      <c r="B760" s="150"/>
      <c r="C760" s="150"/>
      <c r="D760" s="150"/>
      <c r="E760" s="150"/>
      <c r="F760" s="150"/>
      <c r="G760" s="150"/>
      <c r="H760" s="150"/>
      <c r="I760" s="150"/>
      <c r="J760" s="150"/>
      <c r="K760" s="150"/>
      <c r="L760" s="150"/>
      <c r="M760" s="188"/>
      <c r="N760" s="150"/>
      <c r="O760" s="150"/>
      <c r="P760" s="150"/>
      <c r="Q760" s="150"/>
      <c r="R760" s="150"/>
    </row>
    <row r="761" ht="15.75" customHeight="1">
      <c r="A761" s="150"/>
      <c r="B761" s="150"/>
      <c r="C761" s="150"/>
      <c r="D761" s="150"/>
      <c r="E761" s="150"/>
      <c r="F761" s="150"/>
      <c r="G761" s="150"/>
      <c r="H761" s="150"/>
      <c r="I761" s="150"/>
      <c r="J761" s="150"/>
      <c r="K761" s="150"/>
      <c r="L761" s="150"/>
      <c r="M761" s="188"/>
      <c r="N761" s="150"/>
      <c r="O761" s="150"/>
      <c r="P761" s="150"/>
      <c r="Q761" s="150"/>
      <c r="R761" s="150"/>
    </row>
    <row r="762" ht="15.75" customHeight="1">
      <c r="A762" s="150"/>
      <c r="B762" s="150"/>
      <c r="C762" s="150"/>
      <c r="D762" s="150"/>
      <c r="E762" s="150"/>
      <c r="F762" s="150"/>
      <c r="G762" s="150"/>
      <c r="H762" s="150"/>
      <c r="I762" s="150"/>
      <c r="J762" s="150"/>
      <c r="K762" s="150"/>
      <c r="L762" s="150"/>
      <c r="M762" s="188"/>
      <c r="N762" s="150"/>
      <c r="O762" s="150"/>
      <c r="P762" s="150"/>
      <c r="Q762" s="150"/>
      <c r="R762" s="150"/>
    </row>
    <row r="763" ht="15.75" customHeight="1">
      <c r="A763" s="150"/>
      <c r="B763" s="150"/>
      <c r="C763" s="150"/>
      <c r="D763" s="150"/>
      <c r="E763" s="150"/>
      <c r="F763" s="150"/>
      <c r="G763" s="150"/>
      <c r="H763" s="150"/>
      <c r="I763" s="150"/>
      <c r="J763" s="150"/>
      <c r="K763" s="150"/>
      <c r="L763" s="150"/>
      <c r="M763" s="188"/>
      <c r="N763" s="150"/>
      <c r="O763" s="150"/>
      <c r="P763" s="150"/>
      <c r="Q763" s="150"/>
      <c r="R763" s="150"/>
    </row>
    <row r="764" ht="15.75" customHeight="1">
      <c r="A764" s="150"/>
      <c r="B764" s="150"/>
      <c r="C764" s="150"/>
      <c r="D764" s="150"/>
      <c r="E764" s="150"/>
      <c r="F764" s="150"/>
      <c r="G764" s="150"/>
      <c r="H764" s="150"/>
      <c r="I764" s="150"/>
      <c r="J764" s="150"/>
      <c r="K764" s="150"/>
      <c r="L764" s="150"/>
      <c r="M764" s="188"/>
      <c r="N764" s="150"/>
      <c r="O764" s="150"/>
      <c r="P764" s="150"/>
      <c r="Q764" s="150"/>
      <c r="R764" s="150"/>
    </row>
    <row r="765" ht="15.75" customHeight="1">
      <c r="A765" s="150"/>
      <c r="B765" s="150"/>
      <c r="C765" s="150"/>
      <c r="D765" s="150"/>
      <c r="E765" s="150"/>
      <c r="F765" s="150"/>
      <c r="G765" s="150"/>
      <c r="H765" s="150"/>
      <c r="I765" s="150"/>
      <c r="J765" s="150"/>
      <c r="K765" s="150"/>
      <c r="L765" s="150"/>
      <c r="M765" s="188"/>
      <c r="N765" s="150"/>
      <c r="O765" s="150"/>
      <c r="P765" s="150"/>
      <c r="Q765" s="150"/>
      <c r="R765" s="150"/>
    </row>
    <row r="766" ht="15.75" customHeight="1">
      <c r="A766" s="150"/>
      <c r="B766" s="150"/>
      <c r="C766" s="150"/>
      <c r="D766" s="150"/>
      <c r="E766" s="150"/>
      <c r="F766" s="150"/>
      <c r="G766" s="150"/>
      <c r="H766" s="150"/>
      <c r="I766" s="150"/>
      <c r="J766" s="150"/>
      <c r="K766" s="150"/>
      <c r="L766" s="150"/>
      <c r="M766" s="188"/>
      <c r="N766" s="150"/>
      <c r="O766" s="150"/>
      <c r="P766" s="150"/>
      <c r="Q766" s="150"/>
      <c r="R766" s="150"/>
    </row>
    <row r="767" ht="15.75" customHeight="1">
      <c r="A767" s="150"/>
      <c r="B767" s="150"/>
      <c r="C767" s="150"/>
      <c r="D767" s="150"/>
      <c r="E767" s="150"/>
      <c r="F767" s="150"/>
      <c r="G767" s="150"/>
      <c r="H767" s="150"/>
      <c r="I767" s="150"/>
      <c r="J767" s="150"/>
      <c r="K767" s="150"/>
      <c r="L767" s="150"/>
      <c r="M767" s="188"/>
      <c r="N767" s="150"/>
      <c r="O767" s="150"/>
      <c r="P767" s="150"/>
      <c r="Q767" s="150"/>
      <c r="R767" s="150"/>
    </row>
    <row r="768" ht="15.75" customHeight="1">
      <c r="A768" s="150"/>
      <c r="B768" s="150"/>
      <c r="C768" s="150"/>
      <c r="D768" s="150"/>
      <c r="E768" s="150"/>
      <c r="F768" s="150"/>
      <c r="G768" s="150"/>
      <c r="H768" s="150"/>
      <c r="I768" s="150"/>
      <c r="J768" s="150"/>
      <c r="K768" s="150"/>
      <c r="L768" s="150"/>
      <c r="M768" s="188"/>
      <c r="N768" s="150"/>
      <c r="O768" s="150"/>
      <c r="P768" s="150"/>
      <c r="Q768" s="150"/>
      <c r="R768" s="150"/>
    </row>
    <row r="769" ht="15.75" customHeight="1">
      <c r="A769" s="150"/>
      <c r="B769" s="150"/>
      <c r="C769" s="150"/>
      <c r="D769" s="150"/>
      <c r="E769" s="150"/>
      <c r="F769" s="150"/>
      <c r="G769" s="150"/>
      <c r="H769" s="150"/>
      <c r="I769" s="150"/>
      <c r="J769" s="150"/>
      <c r="K769" s="150"/>
      <c r="L769" s="150"/>
      <c r="M769" s="188"/>
      <c r="N769" s="150"/>
      <c r="O769" s="150"/>
      <c r="P769" s="150"/>
      <c r="Q769" s="150"/>
      <c r="R769" s="150"/>
    </row>
    <row r="770" ht="15.75" customHeight="1">
      <c r="A770" s="150"/>
      <c r="B770" s="150"/>
      <c r="C770" s="150"/>
      <c r="D770" s="150"/>
      <c r="E770" s="150"/>
      <c r="F770" s="150"/>
      <c r="G770" s="150"/>
      <c r="H770" s="150"/>
      <c r="I770" s="150"/>
      <c r="J770" s="150"/>
      <c r="K770" s="150"/>
      <c r="L770" s="150"/>
      <c r="M770" s="188"/>
      <c r="N770" s="150"/>
      <c r="O770" s="150"/>
      <c r="P770" s="150"/>
      <c r="Q770" s="150"/>
      <c r="R770" s="150"/>
    </row>
    <row r="771" ht="15.75" customHeight="1">
      <c r="A771" s="150"/>
      <c r="B771" s="150"/>
      <c r="C771" s="150"/>
      <c r="D771" s="150"/>
      <c r="E771" s="150"/>
      <c r="F771" s="150"/>
      <c r="G771" s="150"/>
      <c r="H771" s="150"/>
      <c r="I771" s="150"/>
      <c r="J771" s="150"/>
      <c r="K771" s="150"/>
      <c r="L771" s="150"/>
      <c r="M771" s="188"/>
      <c r="N771" s="150"/>
      <c r="O771" s="150"/>
      <c r="P771" s="150"/>
      <c r="Q771" s="150"/>
      <c r="R771" s="150"/>
    </row>
    <row r="772" ht="15.75" customHeight="1">
      <c r="A772" s="150"/>
      <c r="B772" s="150"/>
      <c r="C772" s="150"/>
      <c r="D772" s="150"/>
      <c r="E772" s="150"/>
      <c r="F772" s="150"/>
      <c r="G772" s="150"/>
      <c r="H772" s="150"/>
      <c r="I772" s="150"/>
      <c r="J772" s="150"/>
      <c r="K772" s="150"/>
      <c r="L772" s="150"/>
      <c r="M772" s="188"/>
      <c r="N772" s="150"/>
      <c r="O772" s="150"/>
      <c r="P772" s="150"/>
      <c r="Q772" s="150"/>
      <c r="R772" s="150"/>
    </row>
    <row r="773" ht="15.75" customHeight="1">
      <c r="A773" s="150"/>
      <c r="B773" s="150"/>
      <c r="C773" s="150"/>
      <c r="D773" s="150"/>
      <c r="E773" s="150"/>
      <c r="F773" s="150"/>
      <c r="G773" s="150"/>
      <c r="H773" s="150"/>
      <c r="I773" s="150"/>
      <c r="J773" s="150"/>
      <c r="K773" s="150"/>
      <c r="L773" s="150"/>
      <c r="M773" s="188"/>
      <c r="N773" s="150"/>
      <c r="O773" s="150"/>
      <c r="P773" s="150"/>
      <c r="Q773" s="150"/>
      <c r="R773" s="150"/>
    </row>
    <row r="774" ht="15.75" customHeight="1">
      <c r="A774" s="150"/>
      <c r="B774" s="150"/>
      <c r="C774" s="150"/>
      <c r="D774" s="150"/>
      <c r="E774" s="150"/>
      <c r="F774" s="150"/>
      <c r="G774" s="150"/>
      <c r="H774" s="150"/>
      <c r="I774" s="150"/>
      <c r="J774" s="150"/>
      <c r="K774" s="150"/>
      <c r="L774" s="150"/>
      <c r="M774" s="188"/>
      <c r="N774" s="150"/>
      <c r="O774" s="150"/>
      <c r="P774" s="150"/>
      <c r="Q774" s="150"/>
      <c r="R774" s="150"/>
    </row>
    <row r="775" ht="15.75" customHeight="1">
      <c r="A775" s="150"/>
      <c r="B775" s="150"/>
      <c r="C775" s="150"/>
      <c r="D775" s="150"/>
      <c r="E775" s="150"/>
      <c r="F775" s="150"/>
      <c r="G775" s="150"/>
      <c r="H775" s="150"/>
      <c r="I775" s="150"/>
      <c r="J775" s="150"/>
      <c r="K775" s="150"/>
      <c r="L775" s="150"/>
      <c r="M775" s="188"/>
      <c r="N775" s="150"/>
      <c r="O775" s="150"/>
      <c r="P775" s="150"/>
      <c r="Q775" s="150"/>
      <c r="R775" s="150"/>
    </row>
    <row r="776" ht="15.75" customHeight="1">
      <c r="A776" s="150"/>
      <c r="B776" s="150"/>
      <c r="C776" s="150"/>
      <c r="D776" s="150"/>
      <c r="E776" s="150"/>
      <c r="F776" s="150"/>
      <c r="G776" s="150"/>
      <c r="H776" s="150"/>
      <c r="I776" s="150"/>
      <c r="J776" s="150"/>
      <c r="K776" s="150"/>
      <c r="L776" s="150"/>
      <c r="M776" s="188"/>
      <c r="N776" s="150"/>
      <c r="O776" s="150"/>
      <c r="P776" s="150"/>
      <c r="Q776" s="150"/>
      <c r="R776" s="150"/>
    </row>
    <row r="777" ht="15.75" customHeight="1">
      <c r="A777" s="150"/>
      <c r="B777" s="150"/>
      <c r="C777" s="150"/>
      <c r="D777" s="150"/>
      <c r="E777" s="150"/>
      <c r="F777" s="150"/>
      <c r="G777" s="150"/>
      <c r="H777" s="150"/>
      <c r="I777" s="150"/>
      <c r="J777" s="150"/>
      <c r="K777" s="150"/>
      <c r="L777" s="150"/>
      <c r="M777" s="188"/>
      <c r="N777" s="150"/>
      <c r="O777" s="150"/>
      <c r="P777" s="150"/>
      <c r="Q777" s="150"/>
      <c r="R777" s="150"/>
    </row>
    <row r="778" ht="15.75" customHeight="1">
      <c r="A778" s="150"/>
      <c r="B778" s="150"/>
      <c r="C778" s="150"/>
      <c r="D778" s="150"/>
      <c r="E778" s="150"/>
      <c r="F778" s="150"/>
      <c r="G778" s="150"/>
      <c r="H778" s="150"/>
      <c r="I778" s="150"/>
      <c r="J778" s="150"/>
      <c r="K778" s="150"/>
      <c r="L778" s="150"/>
      <c r="M778" s="188"/>
      <c r="N778" s="150"/>
      <c r="O778" s="150"/>
      <c r="P778" s="150"/>
      <c r="Q778" s="150"/>
      <c r="R778" s="150"/>
    </row>
    <row r="779" ht="15.75" customHeight="1">
      <c r="A779" s="150"/>
      <c r="B779" s="150"/>
      <c r="C779" s="150"/>
      <c r="D779" s="150"/>
      <c r="E779" s="150"/>
      <c r="F779" s="150"/>
      <c r="G779" s="150"/>
      <c r="H779" s="150"/>
      <c r="I779" s="150"/>
      <c r="J779" s="150"/>
      <c r="K779" s="150"/>
      <c r="L779" s="150"/>
      <c r="M779" s="188"/>
      <c r="N779" s="150"/>
      <c r="O779" s="150"/>
      <c r="P779" s="150"/>
      <c r="Q779" s="150"/>
      <c r="R779" s="150"/>
    </row>
    <row r="780" ht="15.75" customHeight="1">
      <c r="A780" s="150"/>
      <c r="B780" s="150"/>
      <c r="C780" s="150"/>
      <c r="D780" s="150"/>
      <c r="E780" s="150"/>
      <c r="F780" s="150"/>
      <c r="G780" s="150"/>
      <c r="H780" s="150"/>
      <c r="I780" s="150"/>
      <c r="J780" s="150"/>
      <c r="K780" s="150"/>
      <c r="L780" s="150"/>
      <c r="M780" s="188"/>
      <c r="N780" s="150"/>
      <c r="O780" s="150"/>
      <c r="P780" s="150"/>
      <c r="Q780" s="150"/>
      <c r="R780" s="150"/>
    </row>
    <row r="781" ht="15.75" customHeight="1">
      <c r="A781" s="150"/>
      <c r="B781" s="150"/>
      <c r="C781" s="150"/>
      <c r="D781" s="150"/>
      <c r="E781" s="150"/>
      <c r="F781" s="150"/>
      <c r="G781" s="150"/>
      <c r="H781" s="150"/>
      <c r="I781" s="150"/>
      <c r="J781" s="150"/>
      <c r="K781" s="150"/>
      <c r="L781" s="150"/>
      <c r="M781" s="188"/>
      <c r="N781" s="150"/>
      <c r="O781" s="150"/>
      <c r="P781" s="150"/>
      <c r="Q781" s="150"/>
      <c r="R781" s="150"/>
    </row>
    <row r="782" ht="15.75" customHeight="1">
      <c r="A782" s="150"/>
      <c r="B782" s="150"/>
      <c r="C782" s="150"/>
      <c r="D782" s="150"/>
      <c r="E782" s="150"/>
      <c r="F782" s="150"/>
      <c r="G782" s="150"/>
      <c r="H782" s="150"/>
      <c r="I782" s="150"/>
      <c r="J782" s="150"/>
      <c r="K782" s="150"/>
      <c r="L782" s="150"/>
      <c r="M782" s="188"/>
      <c r="N782" s="150"/>
      <c r="O782" s="150"/>
      <c r="P782" s="150"/>
      <c r="Q782" s="150"/>
      <c r="R782" s="150"/>
    </row>
    <row r="783" ht="15.75" customHeight="1">
      <c r="A783" s="150"/>
      <c r="B783" s="150"/>
      <c r="C783" s="150"/>
      <c r="D783" s="150"/>
      <c r="E783" s="150"/>
      <c r="F783" s="150"/>
      <c r="G783" s="150"/>
      <c r="H783" s="150"/>
      <c r="I783" s="150"/>
      <c r="J783" s="150"/>
      <c r="K783" s="150"/>
      <c r="L783" s="150"/>
      <c r="M783" s="188"/>
      <c r="N783" s="150"/>
      <c r="O783" s="150"/>
      <c r="P783" s="150"/>
      <c r="Q783" s="150"/>
      <c r="R783" s="150"/>
    </row>
    <row r="784" ht="15.75" customHeight="1">
      <c r="A784" s="150"/>
      <c r="B784" s="150"/>
      <c r="C784" s="150"/>
      <c r="D784" s="150"/>
      <c r="E784" s="150"/>
      <c r="F784" s="150"/>
      <c r="G784" s="150"/>
      <c r="H784" s="150"/>
      <c r="I784" s="150"/>
      <c r="J784" s="150"/>
      <c r="K784" s="150"/>
      <c r="L784" s="150"/>
      <c r="M784" s="188"/>
      <c r="N784" s="150"/>
      <c r="O784" s="150"/>
      <c r="P784" s="150"/>
      <c r="Q784" s="150"/>
      <c r="R784" s="150"/>
    </row>
    <row r="785" ht="15.75" customHeight="1">
      <c r="A785" s="150"/>
      <c r="B785" s="150"/>
      <c r="C785" s="150"/>
      <c r="D785" s="150"/>
      <c r="E785" s="150"/>
      <c r="F785" s="150"/>
      <c r="G785" s="150"/>
      <c r="H785" s="150"/>
      <c r="I785" s="150"/>
      <c r="J785" s="150"/>
      <c r="K785" s="150"/>
      <c r="L785" s="150"/>
      <c r="M785" s="188"/>
      <c r="N785" s="150"/>
      <c r="O785" s="150"/>
      <c r="P785" s="150"/>
      <c r="Q785" s="150"/>
      <c r="R785" s="150"/>
    </row>
    <row r="786" ht="15.75" customHeight="1">
      <c r="A786" s="150"/>
      <c r="B786" s="150"/>
      <c r="C786" s="150"/>
      <c r="D786" s="150"/>
      <c r="E786" s="150"/>
      <c r="F786" s="150"/>
      <c r="G786" s="150"/>
      <c r="H786" s="150"/>
      <c r="I786" s="150"/>
      <c r="J786" s="150"/>
      <c r="K786" s="150"/>
      <c r="L786" s="150"/>
      <c r="M786" s="188"/>
      <c r="N786" s="150"/>
      <c r="O786" s="150"/>
      <c r="P786" s="150"/>
      <c r="Q786" s="150"/>
      <c r="R786" s="150"/>
    </row>
    <row r="787" ht="15.75" customHeight="1">
      <c r="A787" s="150"/>
      <c r="B787" s="150"/>
      <c r="C787" s="150"/>
      <c r="D787" s="150"/>
      <c r="E787" s="150"/>
      <c r="F787" s="150"/>
      <c r="G787" s="150"/>
      <c r="H787" s="150"/>
      <c r="I787" s="150"/>
      <c r="J787" s="150"/>
      <c r="K787" s="150"/>
      <c r="L787" s="150"/>
      <c r="M787" s="188"/>
      <c r="N787" s="150"/>
      <c r="O787" s="150"/>
      <c r="P787" s="150"/>
      <c r="Q787" s="150"/>
      <c r="R787" s="150"/>
    </row>
    <row r="788" ht="15.75" customHeight="1">
      <c r="A788" s="150"/>
      <c r="B788" s="150"/>
      <c r="C788" s="150"/>
      <c r="D788" s="150"/>
      <c r="E788" s="150"/>
      <c r="F788" s="150"/>
      <c r="G788" s="150"/>
      <c r="H788" s="150"/>
      <c r="I788" s="150"/>
      <c r="J788" s="150"/>
      <c r="K788" s="150"/>
      <c r="L788" s="150"/>
      <c r="M788" s="188"/>
      <c r="N788" s="150"/>
      <c r="O788" s="150"/>
      <c r="P788" s="150"/>
      <c r="Q788" s="150"/>
      <c r="R788" s="150"/>
    </row>
    <row r="789" ht="15.75" customHeight="1">
      <c r="A789" s="150"/>
      <c r="B789" s="150"/>
      <c r="C789" s="150"/>
      <c r="D789" s="150"/>
      <c r="E789" s="150"/>
      <c r="F789" s="150"/>
      <c r="G789" s="150"/>
      <c r="H789" s="150"/>
      <c r="I789" s="150"/>
      <c r="J789" s="150"/>
      <c r="K789" s="150"/>
      <c r="L789" s="150"/>
      <c r="M789" s="188"/>
      <c r="N789" s="150"/>
      <c r="O789" s="150"/>
      <c r="P789" s="150"/>
      <c r="Q789" s="150"/>
      <c r="R789" s="150"/>
    </row>
    <row r="790" ht="15.75" customHeight="1">
      <c r="A790" s="150"/>
      <c r="B790" s="150"/>
      <c r="C790" s="150"/>
      <c r="D790" s="150"/>
      <c r="E790" s="150"/>
      <c r="F790" s="150"/>
      <c r="G790" s="150"/>
      <c r="H790" s="150"/>
      <c r="I790" s="150"/>
      <c r="J790" s="150"/>
      <c r="K790" s="150"/>
      <c r="L790" s="150"/>
      <c r="M790" s="188"/>
      <c r="N790" s="150"/>
      <c r="O790" s="150"/>
      <c r="P790" s="150"/>
      <c r="Q790" s="150"/>
      <c r="R790" s="150"/>
    </row>
    <row r="791" ht="15.75" customHeight="1">
      <c r="A791" s="150"/>
      <c r="B791" s="150"/>
      <c r="C791" s="150"/>
      <c r="D791" s="150"/>
      <c r="E791" s="150"/>
      <c r="F791" s="150"/>
      <c r="G791" s="150"/>
      <c r="H791" s="150"/>
      <c r="I791" s="150"/>
      <c r="J791" s="150"/>
      <c r="K791" s="150"/>
      <c r="L791" s="150"/>
      <c r="M791" s="188"/>
      <c r="N791" s="150"/>
      <c r="O791" s="150"/>
      <c r="P791" s="150"/>
      <c r="Q791" s="150"/>
      <c r="R791" s="150"/>
    </row>
    <row r="792" ht="15.75" customHeight="1">
      <c r="A792" s="150"/>
      <c r="B792" s="150"/>
      <c r="C792" s="150"/>
      <c r="D792" s="150"/>
      <c r="E792" s="150"/>
      <c r="F792" s="150"/>
      <c r="G792" s="150"/>
      <c r="H792" s="150"/>
      <c r="I792" s="150"/>
      <c r="J792" s="150"/>
      <c r="K792" s="150"/>
      <c r="L792" s="150"/>
      <c r="M792" s="188"/>
      <c r="N792" s="150"/>
      <c r="O792" s="150"/>
      <c r="P792" s="150"/>
      <c r="Q792" s="150"/>
      <c r="R792" s="150"/>
    </row>
    <row r="793" ht="15.75" customHeight="1">
      <c r="A793" s="150"/>
      <c r="B793" s="150"/>
      <c r="C793" s="150"/>
      <c r="D793" s="150"/>
      <c r="E793" s="150"/>
      <c r="F793" s="150"/>
      <c r="G793" s="150"/>
      <c r="H793" s="150"/>
      <c r="I793" s="150"/>
      <c r="J793" s="150"/>
      <c r="K793" s="150"/>
      <c r="L793" s="150"/>
      <c r="M793" s="188"/>
      <c r="N793" s="150"/>
      <c r="O793" s="150"/>
      <c r="P793" s="150"/>
      <c r="Q793" s="150"/>
      <c r="R793" s="150"/>
    </row>
    <row r="794" ht="15.75" customHeight="1">
      <c r="A794" s="150"/>
      <c r="B794" s="150"/>
      <c r="C794" s="150"/>
      <c r="D794" s="150"/>
      <c r="E794" s="150"/>
      <c r="F794" s="150"/>
      <c r="G794" s="150"/>
      <c r="H794" s="150"/>
      <c r="I794" s="150"/>
      <c r="J794" s="150"/>
      <c r="K794" s="150"/>
      <c r="L794" s="150"/>
      <c r="M794" s="188"/>
      <c r="N794" s="150"/>
      <c r="O794" s="150"/>
      <c r="P794" s="150"/>
      <c r="Q794" s="150"/>
      <c r="R794" s="150"/>
    </row>
    <row r="795" ht="15.75" customHeight="1">
      <c r="A795" s="150"/>
      <c r="B795" s="150"/>
      <c r="C795" s="150"/>
      <c r="D795" s="150"/>
      <c r="E795" s="150"/>
      <c r="F795" s="150"/>
      <c r="G795" s="150"/>
      <c r="H795" s="150"/>
      <c r="I795" s="150"/>
      <c r="J795" s="150"/>
      <c r="K795" s="150"/>
      <c r="L795" s="150"/>
      <c r="M795" s="188"/>
      <c r="N795" s="150"/>
      <c r="O795" s="150"/>
      <c r="P795" s="150"/>
      <c r="Q795" s="150"/>
      <c r="R795" s="150"/>
    </row>
    <row r="796" ht="15.75" customHeight="1">
      <c r="A796" s="150"/>
      <c r="B796" s="150"/>
      <c r="C796" s="150"/>
      <c r="D796" s="150"/>
      <c r="E796" s="150"/>
      <c r="F796" s="150"/>
      <c r="G796" s="150"/>
      <c r="H796" s="150"/>
      <c r="I796" s="150"/>
      <c r="J796" s="150"/>
      <c r="K796" s="150"/>
      <c r="L796" s="150"/>
      <c r="M796" s="188"/>
      <c r="N796" s="150"/>
      <c r="O796" s="150"/>
      <c r="P796" s="150"/>
      <c r="Q796" s="150"/>
      <c r="R796" s="150"/>
    </row>
    <row r="797" ht="15.75" customHeight="1">
      <c r="A797" s="150"/>
      <c r="B797" s="150"/>
      <c r="C797" s="150"/>
      <c r="D797" s="150"/>
      <c r="E797" s="150"/>
      <c r="F797" s="150"/>
      <c r="G797" s="150"/>
      <c r="H797" s="150"/>
      <c r="I797" s="150"/>
      <c r="J797" s="150"/>
      <c r="K797" s="150"/>
      <c r="L797" s="150"/>
      <c r="M797" s="188"/>
      <c r="N797" s="150"/>
      <c r="O797" s="150"/>
      <c r="P797" s="150"/>
      <c r="Q797" s="150"/>
      <c r="R797" s="150"/>
    </row>
    <row r="798" ht="15.75" customHeight="1">
      <c r="A798" s="150"/>
      <c r="B798" s="150"/>
      <c r="C798" s="150"/>
      <c r="D798" s="150"/>
      <c r="E798" s="150"/>
      <c r="F798" s="150"/>
      <c r="G798" s="150"/>
      <c r="H798" s="150"/>
      <c r="I798" s="150"/>
      <c r="J798" s="150"/>
      <c r="K798" s="150"/>
      <c r="L798" s="150"/>
      <c r="M798" s="188"/>
      <c r="N798" s="150"/>
      <c r="O798" s="150"/>
      <c r="P798" s="150"/>
      <c r="Q798" s="150"/>
      <c r="R798" s="150"/>
    </row>
    <row r="799" ht="15.75" customHeight="1">
      <c r="A799" s="150"/>
      <c r="B799" s="150"/>
      <c r="C799" s="150"/>
      <c r="D799" s="150"/>
      <c r="E799" s="150"/>
      <c r="F799" s="150"/>
      <c r="G799" s="150"/>
      <c r="H799" s="150"/>
      <c r="I799" s="150"/>
      <c r="J799" s="150"/>
      <c r="K799" s="150"/>
      <c r="L799" s="150"/>
      <c r="M799" s="188"/>
      <c r="N799" s="150"/>
      <c r="O799" s="150"/>
      <c r="P799" s="150"/>
      <c r="Q799" s="150"/>
      <c r="R799" s="150"/>
    </row>
    <row r="800" ht="15.75" customHeight="1">
      <c r="A800" s="150"/>
      <c r="B800" s="150"/>
      <c r="C800" s="150"/>
      <c r="D800" s="150"/>
      <c r="E800" s="150"/>
      <c r="F800" s="150"/>
      <c r="G800" s="150"/>
      <c r="H800" s="150"/>
      <c r="I800" s="150"/>
      <c r="J800" s="150"/>
      <c r="K800" s="150"/>
      <c r="L800" s="150"/>
      <c r="M800" s="188"/>
      <c r="N800" s="150"/>
      <c r="O800" s="150"/>
      <c r="P800" s="150"/>
      <c r="Q800" s="150"/>
      <c r="R800" s="150"/>
    </row>
    <row r="801" ht="15.75" customHeight="1">
      <c r="A801" s="150"/>
      <c r="B801" s="150"/>
      <c r="C801" s="150"/>
      <c r="D801" s="150"/>
      <c r="E801" s="150"/>
      <c r="F801" s="150"/>
      <c r="G801" s="150"/>
      <c r="H801" s="150"/>
      <c r="I801" s="150"/>
      <c r="J801" s="150"/>
      <c r="K801" s="150"/>
      <c r="L801" s="150"/>
      <c r="M801" s="188"/>
      <c r="N801" s="150"/>
      <c r="O801" s="150"/>
      <c r="P801" s="150"/>
      <c r="Q801" s="150"/>
      <c r="R801" s="150"/>
    </row>
    <row r="802" ht="15.75" customHeight="1">
      <c r="A802" s="150"/>
      <c r="B802" s="150"/>
      <c r="C802" s="150"/>
      <c r="D802" s="150"/>
      <c r="E802" s="150"/>
      <c r="F802" s="150"/>
      <c r="G802" s="150"/>
      <c r="H802" s="150"/>
      <c r="I802" s="150"/>
      <c r="J802" s="150"/>
      <c r="K802" s="150"/>
      <c r="L802" s="150"/>
      <c r="M802" s="188"/>
      <c r="N802" s="150"/>
      <c r="O802" s="150"/>
      <c r="P802" s="150"/>
      <c r="Q802" s="150"/>
      <c r="R802" s="150"/>
    </row>
    <row r="803" ht="15.75" customHeight="1">
      <c r="A803" s="150"/>
      <c r="B803" s="150"/>
      <c r="C803" s="150"/>
      <c r="D803" s="150"/>
      <c r="E803" s="150"/>
      <c r="F803" s="150"/>
      <c r="G803" s="150"/>
      <c r="H803" s="150"/>
      <c r="I803" s="150"/>
      <c r="J803" s="150"/>
      <c r="K803" s="150"/>
      <c r="L803" s="150"/>
      <c r="M803" s="188"/>
      <c r="N803" s="150"/>
      <c r="O803" s="150"/>
      <c r="P803" s="150"/>
      <c r="Q803" s="150"/>
      <c r="R803" s="150"/>
    </row>
    <row r="804" ht="15.75" customHeight="1">
      <c r="A804" s="150"/>
      <c r="B804" s="150"/>
      <c r="C804" s="150"/>
      <c r="D804" s="150"/>
      <c r="E804" s="150"/>
      <c r="F804" s="150"/>
      <c r="G804" s="150"/>
      <c r="H804" s="150"/>
      <c r="I804" s="150"/>
      <c r="J804" s="150"/>
      <c r="K804" s="150"/>
      <c r="L804" s="150"/>
      <c r="M804" s="188"/>
      <c r="N804" s="150"/>
      <c r="O804" s="150"/>
      <c r="P804" s="150"/>
      <c r="Q804" s="150"/>
      <c r="R804" s="150"/>
    </row>
    <row r="805" ht="15.75" customHeight="1">
      <c r="A805" s="150"/>
      <c r="B805" s="150"/>
      <c r="C805" s="150"/>
      <c r="D805" s="150"/>
      <c r="E805" s="150"/>
      <c r="F805" s="150"/>
      <c r="G805" s="150"/>
      <c r="H805" s="150"/>
      <c r="I805" s="150"/>
      <c r="J805" s="150"/>
      <c r="K805" s="150"/>
      <c r="L805" s="150"/>
      <c r="M805" s="188"/>
      <c r="N805" s="150"/>
      <c r="O805" s="150"/>
      <c r="P805" s="150"/>
      <c r="Q805" s="150"/>
      <c r="R805" s="150"/>
    </row>
    <row r="806" ht="15.75" customHeight="1">
      <c r="A806" s="150"/>
      <c r="B806" s="150"/>
      <c r="C806" s="150"/>
      <c r="D806" s="150"/>
      <c r="E806" s="150"/>
      <c r="F806" s="150"/>
      <c r="G806" s="150"/>
      <c r="H806" s="150"/>
      <c r="I806" s="150"/>
      <c r="J806" s="150"/>
      <c r="K806" s="150"/>
      <c r="L806" s="150"/>
      <c r="M806" s="188"/>
      <c r="N806" s="150"/>
      <c r="O806" s="150"/>
      <c r="P806" s="150"/>
      <c r="Q806" s="150"/>
      <c r="R806" s="150"/>
    </row>
    <row r="807" ht="15.75" customHeight="1">
      <c r="A807" s="150"/>
      <c r="B807" s="150"/>
      <c r="C807" s="150"/>
      <c r="D807" s="150"/>
      <c r="E807" s="150"/>
      <c r="F807" s="150"/>
      <c r="G807" s="150"/>
      <c r="H807" s="150"/>
      <c r="I807" s="150"/>
      <c r="J807" s="150"/>
      <c r="K807" s="150"/>
      <c r="L807" s="150"/>
      <c r="M807" s="188"/>
      <c r="N807" s="150"/>
      <c r="O807" s="150"/>
      <c r="P807" s="150"/>
      <c r="Q807" s="150"/>
      <c r="R807" s="150"/>
    </row>
    <row r="808" ht="15.75" customHeight="1">
      <c r="A808" s="150"/>
      <c r="B808" s="150"/>
      <c r="C808" s="150"/>
      <c r="D808" s="150"/>
      <c r="E808" s="150"/>
      <c r="F808" s="150"/>
      <c r="G808" s="150"/>
      <c r="H808" s="150"/>
      <c r="I808" s="150"/>
      <c r="J808" s="150"/>
      <c r="K808" s="150"/>
      <c r="L808" s="150"/>
      <c r="M808" s="188"/>
      <c r="N808" s="150"/>
      <c r="O808" s="150"/>
      <c r="P808" s="150"/>
      <c r="Q808" s="150"/>
      <c r="R808" s="150"/>
    </row>
    <row r="809" ht="15.75" customHeight="1">
      <c r="A809" s="150"/>
      <c r="B809" s="150"/>
      <c r="C809" s="150"/>
      <c r="D809" s="150"/>
      <c r="E809" s="150"/>
      <c r="F809" s="150"/>
      <c r="G809" s="150"/>
      <c r="H809" s="150"/>
      <c r="I809" s="150"/>
      <c r="J809" s="150"/>
      <c r="K809" s="150"/>
      <c r="L809" s="150"/>
      <c r="M809" s="188"/>
      <c r="N809" s="150"/>
      <c r="O809" s="150"/>
      <c r="P809" s="150"/>
      <c r="Q809" s="150"/>
      <c r="R809" s="150"/>
    </row>
    <row r="810" ht="15.75" customHeight="1">
      <c r="A810" s="150"/>
      <c r="B810" s="150"/>
      <c r="C810" s="150"/>
      <c r="D810" s="150"/>
      <c r="E810" s="150"/>
      <c r="F810" s="150"/>
      <c r="G810" s="150"/>
      <c r="H810" s="150"/>
      <c r="I810" s="150"/>
      <c r="J810" s="150"/>
      <c r="K810" s="150"/>
      <c r="L810" s="150"/>
      <c r="M810" s="188"/>
      <c r="N810" s="150"/>
      <c r="O810" s="150"/>
      <c r="P810" s="150"/>
      <c r="Q810" s="150"/>
      <c r="R810" s="150"/>
    </row>
    <row r="811" ht="15.75" customHeight="1">
      <c r="A811" s="150"/>
      <c r="B811" s="150"/>
      <c r="C811" s="150"/>
      <c r="D811" s="150"/>
      <c r="E811" s="150"/>
      <c r="F811" s="150"/>
      <c r="G811" s="150"/>
      <c r="H811" s="150"/>
      <c r="I811" s="150"/>
      <c r="J811" s="150"/>
      <c r="K811" s="150"/>
      <c r="L811" s="150"/>
      <c r="M811" s="188"/>
      <c r="N811" s="150"/>
      <c r="O811" s="150"/>
      <c r="P811" s="150"/>
      <c r="Q811" s="150"/>
      <c r="R811" s="150"/>
    </row>
    <row r="812" ht="15.75" customHeight="1">
      <c r="A812" s="150"/>
      <c r="B812" s="150"/>
      <c r="C812" s="150"/>
      <c r="D812" s="150"/>
      <c r="E812" s="150"/>
      <c r="F812" s="150"/>
      <c r="G812" s="150"/>
      <c r="H812" s="150"/>
      <c r="I812" s="150"/>
      <c r="J812" s="150"/>
      <c r="K812" s="150"/>
      <c r="L812" s="150"/>
      <c r="M812" s="188"/>
      <c r="N812" s="150"/>
      <c r="O812" s="150"/>
      <c r="P812" s="150"/>
      <c r="Q812" s="150"/>
      <c r="R812" s="150"/>
    </row>
    <row r="813" ht="15.75" customHeight="1">
      <c r="A813" s="150"/>
      <c r="B813" s="150"/>
      <c r="C813" s="150"/>
      <c r="D813" s="150"/>
      <c r="E813" s="150"/>
      <c r="F813" s="150"/>
      <c r="G813" s="150"/>
      <c r="H813" s="150"/>
      <c r="I813" s="150"/>
      <c r="J813" s="150"/>
      <c r="K813" s="150"/>
      <c r="L813" s="150"/>
      <c r="M813" s="188"/>
      <c r="N813" s="150"/>
      <c r="O813" s="150"/>
      <c r="P813" s="150"/>
      <c r="Q813" s="150"/>
      <c r="R813" s="150"/>
    </row>
    <row r="814" ht="15.75" customHeight="1">
      <c r="A814" s="150"/>
      <c r="B814" s="150"/>
      <c r="C814" s="150"/>
      <c r="D814" s="150"/>
      <c r="E814" s="150"/>
      <c r="F814" s="150"/>
      <c r="G814" s="150"/>
      <c r="H814" s="150"/>
      <c r="I814" s="150"/>
      <c r="J814" s="150"/>
      <c r="K814" s="150"/>
      <c r="L814" s="150"/>
      <c r="M814" s="188"/>
      <c r="N814" s="150"/>
      <c r="O814" s="150"/>
      <c r="P814" s="150"/>
      <c r="Q814" s="150"/>
      <c r="R814" s="150"/>
    </row>
    <row r="815" ht="15.75" customHeight="1">
      <c r="A815" s="150"/>
      <c r="B815" s="150"/>
      <c r="C815" s="150"/>
      <c r="D815" s="150"/>
      <c r="E815" s="150"/>
      <c r="F815" s="150"/>
      <c r="G815" s="150"/>
      <c r="H815" s="150"/>
      <c r="I815" s="150"/>
      <c r="J815" s="150"/>
      <c r="K815" s="150"/>
      <c r="L815" s="150"/>
      <c r="M815" s="188"/>
      <c r="N815" s="150"/>
      <c r="O815" s="150"/>
      <c r="P815" s="150"/>
      <c r="Q815" s="150"/>
      <c r="R815" s="150"/>
    </row>
    <row r="816" ht="15.75" customHeight="1">
      <c r="A816" s="150"/>
      <c r="B816" s="150"/>
      <c r="C816" s="150"/>
      <c r="D816" s="150"/>
      <c r="E816" s="150"/>
      <c r="F816" s="150"/>
      <c r="G816" s="150"/>
      <c r="H816" s="150"/>
      <c r="I816" s="150"/>
      <c r="J816" s="150"/>
      <c r="K816" s="150"/>
      <c r="L816" s="150"/>
      <c r="M816" s="188"/>
      <c r="N816" s="150"/>
      <c r="O816" s="150"/>
      <c r="P816" s="150"/>
      <c r="Q816" s="150"/>
      <c r="R816" s="150"/>
    </row>
    <row r="817" ht="15.75" customHeight="1">
      <c r="A817" s="150"/>
      <c r="B817" s="150"/>
      <c r="C817" s="150"/>
      <c r="D817" s="150"/>
      <c r="E817" s="150"/>
      <c r="F817" s="150"/>
      <c r="G817" s="150"/>
      <c r="H817" s="150"/>
      <c r="I817" s="150"/>
      <c r="J817" s="150"/>
      <c r="K817" s="150"/>
      <c r="L817" s="150"/>
      <c r="M817" s="188"/>
      <c r="N817" s="150"/>
      <c r="O817" s="150"/>
      <c r="P817" s="150"/>
      <c r="Q817" s="150"/>
      <c r="R817" s="150"/>
    </row>
    <row r="818" ht="15.75" customHeight="1">
      <c r="A818" s="150"/>
      <c r="B818" s="150"/>
      <c r="C818" s="150"/>
      <c r="D818" s="150"/>
      <c r="E818" s="150"/>
      <c r="F818" s="150"/>
      <c r="G818" s="150"/>
      <c r="H818" s="150"/>
      <c r="I818" s="150"/>
      <c r="J818" s="150"/>
      <c r="K818" s="150"/>
      <c r="L818" s="150"/>
      <c r="M818" s="188"/>
      <c r="N818" s="150"/>
      <c r="O818" s="150"/>
      <c r="P818" s="150"/>
      <c r="Q818" s="150"/>
      <c r="R818" s="150"/>
    </row>
    <row r="819" ht="15.75" customHeight="1">
      <c r="A819" s="150"/>
      <c r="B819" s="150"/>
      <c r="C819" s="150"/>
      <c r="D819" s="150"/>
      <c r="E819" s="150"/>
      <c r="F819" s="150"/>
      <c r="G819" s="150"/>
      <c r="H819" s="150"/>
      <c r="I819" s="150"/>
      <c r="J819" s="150"/>
      <c r="K819" s="150"/>
      <c r="L819" s="150"/>
      <c r="M819" s="188"/>
      <c r="N819" s="150"/>
      <c r="O819" s="150"/>
      <c r="P819" s="150"/>
      <c r="Q819" s="150"/>
      <c r="R819" s="150"/>
    </row>
    <row r="820" ht="15.75" customHeight="1">
      <c r="A820" s="150"/>
      <c r="B820" s="150"/>
      <c r="C820" s="150"/>
      <c r="D820" s="150"/>
      <c r="E820" s="150"/>
      <c r="F820" s="150"/>
      <c r="G820" s="150"/>
      <c r="H820" s="150"/>
      <c r="I820" s="150"/>
      <c r="J820" s="150"/>
      <c r="K820" s="150"/>
      <c r="L820" s="150"/>
      <c r="M820" s="188"/>
      <c r="N820" s="150"/>
      <c r="O820" s="150"/>
      <c r="P820" s="150"/>
      <c r="Q820" s="150"/>
      <c r="R820" s="150"/>
    </row>
    <row r="821" ht="15.75" customHeight="1">
      <c r="A821" s="150"/>
      <c r="B821" s="150"/>
      <c r="C821" s="150"/>
      <c r="D821" s="150"/>
      <c r="E821" s="150"/>
      <c r="F821" s="150"/>
      <c r="G821" s="150"/>
      <c r="H821" s="150"/>
      <c r="I821" s="150"/>
      <c r="J821" s="150"/>
      <c r="K821" s="150"/>
      <c r="L821" s="150"/>
      <c r="M821" s="188"/>
      <c r="N821" s="150"/>
      <c r="O821" s="150"/>
      <c r="P821" s="150"/>
      <c r="Q821" s="150"/>
      <c r="R821" s="150"/>
    </row>
    <row r="822" ht="15.75" customHeight="1">
      <c r="A822" s="150"/>
      <c r="B822" s="150"/>
      <c r="C822" s="150"/>
      <c r="D822" s="150"/>
      <c r="E822" s="150"/>
      <c r="F822" s="150"/>
      <c r="G822" s="150"/>
      <c r="H822" s="150"/>
      <c r="I822" s="150"/>
      <c r="J822" s="150"/>
      <c r="K822" s="150"/>
      <c r="L822" s="150"/>
      <c r="M822" s="188"/>
      <c r="N822" s="150"/>
      <c r="O822" s="150"/>
      <c r="P822" s="150"/>
      <c r="Q822" s="150"/>
      <c r="R822" s="150"/>
    </row>
    <row r="823" ht="15.75" customHeight="1">
      <c r="A823" s="150"/>
      <c r="B823" s="150"/>
      <c r="C823" s="150"/>
      <c r="D823" s="150"/>
      <c r="E823" s="150"/>
      <c r="F823" s="150"/>
      <c r="G823" s="150"/>
      <c r="H823" s="150"/>
      <c r="I823" s="150"/>
      <c r="J823" s="150"/>
      <c r="K823" s="150"/>
      <c r="L823" s="150"/>
      <c r="M823" s="188"/>
      <c r="N823" s="150"/>
      <c r="O823" s="150"/>
      <c r="P823" s="150"/>
      <c r="Q823" s="150"/>
      <c r="R823" s="150"/>
    </row>
    <row r="824" ht="15.75" customHeight="1">
      <c r="A824" s="150"/>
      <c r="B824" s="150"/>
      <c r="C824" s="150"/>
      <c r="D824" s="150"/>
      <c r="E824" s="150"/>
      <c r="F824" s="150"/>
      <c r="G824" s="150"/>
      <c r="H824" s="150"/>
      <c r="I824" s="150"/>
      <c r="J824" s="150"/>
      <c r="K824" s="150"/>
      <c r="L824" s="150"/>
      <c r="M824" s="188"/>
      <c r="N824" s="150"/>
      <c r="O824" s="150"/>
      <c r="P824" s="150"/>
      <c r="Q824" s="150"/>
      <c r="R824" s="150"/>
    </row>
    <row r="825" ht="15.75" customHeight="1">
      <c r="A825" s="150"/>
      <c r="B825" s="150"/>
      <c r="C825" s="150"/>
      <c r="D825" s="150"/>
      <c r="E825" s="150"/>
      <c r="F825" s="150"/>
      <c r="G825" s="150"/>
      <c r="H825" s="150"/>
      <c r="I825" s="150"/>
      <c r="J825" s="150"/>
      <c r="K825" s="150"/>
      <c r="L825" s="150"/>
      <c r="M825" s="188"/>
      <c r="N825" s="150"/>
      <c r="O825" s="150"/>
      <c r="P825" s="150"/>
      <c r="Q825" s="150"/>
      <c r="R825" s="150"/>
    </row>
    <row r="826" ht="15.75" customHeight="1">
      <c r="A826" s="150"/>
      <c r="B826" s="150"/>
      <c r="C826" s="150"/>
      <c r="D826" s="150"/>
      <c r="E826" s="150"/>
      <c r="F826" s="150"/>
      <c r="G826" s="150"/>
      <c r="H826" s="150"/>
      <c r="I826" s="150"/>
      <c r="J826" s="150"/>
      <c r="K826" s="150"/>
      <c r="L826" s="150"/>
      <c r="M826" s="188"/>
      <c r="N826" s="150"/>
      <c r="O826" s="150"/>
      <c r="P826" s="150"/>
      <c r="Q826" s="150"/>
      <c r="R826" s="150"/>
    </row>
    <row r="827" ht="15.75" customHeight="1">
      <c r="A827" s="150"/>
      <c r="B827" s="150"/>
      <c r="C827" s="150"/>
      <c r="D827" s="150"/>
      <c r="E827" s="150"/>
      <c r="F827" s="150"/>
      <c r="G827" s="150"/>
      <c r="H827" s="150"/>
      <c r="I827" s="150"/>
      <c r="J827" s="150"/>
      <c r="K827" s="150"/>
      <c r="L827" s="150"/>
      <c r="M827" s="188"/>
      <c r="N827" s="150"/>
      <c r="O827" s="150"/>
      <c r="P827" s="150"/>
      <c r="Q827" s="150"/>
      <c r="R827" s="150"/>
    </row>
    <row r="828" ht="15.75" customHeight="1">
      <c r="A828" s="150"/>
      <c r="B828" s="150"/>
      <c r="C828" s="150"/>
      <c r="D828" s="150"/>
      <c r="E828" s="150"/>
      <c r="F828" s="150"/>
      <c r="G828" s="150"/>
      <c r="H828" s="150"/>
      <c r="I828" s="150"/>
      <c r="J828" s="150"/>
      <c r="K828" s="150"/>
      <c r="L828" s="150"/>
      <c r="M828" s="188"/>
      <c r="N828" s="150"/>
      <c r="O828" s="150"/>
      <c r="P828" s="150"/>
      <c r="Q828" s="150"/>
      <c r="R828" s="150"/>
    </row>
    <row r="829" ht="15.75" customHeight="1">
      <c r="A829" s="150"/>
      <c r="B829" s="150"/>
      <c r="C829" s="150"/>
      <c r="D829" s="150"/>
      <c r="E829" s="150"/>
      <c r="F829" s="150"/>
      <c r="G829" s="150"/>
      <c r="H829" s="150"/>
      <c r="I829" s="150"/>
      <c r="J829" s="150"/>
      <c r="K829" s="150"/>
      <c r="L829" s="150"/>
      <c r="M829" s="188"/>
      <c r="N829" s="150"/>
      <c r="O829" s="150"/>
      <c r="P829" s="150"/>
      <c r="Q829" s="150"/>
      <c r="R829" s="150"/>
    </row>
    <row r="830" ht="15.75" customHeight="1">
      <c r="A830" s="150"/>
      <c r="B830" s="150"/>
      <c r="C830" s="150"/>
      <c r="D830" s="150"/>
      <c r="E830" s="150"/>
      <c r="F830" s="150"/>
      <c r="G830" s="150"/>
      <c r="H830" s="150"/>
      <c r="I830" s="150"/>
      <c r="J830" s="150"/>
      <c r="K830" s="150"/>
      <c r="L830" s="150"/>
      <c r="M830" s="188"/>
      <c r="N830" s="150"/>
      <c r="O830" s="150"/>
      <c r="P830" s="150"/>
      <c r="Q830" s="150"/>
      <c r="R830" s="150"/>
    </row>
    <row r="831" ht="15.75" customHeight="1">
      <c r="A831" s="150"/>
      <c r="B831" s="150"/>
      <c r="C831" s="150"/>
      <c r="D831" s="150"/>
      <c r="E831" s="150"/>
      <c r="F831" s="150"/>
      <c r="G831" s="150"/>
      <c r="H831" s="150"/>
      <c r="I831" s="150"/>
      <c r="J831" s="150"/>
      <c r="K831" s="150"/>
      <c r="L831" s="150"/>
      <c r="M831" s="188"/>
      <c r="N831" s="150"/>
      <c r="O831" s="150"/>
      <c r="P831" s="150"/>
      <c r="Q831" s="150"/>
      <c r="R831" s="150"/>
    </row>
    <row r="832" ht="15.75" customHeight="1">
      <c r="A832" s="150"/>
      <c r="B832" s="150"/>
      <c r="C832" s="150"/>
      <c r="D832" s="150"/>
      <c r="E832" s="150"/>
      <c r="F832" s="150"/>
      <c r="G832" s="150"/>
      <c r="H832" s="150"/>
      <c r="I832" s="150"/>
      <c r="J832" s="150"/>
      <c r="K832" s="150"/>
      <c r="L832" s="150"/>
      <c r="M832" s="188"/>
      <c r="N832" s="150"/>
      <c r="O832" s="150"/>
      <c r="P832" s="150"/>
      <c r="Q832" s="150"/>
      <c r="R832" s="150"/>
    </row>
    <row r="833" ht="15.75" customHeight="1">
      <c r="A833" s="150"/>
      <c r="B833" s="150"/>
      <c r="C833" s="150"/>
      <c r="D833" s="150"/>
      <c r="E833" s="150"/>
      <c r="F833" s="150"/>
      <c r="G833" s="150"/>
      <c r="H833" s="150"/>
      <c r="I833" s="150"/>
      <c r="J833" s="150"/>
      <c r="K833" s="150"/>
      <c r="L833" s="150"/>
      <c r="M833" s="188"/>
      <c r="N833" s="150"/>
      <c r="O833" s="150"/>
      <c r="P833" s="150"/>
      <c r="Q833" s="150"/>
      <c r="R833" s="150"/>
    </row>
    <row r="834" ht="15.75" customHeight="1">
      <c r="A834" s="150"/>
      <c r="B834" s="150"/>
      <c r="C834" s="150"/>
      <c r="D834" s="150"/>
      <c r="E834" s="150"/>
      <c r="F834" s="150"/>
      <c r="G834" s="150"/>
      <c r="H834" s="150"/>
      <c r="I834" s="150"/>
      <c r="J834" s="150"/>
      <c r="K834" s="150"/>
      <c r="L834" s="150"/>
      <c r="M834" s="188"/>
      <c r="N834" s="150"/>
      <c r="O834" s="150"/>
      <c r="P834" s="150"/>
      <c r="Q834" s="150"/>
      <c r="R834" s="150"/>
    </row>
    <row r="835" ht="15.75" customHeight="1">
      <c r="A835" s="150"/>
      <c r="B835" s="150"/>
      <c r="C835" s="150"/>
      <c r="D835" s="150"/>
      <c r="E835" s="150"/>
      <c r="F835" s="150"/>
      <c r="G835" s="150"/>
      <c r="H835" s="150"/>
      <c r="I835" s="150"/>
      <c r="J835" s="150"/>
      <c r="K835" s="150"/>
      <c r="L835" s="150"/>
      <c r="M835" s="188"/>
      <c r="N835" s="150"/>
      <c r="O835" s="150"/>
      <c r="P835" s="150"/>
      <c r="Q835" s="150"/>
      <c r="R835" s="150"/>
    </row>
    <row r="836" ht="15.75" customHeight="1">
      <c r="A836" s="150"/>
      <c r="B836" s="150"/>
      <c r="C836" s="150"/>
      <c r="D836" s="150"/>
      <c r="E836" s="150"/>
      <c r="F836" s="150"/>
      <c r="G836" s="150"/>
      <c r="H836" s="150"/>
      <c r="I836" s="150"/>
      <c r="J836" s="150"/>
      <c r="K836" s="150"/>
      <c r="L836" s="150"/>
      <c r="M836" s="188"/>
      <c r="N836" s="150"/>
      <c r="O836" s="150"/>
      <c r="P836" s="150"/>
      <c r="Q836" s="150"/>
      <c r="R836" s="150"/>
    </row>
    <row r="837" ht="15.75" customHeight="1">
      <c r="A837" s="150"/>
      <c r="B837" s="150"/>
      <c r="C837" s="150"/>
      <c r="D837" s="150"/>
      <c r="E837" s="150"/>
      <c r="F837" s="150"/>
      <c r="G837" s="150"/>
      <c r="H837" s="150"/>
      <c r="I837" s="150"/>
      <c r="J837" s="150"/>
      <c r="K837" s="150"/>
      <c r="L837" s="150"/>
      <c r="M837" s="188"/>
      <c r="N837" s="150"/>
      <c r="O837" s="150"/>
      <c r="P837" s="150"/>
      <c r="Q837" s="150"/>
      <c r="R837" s="150"/>
    </row>
    <row r="838" ht="15.75" customHeight="1">
      <c r="A838" s="150"/>
      <c r="B838" s="150"/>
      <c r="C838" s="150"/>
      <c r="D838" s="150"/>
      <c r="E838" s="150"/>
      <c r="F838" s="150"/>
      <c r="G838" s="150"/>
      <c r="H838" s="150"/>
      <c r="I838" s="150"/>
      <c r="J838" s="150"/>
      <c r="K838" s="150"/>
      <c r="L838" s="150"/>
      <c r="M838" s="188"/>
      <c r="N838" s="150"/>
      <c r="O838" s="150"/>
      <c r="P838" s="150"/>
      <c r="Q838" s="150"/>
      <c r="R838" s="150"/>
    </row>
    <row r="839" ht="15.75" customHeight="1">
      <c r="A839" s="150"/>
      <c r="B839" s="150"/>
      <c r="C839" s="150"/>
      <c r="D839" s="150"/>
      <c r="E839" s="150"/>
      <c r="F839" s="150"/>
      <c r="G839" s="150"/>
      <c r="H839" s="150"/>
      <c r="I839" s="150"/>
      <c r="J839" s="150"/>
      <c r="K839" s="150"/>
      <c r="L839" s="150"/>
      <c r="M839" s="188"/>
      <c r="N839" s="150"/>
      <c r="O839" s="150"/>
      <c r="P839" s="150"/>
      <c r="Q839" s="150"/>
      <c r="R839" s="150"/>
    </row>
    <row r="840" ht="15.75" customHeight="1">
      <c r="A840" s="150"/>
      <c r="B840" s="150"/>
      <c r="C840" s="150"/>
      <c r="D840" s="150"/>
      <c r="E840" s="150"/>
      <c r="F840" s="150"/>
      <c r="G840" s="150"/>
      <c r="H840" s="150"/>
      <c r="I840" s="150"/>
      <c r="J840" s="150"/>
      <c r="K840" s="150"/>
      <c r="L840" s="150"/>
      <c r="M840" s="188"/>
      <c r="N840" s="150"/>
      <c r="O840" s="150"/>
      <c r="P840" s="150"/>
      <c r="Q840" s="150"/>
      <c r="R840" s="150"/>
    </row>
    <row r="841" ht="15.75" customHeight="1">
      <c r="A841" s="150"/>
      <c r="B841" s="150"/>
      <c r="C841" s="150"/>
      <c r="D841" s="150"/>
      <c r="E841" s="150"/>
      <c r="F841" s="150"/>
      <c r="G841" s="150"/>
      <c r="H841" s="150"/>
      <c r="I841" s="150"/>
      <c r="J841" s="150"/>
      <c r="K841" s="150"/>
      <c r="L841" s="150"/>
      <c r="M841" s="188"/>
      <c r="N841" s="150"/>
      <c r="O841" s="150"/>
      <c r="P841" s="150"/>
      <c r="Q841" s="150"/>
      <c r="R841" s="150"/>
    </row>
    <row r="842" ht="15.75" customHeight="1">
      <c r="A842" s="150"/>
      <c r="B842" s="150"/>
      <c r="C842" s="150"/>
      <c r="D842" s="150"/>
      <c r="E842" s="150"/>
      <c r="F842" s="150"/>
      <c r="G842" s="150"/>
      <c r="H842" s="150"/>
      <c r="I842" s="150"/>
      <c r="J842" s="150"/>
      <c r="K842" s="150"/>
      <c r="L842" s="150"/>
      <c r="M842" s="188"/>
      <c r="N842" s="150"/>
      <c r="O842" s="150"/>
      <c r="P842" s="150"/>
      <c r="Q842" s="150"/>
      <c r="R842" s="150"/>
    </row>
    <row r="843" ht="15.75" customHeight="1">
      <c r="A843" s="150"/>
      <c r="B843" s="150"/>
      <c r="C843" s="150"/>
      <c r="D843" s="150"/>
      <c r="E843" s="150"/>
      <c r="F843" s="150"/>
      <c r="G843" s="150"/>
      <c r="H843" s="150"/>
      <c r="I843" s="150"/>
      <c r="J843" s="150"/>
      <c r="K843" s="150"/>
      <c r="L843" s="150"/>
      <c r="M843" s="188"/>
      <c r="N843" s="150"/>
      <c r="O843" s="150"/>
      <c r="P843" s="150"/>
      <c r="Q843" s="150"/>
      <c r="R843" s="150"/>
    </row>
    <row r="844" ht="15.75" customHeight="1">
      <c r="A844" s="150"/>
      <c r="B844" s="150"/>
      <c r="C844" s="150"/>
      <c r="D844" s="150"/>
      <c r="E844" s="150"/>
      <c r="F844" s="150"/>
      <c r="G844" s="150"/>
      <c r="H844" s="150"/>
      <c r="I844" s="150"/>
      <c r="J844" s="150"/>
      <c r="K844" s="150"/>
      <c r="L844" s="150"/>
      <c r="M844" s="188"/>
      <c r="N844" s="150"/>
      <c r="O844" s="150"/>
      <c r="P844" s="150"/>
      <c r="Q844" s="150"/>
      <c r="R844" s="150"/>
    </row>
    <row r="845" ht="15.75" customHeight="1">
      <c r="A845" s="150"/>
      <c r="B845" s="150"/>
      <c r="C845" s="150"/>
      <c r="D845" s="150"/>
      <c r="E845" s="150"/>
      <c r="F845" s="150"/>
      <c r="G845" s="150"/>
      <c r="H845" s="150"/>
      <c r="I845" s="150"/>
      <c r="J845" s="150"/>
      <c r="K845" s="150"/>
      <c r="L845" s="150"/>
      <c r="M845" s="188"/>
      <c r="N845" s="150"/>
      <c r="O845" s="150"/>
      <c r="P845" s="150"/>
      <c r="Q845" s="150"/>
      <c r="R845" s="150"/>
    </row>
    <row r="846" ht="15.75" customHeight="1">
      <c r="A846" s="150"/>
      <c r="B846" s="150"/>
      <c r="C846" s="150"/>
      <c r="D846" s="150"/>
      <c r="E846" s="150"/>
      <c r="F846" s="150"/>
      <c r="G846" s="150"/>
      <c r="H846" s="150"/>
      <c r="I846" s="150"/>
      <c r="J846" s="150"/>
      <c r="K846" s="150"/>
      <c r="L846" s="150"/>
      <c r="M846" s="188"/>
      <c r="N846" s="150"/>
      <c r="O846" s="150"/>
      <c r="P846" s="150"/>
      <c r="Q846" s="150"/>
      <c r="R846" s="150"/>
    </row>
    <row r="847" ht="15.75" customHeight="1">
      <c r="A847" s="150"/>
      <c r="B847" s="150"/>
      <c r="C847" s="150"/>
      <c r="D847" s="150"/>
      <c r="E847" s="150"/>
      <c r="F847" s="150"/>
      <c r="G847" s="150"/>
      <c r="H847" s="150"/>
      <c r="I847" s="150"/>
      <c r="J847" s="150"/>
      <c r="K847" s="150"/>
      <c r="L847" s="150"/>
      <c r="M847" s="188"/>
      <c r="N847" s="150"/>
      <c r="O847" s="150"/>
      <c r="P847" s="150"/>
      <c r="Q847" s="150"/>
      <c r="R847" s="150"/>
    </row>
    <row r="848" ht="15.75" customHeight="1">
      <c r="A848" s="150"/>
      <c r="B848" s="150"/>
      <c r="C848" s="150"/>
      <c r="D848" s="150"/>
      <c r="E848" s="150"/>
      <c r="F848" s="150"/>
      <c r="G848" s="150"/>
      <c r="H848" s="150"/>
      <c r="I848" s="150"/>
      <c r="J848" s="150"/>
      <c r="K848" s="150"/>
      <c r="L848" s="150"/>
      <c r="M848" s="188"/>
      <c r="N848" s="150"/>
      <c r="O848" s="150"/>
      <c r="P848" s="150"/>
      <c r="Q848" s="150"/>
      <c r="R848" s="150"/>
    </row>
    <row r="849" ht="15.75" customHeight="1">
      <c r="A849" s="150"/>
      <c r="B849" s="150"/>
      <c r="C849" s="150"/>
      <c r="D849" s="150"/>
      <c r="E849" s="150"/>
      <c r="F849" s="150"/>
      <c r="G849" s="150"/>
      <c r="H849" s="150"/>
      <c r="I849" s="150"/>
      <c r="J849" s="150"/>
      <c r="K849" s="150"/>
      <c r="L849" s="150"/>
      <c r="M849" s="188"/>
      <c r="N849" s="150"/>
      <c r="O849" s="150"/>
      <c r="P849" s="150"/>
      <c r="Q849" s="150"/>
      <c r="R849" s="150"/>
    </row>
    <row r="850" ht="15.75" customHeight="1">
      <c r="A850" s="150"/>
      <c r="B850" s="150"/>
      <c r="C850" s="150"/>
      <c r="D850" s="150"/>
      <c r="E850" s="150"/>
      <c r="F850" s="150"/>
      <c r="G850" s="150"/>
      <c r="H850" s="150"/>
      <c r="I850" s="150"/>
      <c r="J850" s="150"/>
      <c r="K850" s="150"/>
      <c r="L850" s="150"/>
      <c r="M850" s="188"/>
      <c r="N850" s="150"/>
      <c r="O850" s="150"/>
      <c r="P850" s="150"/>
      <c r="Q850" s="150"/>
      <c r="R850" s="150"/>
    </row>
    <row r="851" ht="15.75" customHeight="1">
      <c r="A851" s="150"/>
      <c r="B851" s="150"/>
      <c r="C851" s="150"/>
      <c r="D851" s="150"/>
      <c r="E851" s="150"/>
      <c r="F851" s="150"/>
      <c r="G851" s="150"/>
      <c r="H851" s="150"/>
      <c r="I851" s="150"/>
      <c r="J851" s="150"/>
      <c r="K851" s="150"/>
      <c r="L851" s="150"/>
      <c r="M851" s="188"/>
      <c r="N851" s="150"/>
      <c r="O851" s="150"/>
      <c r="P851" s="150"/>
      <c r="Q851" s="150"/>
      <c r="R851" s="150"/>
    </row>
    <row r="852" ht="15.75" customHeight="1">
      <c r="A852" s="150"/>
      <c r="B852" s="150"/>
      <c r="C852" s="150"/>
      <c r="D852" s="150"/>
      <c r="E852" s="150"/>
      <c r="F852" s="150"/>
      <c r="G852" s="150"/>
      <c r="H852" s="150"/>
      <c r="I852" s="150"/>
      <c r="J852" s="150"/>
      <c r="K852" s="150"/>
      <c r="L852" s="150"/>
      <c r="M852" s="188"/>
      <c r="N852" s="150"/>
      <c r="O852" s="150"/>
      <c r="P852" s="150"/>
      <c r="Q852" s="150"/>
      <c r="R852" s="150"/>
    </row>
    <row r="853" ht="15.75" customHeight="1">
      <c r="A853" s="150"/>
      <c r="B853" s="150"/>
      <c r="C853" s="150"/>
      <c r="D853" s="150"/>
      <c r="E853" s="150"/>
      <c r="F853" s="150"/>
      <c r="G853" s="150"/>
      <c r="H853" s="150"/>
      <c r="I853" s="150"/>
      <c r="J853" s="150"/>
      <c r="K853" s="150"/>
      <c r="L853" s="150"/>
      <c r="M853" s="188"/>
      <c r="N853" s="150"/>
      <c r="O853" s="150"/>
      <c r="P853" s="150"/>
      <c r="Q853" s="150"/>
      <c r="R853" s="150"/>
    </row>
    <row r="854" ht="15.75" customHeight="1">
      <c r="A854" s="150"/>
      <c r="B854" s="150"/>
      <c r="C854" s="150"/>
      <c r="D854" s="150"/>
      <c r="E854" s="150"/>
      <c r="F854" s="150"/>
      <c r="G854" s="150"/>
      <c r="H854" s="150"/>
      <c r="I854" s="150"/>
      <c r="J854" s="150"/>
      <c r="K854" s="150"/>
      <c r="L854" s="150"/>
      <c r="M854" s="188"/>
      <c r="N854" s="150"/>
      <c r="O854" s="150"/>
      <c r="P854" s="150"/>
      <c r="Q854" s="150"/>
      <c r="R854" s="150"/>
    </row>
    <row r="855" ht="15.75" customHeight="1">
      <c r="A855" s="150"/>
      <c r="B855" s="150"/>
      <c r="C855" s="150"/>
      <c r="D855" s="150"/>
      <c r="E855" s="150"/>
      <c r="F855" s="150"/>
      <c r="G855" s="150"/>
      <c r="H855" s="150"/>
      <c r="I855" s="150"/>
      <c r="J855" s="150"/>
      <c r="K855" s="150"/>
      <c r="L855" s="150"/>
      <c r="M855" s="188"/>
      <c r="N855" s="150"/>
      <c r="O855" s="150"/>
      <c r="P855" s="150"/>
      <c r="Q855" s="150"/>
      <c r="R855" s="150"/>
    </row>
    <row r="856" ht="15.75" customHeight="1">
      <c r="A856" s="150"/>
      <c r="B856" s="150"/>
      <c r="C856" s="150"/>
      <c r="D856" s="150"/>
      <c r="E856" s="150"/>
      <c r="F856" s="150"/>
      <c r="G856" s="150"/>
      <c r="H856" s="150"/>
      <c r="I856" s="150"/>
      <c r="J856" s="150"/>
      <c r="K856" s="150"/>
      <c r="L856" s="150"/>
      <c r="M856" s="188"/>
      <c r="N856" s="150"/>
      <c r="O856" s="150"/>
      <c r="P856" s="150"/>
      <c r="Q856" s="150"/>
      <c r="R856" s="150"/>
    </row>
    <row r="857" ht="15.75" customHeight="1">
      <c r="A857" s="150"/>
      <c r="B857" s="150"/>
      <c r="C857" s="150"/>
      <c r="D857" s="150"/>
      <c r="E857" s="150"/>
      <c r="F857" s="150"/>
      <c r="G857" s="150"/>
      <c r="H857" s="150"/>
      <c r="I857" s="150"/>
      <c r="J857" s="150"/>
      <c r="K857" s="150"/>
      <c r="L857" s="150"/>
      <c r="M857" s="188"/>
      <c r="N857" s="150"/>
      <c r="O857" s="150"/>
      <c r="P857" s="150"/>
      <c r="Q857" s="150"/>
      <c r="R857" s="150"/>
    </row>
    <row r="858" ht="15.75" customHeight="1">
      <c r="A858" s="150"/>
      <c r="B858" s="150"/>
      <c r="C858" s="150"/>
      <c r="D858" s="150"/>
      <c r="E858" s="150"/>
      <c r="F858" s="150"/>
      <c r="G858" s="150"/>
      <c r="H858" s="150"/>
      <c r="I858" s="150"/>
      <c r="J858" s="150"/>
      <c r="K858" s="150"/>
      <c r="L858" s="150"/>
      <c r="M858" s="188"/>
      <c r="N858" s="150"/>
      <c r="O858" s="150"/>
      <c r="P858" s="150"/>
      <c r="Q858" s="150"/>
      <c r="R858" s="150"/>
    </row>
    <row r="859" ht="15.75" customHeight="1">
      <c r="A859" s="150"/>
      <c r="B859" s="150"/>
      <c r="C859" s="150"/>
      <c r="D859" s="150"/>
      <c r="E859" s="150"/>
      <c r="F859" s="150"/>
      <c r="G859" s="150"/>
      <c r="H859" s="150"/>
      <c r="I859" s="150"/>
      <c r="J859" s="150"/>
      <c r="K859" s="150"/>
      <c r="L859" s="150"/>
      <c r="M859" s="188"/>
      <c r="N859" s="150"/>
      <c r="O859" s="150"/>
      <c r="P859" s="150"/>
      <c r="Q859" s="150"/>
      <c r="R859" s="150"/>
    </row>
    <row r="860" ht="15.75" customHeight="1">
      <c r="A860" s="150"/>
      <c r="B860" s="150"/>
      <c r="C860" s="150"/>
      <c r="D860" s="150"/>
      <c r="E860" s="150"/>
      <c r="F860" s="150"/>
      <c r="G860" s="150"/>
      <c r="H860" s="150"/>
      <c r="I860" s="150"/>
      <c r="J860" s="150"/>
      <c r="K860" s="150"/>
      <c r="L860" s="150"/>
      <c r="M860" s="188"/>
      <c r="N860" s="150"/>
      <c r="O860" s="150"/>
      <c r="P860" s="150"/>
      <c r="Q860" s="150"/>
      <c r="R860" s="150"/>
    </row>
    <row r="861" ht="15.75" customHeight="1">
      <c r="A861" s="150"/>
      <c r="B861" s="150"/>
      <c r="C861" s="150"/>
      <c r="D861" s="150"/>
      <c r="E861" s="150"/>
      <c r="F861" s="150"/>
      <c r="G861" s="150"/>
      <c r="H861" s="150"/>
      <c r="I861" s="150"/>
      <c r="J861" s="150"/>
      <c r="K861" s="150"/>
      <c r="L861" s="150"/>
      <c r="M861" s="188"/>
      <c r="N861" s="150"/>
      <c r="O861" s="150"/>
      <c r="P861" s="150"/>
      <c r="Q861" s="150"/>
      <c r="R861" s="150"/>
    </row>
    <row r="862" ht="15.75" customHeight="1">
      <c r="A862" s="150"/>
      <c r="B862" s="150"/>
      <c r="C862" s="150"/>
      <c r="D862" s="150"/>
      <c r="E862" s="150"/>
      <c r="F862" s="150"/>
      <c r="G862" s="150"/>
      <c r="H862" s="150"/>
      <c r="I862" s="150"/>
      <c r="J862" s="150"/>
      <c r="K862" s="150"/>
      <c r="L862" s="150"/>
      <c r="M862" s="188"/>
      <c r="N862" s="150"/>
      <c r="O862" s="150"/>
      <c r="P862" s="150"/>
      <c r="Q862" s="150"/>
      <c r="R862" s="150"/>
    </row>
    <row r="863" ht="15.75" customHeight="1">
      <c r="A863" s="150"/>
      <c r="B863" s="150"/>
      <c r="C863" s="150"/>
      <c r="D863" s="150"/>
      <c r="E863" s="150"/>
      <c r="F863" s="150"/>
      <c r="G863" s="150"/>
      <c r="H863" s="150"/>
      <c r="I863" s="150"/>
      <c r="J863" s="150"/>
      <c r="K863" s="150"/>
      <c r="L863" s="150"/>
      <c r="M863" s="188"/>
      <c r="N863" s="150"/>
      <c r="O863" s="150"/>
      <c r="P863" s="150"/>
      <c r="Q863" s="150"/>
      <c r="R863" s="150"/>
    </row>
    <row r="864" ht="15.75" customHeight="1">
      <c r="A864" s="150"/>
      <c r="B864" s="150"/>
      <c r="C864" s="150"/>
      <c r="D864" s="150"/>
      <c r="E864" s="150"/>
      <c r="F864" s="150"/>
      <c r="G864" s="150"/>
      <c r="H864" s="150"/>
      <c r="I864" s="150"/>
      <c r="J864" s="150"/>
      <c r="K864" s="150"/>
      <c r="L864" s="150"/>
      <c r="M864" s="188"/>
      <c r="N864" s="150"/>
      <c r="O864" s="150"/>
      <c r="P864" s="150"/>
      <c r="Q864" s="150"/>
      <c r="R864" s="150"/>
    </row>
    <row r="865" ht="15.75" customHeight="1">
      <c r="A865" s="150"/>
      <c r="B865" s="150"/>
      <c r="C865" s="150"/>
      <c r="D865" s="150"/>
      <c r="E865" s="150"/>
      <c r="F865" s="150"/>
      <c r="G865" s="150"/>
      <c r="H865" s="150"/>
      <c r="I865" s="150"/>
      <c r="J865" s="150"/>
      <c r="K865" s="150"/>
      <c r="L865" s="150"/>
      <c r="M865" s="188"/>
      <c r="N865" s="150"/>
      <c r="O865" s="150"/>
      <c r="P865" s="150"/>
      <c r="Q865" s="150"/>
      <c r="R865" s="150"/>
    </row>
    <row r="866" ht="15.75" customHeight="1">
      <c r="A866" s="150"/>
      <c r="B866" s="150"/>
      <c r="C866" s="150"/>
      <c r="D866" s="150"/>
      <c r="E866" s="150"/>
      <c r="F866" s="150"/>
      <c r="G866" s="150"/>
      <c r="H866" s="150"/>
      <c r="I866" s="150"/>
      <c r="J866" s="150"/>
      <c r="K866" s="150"/>
      <c r="L866" s="150"/>
      <c r="M866" s="188"/>
      <c r="N866" s="150"/>
      <c r="O866" s="150"/>
      <c r="P866" s="150"/>
      <c r="Q866" s="150"/>
      <c r="R866" s="150"/>
    </row>
    <row r="867" ht="15.75" customHeight="1">
      <c r="A867" s="150"/>
      <c r="B867" s="150"/>
      <c r="C867" s="150"/>
      <c r="D867" s="150"/>
      <c r="E867" s="150"/>
      <c r="F867" s="150"/>
      <c r="G867" s="150"/>
      <c r="H867" s="150"/>
      <c r="I867" s="150"/>
      <c r="J867" s="150"/>
      <c r="K867" s="150"/>
      <c r="L867" s="150"/>
      <c r="M867" s="188"/>
      <c r="N867" s="150"/>
      <c r="O867" s="150"/>
      <c r="P867" s="150"/>
      <c r="Q867" s="150"/>
      <c r="R867" s="150"/>
    </row>
    <row r="868" ht="15.75" customHeight="1">
      <c r="A868" s="150"/>
      <c r="B868" s="150"/>
      <c r="C868" s="150"/>
      <c r="D868" s="150"/>
      <c r="E868" s="150"/>
      <c r="F868" s="150"/>
      <c r="G868" s="150"/>
      <c r="H868" s="150"/>
      <c r="I868" s="150"/>
      <c r="J868" s="150"/>
      <c r="K868" s="150"/>
      <c r="L868" s="150"/>
      <c r="M868" s="188"/>
      <c r="N868" s="150"/>
      <c r="O868" s="150"/>
      <c r="P868" s="150"/>
      <c r="Q868" s="150"/>
      <c r="R868" s="150"/>
    </row>
    <row r="869" ht="15.75" customHeight="1">
      <c r="A869" s="150"/>
      <c r="B869" s="150"/>
      <c r="C869" s="150"/>
      <c r="D869" s="150"/>
      <c r="E869" s="150"/>
      <c r="F869" s="150"/>
      <c r="G869" s="150"/>
      <c r="H869" s="150"/>
      <c r="I869" s="150"/>
      <c r="J869" s="150"/>
      <c r="K869" s="150"/>
      <c r="L869" s="150"/>
      <c r="M869" s="188"/>
      <c r="N869" s="150"/>
      <c r="O869" s="150"/>
      <c r="P869" s="150"/>
      <c r="Q869" s="150"/>
      <c r="R869" s="150"/>
    </row>
    <row r="870" ht="15.75" customHeight="1">
      <c r="A870" s="150"/>
      <c r="B870" s="150"/>
      <c r="C870" s="150"/>
      <c r="D870" s="150"/>
      <c r="E870" s="150"/>
      <c r="F870" s="150"/>
      <c r="G870" s="150"/>
      <c r="H870" s="150"/>
      <c r="I870" s="150"/>
      <c r="J870" s="150"/>
      <c r="K870" s="150"/>
      <c r="L870" s="150"/>
      <c r="M870" s="188"/>
      <c r="N870" s="150"/>
      <c r="O870" s="150"/>
      <c r="P870" s="150"/>
      <c r="Q870" s="150"/>
      <c r="R870" s="150"/>
    </row>
    <row r="871" ht="15.75" customHeight="1">
      <c r="A871" s="150"/>
      <c r="B871" s="150"/>
      <c r="C871" s="150"/>
      <c r="D871" s="150"/>
      <c r="E871" s="150"/>
      <c r="F871" s="150"/>
      <c r="G871" s="150"/>
      <c r="H871" s="150"/>
      <c r="I871" s="150"/>
      <c r="J871" s="150"/>
      <c r="K871" s="150"/>
      <c r="L871" s="150"/>
      <c r="M871" s="188"/>
      <c r="N871" s="150"/>
      <c r="O871" s="150"/>
      <c r="P871" s="150"/>
      <c r="Q871" s="150"/>
      <c r="R871" s="150"/>
    </row>
    <row r="872" ht="15.75" customHeight="1">
      <c r="A872" s="150"/>
      <c r="B872" s="150"/>
      <c r="C872" s="150"/>
      <c r="D872" s="150"/>
      <c r="E872" s="150"/>
      <c r="F872" s="150"/>
      <c r="G872" s="150"/>
      <c r="H872" s="150"/>
      <c r="I872" s="150"/>
      <c r="J872" s="150"/>
      <c r="K872" s="150"/>
      <c r="L872" s="150"/>
      <c r="M872" s="188"/>
      <c r="N872" s="150"/>
      <c r="O872" s="150"/>
      <c r="P872" s="150"/>
      <c r="Q872" s="150"/>
      <c r="R872" s="150"/>
    </row>
    <row r="873" ht="15.75" customHeight="1">
      <c r="A873" s="150"/>
      <c r="B873" s="150"/>
      <c r="C873" s="150"/>
      <c r="D873" s="150"/>
      <c r="E873" s="150"/>
      <c r="F873" s="150"/>
      <c r="G873" s="150"/>
      <c r="H873" s="150"/>
      <c r="I873" s="150"/>
      <c r="J873" s="150"/>
      <c r="K873" s="150"/>
      <c r="L873" s="150"/>
      <c r="M873" s="188"/>
      <c r="N873" s="150"/>
      <c r="O873" s="150"/>
      <c r="P873" s="150"/>
      <c r="Q873" s="150"/>
      <c r="R873" s="150"/>
    </row>
    <row r="874" ht="15.75" customHeight="1">
      <c r="A874" s="150"/>
      <c r="B874" s="150"/>
      <c r="C874" s="150"/>
      <c r="D874" s="150"/>
      <c r="E874" s="150"/>
      <c r="F874" s="150"/>
      <c r="G874" s="150"/>
      <c r="H874" s="150"/>
      <c r="I874" s="150"/>
      <c r="J874" s="150"/>
      <c r="K874" s="150"/>
      <c r="L874" s="150"/>
      <c r="M874" s="188"/>
      <c r="N874" s="150"/>
      <c r="O874" s="150"/>
      <c r="P874" s="150"/>
      <c r="Q874" s="150"/>
      <c r="R874" s="150"/>
    </row>
    <row r="875" ht="15.75" customHeight="1">
      <c r="A875" s="150"/>
      <c r="B875" s="150"/>
      <c r="C875" s="150"/>
      <c r="D875" s="150"/>
      <c r="E875" s="150"/>
      <c r="F875" s="150"/>
      <c r="G875" s="150"/>
      <c r="H875" s="150"/>
      <c r="I875" s="150"/>
      <c r="J875" s="150"/>
      <c r="K875" s="150"/>
      <c r="L875" s="150"/>
      <c r="M875" s="188"/>
      <c r="N875" s="150"/>
      <c r="O875" s="150"/>
      <c r="P875" s="150"/>
      <c r="Q875" s="150"/>
      <c r="R875" s="150"/>
    </row>
    <row r="876" ht="15.75" customHeight="1">
      <c r="A876" s="150"/>
      <c r="B876" s="150"/>
      <c r="C876" s="150"/>
      <c r="D876" s="150"/>
      <c r="E876" s="150"/>
      <c r="F876" s="150"/>
      <c r="G876" s="150"/>
      <c r="H876" s="150"/>
      <c r="I876" s="150"/>
      <c r="J876" s="150"/>
      <c r="K876" s="150"/>
      <c r="L876" s="150"/>
      <c r="M876" s="188"/>
      <c r="N876" s="150"/>
      <c r="O876" s="150"/>
      <c r="P876" s="150"/>
      <c r="Q876" s="150"/>
      <c r="R876" s="150"/>
    </row>
    <row r="877" ht="15.75" customHeight="1">
      <c r="A877" s="150"/>
      <c r="B877" s="150"/>
      <c r="C877" s="150"/>
      <c r="D877" s="150"/>
      <c r="E877" s="150"/>
      <c r="F877" s="150"/>
      <c r="G877" s="150"/>
      <c r="H877" s="150"/>
      <c r="I877" s="150"/>
      <c r="J877" s="150"/>
      <c r="K877" s="150"/>
      <c r="L877" s="150"/>
      <c r="M877" s="188"/>
      <c r="N877" s="150"/>
      <c r="O877" s="150"/>
      <c r="P877" s="150"/>
      <c r="Q877" s="150"/>
      <c r="R877" s="150"/>
    </row>
    <row r="878" ht="15.75" customHeight="1">
      <c r="A878" s="150"/>
      <c r="B878" s="150"/>
      <c r="C878" s="150"/>
      <c r="D878" s="150"/>
      <c r="E878" s="150"/>
      <c r="F878" s="150"/>
      <c r="G878" s="150"/>
      <c r="H878" s="150"/>
      <c r="I878" s="150"/>
      <c r="J878" s="150"/>
      <c r="K878" s="150"/>
      <c r="L878" s="150"/>
      <c r="M878" s="188"/>
      <c r="N878" s="150"/>
      <c r="O878" s="150"/>
      <c r="P878" s="150"/>
      <c r="Q878" s="150"/>
      <c r="R878" s="150"/>
    </row>
    <row r="879" ht="15.75" customHeight="1">
      <c r="A879" s="150"/>
      <c r="B879" s="150"/>
      <c r="C879" s="150"/>
      <c r="D879" s="150"/>
      <c r="E879" s="150"/>
      <c r="F879" s="150"/>
      <c r="G879" s="150"/>
      <c r="H879" s="150"/>
      <c r="I879" s="150"/>
      <c r="J879" s="150"/>
      <c r="K879" s="150"/>
      <c r="L879" s="150"/>
      <c r="M879" s="188"/>
      <c r="N879" s="150"/>
      <c r="O879" s="150"/>
      <c r="P879" s="150"/>
      <c r="Q879" s="150"/>
      <c r="R879" s="150"/>
    </row>
    <row r="880" ht="15.75" customHeight="1">
      <c r="A880" s="150"/>
      <c r="B880" s="150"/>
      <c r="C880" s="150"/>
      <c r="D880" s="150"/>
      <c r="E880" s="150"/>
      <c r="F880" s="150"/>
      <c r="G880" s="150"/>
      <c r="H880" s="150"/>
      <c r="I880" s="150"/>
      <c r="J880" s="150"/>
      <c r="K880" s="150"/>
      <c r="L880" s="150"/>
      <c r="M880" s="188"/>
      <c r="N880" s="150"/>
      <c r="O880" s="150"/>
      <c r="P880" s="150"/>
      <c r="Q880" s="150"/>
      <c r="R880" s="150"/>
    </row>
    <row r="881" ht="15.75" customHeight="1">
      <c r="A881" s="150"/>
      <c r="B881" s="150"/>
      <c r="C881" s="150"/>
      <c r="D881" s="150"/>
      <c r="E881" s="150"/>
      <c r="F881" s="150"/>
      <c r="G881" s="150"/>
      <c r="H881" s="150"/>
      <c r="I881" s="150"/>
      <c r="J881" s="150"/>
      <c r="K881" s="150"/>
      <c r="L881" s="150"/>
      <c r="M881" s="188"/>
      <c r="N881" s="150"/>
      <c r="O881" s="150"/>
      <c r="P881" s="150"/>
      <c r="Q881" s="150"/>
      <c r="R881" s="150"/>
    </row>
    <row r="882" ht="15.75" customHeight="1">
      <c r="A882" s="150"/>
      <c r="B882" s="150"/>
      <c r="C882" s="150"/>
      <c r="D882" s="150"/>
      <c r="E882" s="150"/>
      <c r="F882" s="150"/>
      <c r="G882" s="150"/>
      <c r="H882" s="150"/>
      <c r="I882" s="150"/>
      <c r="J882" s="150"/>
      <c r="K882" s="150"/>
      <c r="L882" s="150"/>
      <c r="M882" s="188"/>
      <c r="N882" s="150"/>
      <c r="O882" s="150"/>
      <c r="P882" s="150"/>
      <c r="Q882" s="150"/>
      <c r="R882" s="150"/>
    </row>
    <row r="883" ht="15.75" customHeight="1">
      <c r="A883" s="150"/>
      <c r="B883" s="150"/>
      <c r="C883" s="150"/>
      <c r="D883" s="150"/>
      <c r="E883" s="150"/>
      <c r="F883" s="150"/>
      <c r="G883" s="150"/>
      <c r="H883" s="150"/>
      <c r="I883" s="150"/>
      <c r="J883" s="150"/>
      <c r="K883" s="150"/>
      <c r="L883" s="150"/>
      <c r="M883" s="188"/>
      <c r="N883" s="150"/>
      <c r="O883" s="150"/>
      <c r="P883" s="150"/>
      <c r="Q883" s="150"/>
      <c r="R883" s="150"/>
    </row>
    <row r="884" ht="15.75" customHeight="1">
      <c r="A884" s="150"/>
      <c r="B884" s="150"/>
      <c r="C884" s="150"/>
      <c r="D884" s="150"/>
      <c r="E884" s="150"/>
      <c r="F884" s="150"/>
      <c r="G884" s="150"/>
      <c r="H884" s="150"/>
      <c r="I884" s="150"/>
      <c r="J884" s="150"/>
      <c r="K884" s="150"/>
      <c r="L884" s="150"/>
      <c r="M884" s="188"/>
      <c r="N884" s="150"/>
      <c r="O884" s="150"/>
      <c r="P884" s="150"/>
      <c r="Q884" s="150"/>
      <c r="R884" s="150"/>
    </row>
    <row r="885" ht="15.75" customHeight="1">
      <c r="A885" s="150"/>
      <c r="B885" s="150"/>
      <c r="C885" s="150"/>
      <c r="D885" s="150"/>
      <c r="E885" s="150"/>
      <c r="F885" s="150"/>
      <c r="G885" s="150"/>
      <c r="H885" s="150"/>
      <c r="I885" s="150"/>
      <c r="J885" s="150"/>
      <c r="K885" s="150"/>
      <c r="L885" s="150"/>
      <c r="M885" s="188"/>
      <c r="N885" s="150"/>
      <c r="O885" s="150"/>
      <c r="P885" s="150"/>
      <c r="Q885" s="150"/>
      <c r="R885" s="150"/>
    </row>
    <row r="886" ht="15.75" customHeight="1">
      <c r="A886" s="150"/>
      <c r="B886" s="150"/>
      <c r="C886" s="150"/>
      <c r="D886" s="150"/>
      <c r="E886" s="150"/>
      <c r="F886" s="150"/>
      <c r="G886" s="150"/>
      <c r="H886" s="150"/>
      <c r="I886" s="150"/>
      <c r="J886" s="150"/>
      <c r="K886" s="150"/>
      <c r="L886" s="150"/>
      <c r="M886" s="188"/>
      <c r="N886" s="150"/>
      <c r="O886" s="150"/>
      <c r="P886" s="150"/>
      <c r="Q886" s="150"/>
      <c r="R886" s="150"/>
    </row>
    <row r="887" ht="15.75" customHeight="1">
      <c r="A887" s="150"/>
      <c r="B887" s="150"/>
      <c r="C887" s="150"/>
      <c r="D887" s="150"/>
      <c r="E887" s="150"/>
      <c r="F887" s="150"/>
      <c r="G887" s="150"/>
      <c r="H887" s="150"/>
      <c r="I887" s="150"/>
      <c r="J887" s="150"/>
      <c r="K887" s="150"/>
      <c r="L887" s="150"/>
      <c r="M887" s="188"/>
      <c r="N887" s="150"/>
      <c r="O887" s="150"/>
      <c r="P887" s="150"/>
      <c r="Q887" s="150"/>
      <c r="R887" s="150"/>
    </row>
    <row r="888" ht="15.75" customHeight="1">
      <c r="A888" s="150"/>
      <c r="B888" s="150"/>
      <c r="C888" s="150"/>
      <c r="D888" s="150"/>
      <c r="E888" s="150"/>
      <c r="F888" s="150"/>
      <c r="G888" s="150"/>
      <c r="H888" s="150"/>
      <c r="I888" s="150"/>
      <c r="J888" s="150"/>
      <c r="K888" s="150"/>
      <c r="L888" s="150"/>
      <c r="M888" s="188"/>
      <c r="N888" s="150"/>
      <c r="O888" s="150"/>
      <c r="P888" s="150"/>
      <c r="Q888" s="150"/>
      <c r="R888" s="150"/>
    </row>
    <row r="889" ht="15.75" customHeight="1">
      <c r="A889" s="150"/>
      <c r="B889" s="150"/>
      <c r="C889" s="150"/>
      <c r="D889" s="150"/>
      <c r="E889" s="150"/>
      <c r="F889" s="150"/>
      <c r="G889" s="150"/>
      <c r="H889" s="150"/>
      <c r="I889" s="150"/>
      <c r="J889" s="150"/>
      <c r="K889" s="150"/>
      <c r="L889" s="150"/>
      <c r="M889" s="188"/>
      <c r="N889" s="150"/>
      <c r="O889" s="150"/>
      <c r="P889" s="150"/>
      <c r="Q889" s="150"/>
      <c r="R889" s="150"/>
    </row>
    <row r="890" ht="15.75" customHeight="1">
      <c r="A890" s="150"/>
      <c r="B890" s="150"/>
      <c r="C890" s="150"/>
      <c r="D890" s="150"/>
      <c r="E890" s="150"/>
      <c r="F890" s="150"/>
      <c r="G890" s="150"/>
      <c r="H890" s="150"/>
      <c r="I890" s="150"/>
      <c r="J890" s="150"/>
      <c r="K890" s="150"/>
      <c r="L890" s="150"/>
      <c r="M890" s="188"/>
      <c r="N890" s="150"/>
      <c r="O890" s="150"/>
      <c r="P890" s="150"/>
      <c r="Q890" s="150"/>
      <c r="R890" s="150"/>
    </row>
    <row r="891" ht="15.75" customHeight="1">
      <c r="A891" s="150"/>
      <c r="B891" s="150"/>
      <c r="C891" s="150"/>
      <c r="D891" s="150"/>
      <c r="E891" s="150"/>
      <c r="F891" s="150"/>
      <c r="G891" s="150"/>
      <c r="H891" s="150"/>
      <c r="I891" s="150"/>
      <c r="J891" s="150"/>
      <c r="K891" s="150"/>
      <c r="L891" s="150"/>
      <c r="M891" s="188"/>
      <c r="N891" s="150"/>
      <c r="O891" s="150"/>
      <c r="P891" s="150"/>
      <c r="Q891" s="150"/>
      <c r="R891" s="150"/>
    </row>
    <row r="892" ht="15.75" customHeight="1">
      <c r="A892" s="150"/>
      <c r="B892" s="150"/>
      <c r="C892" s="150"/>
      <c r="D892" s="150"/>
      <c r="E892" s="150"/>
      <c r="F892" s="150"/>
      <c r="G892" s="150"/>
      <c r="H892" s="150"/>
      <c r="I892" s="150"/>
      <c r="J892" s="150"/>
      <c r="K892" s="150"/>
      <c r="L892" s="150"/>
      <c r="M892" s="188"/>
      <c r="N892" s="150"/>
      <c r="O892" s="150"/>
      <c r="P892" s="150"/>
      <c r="Q892" s="150"/>
      <c r="R892" s="150"/>
    </row>
    <row r="893" ht="15.75" customHeight="1">
      <c r="A893" s="150"/>
      <c r="B893" s="150"/>
      <c r="C893" s="150"/>
      <c r="D893" s="150"/>
      <c r="E893" s="150"/>
      <c r="F893" s="150"/>
      <c r="G893" s="150"/>
      <c r="H893" s="150"/>
      <c r="I893" s="150"/>
      <c r="J893" s="150"/>
      <c r="K893" s="150"/>
      <c r="L893" s="150"/>
      <c r="M893" s="188"/>
      <c r="N893" s="150"/>
      <c r="O893" s="150"/>
      <c r="P893" s="150"/>
      <c r="Q893" s="150"/>
      <c r="R893" s="150"/>
    </row>
    <row r="894" ht="15.75" customHeight="1">
      <c r="A894" s="150"/>
      <c r="B894" s="150"/>
      <c r="C894" s="150"/>
      <c r="D894" s="150"/>
      <c r="E894" s="150"/>
      <c r="F894" s="150"/>
      <c r="G894" s="150"/>
      <c r="H894" s="150"/>
      <c r="I894" s="150"/>
      <c r="J894" s="150"/>
      <c r="K894" s="150"/>
      <c r="L894" s="150"/>
      <c r="M894" s="188"/>
      <c r="N894" s="150"/>
      <c r="O894" s="150"/>
      <c r="P894" s="150"/>
      <c r="Q894" s="150"/>
      <c r="R894" s="150"/>
    </row>
    <row r="895" ht="15.75" customHeight="1">
      <c r="A895" s="150"/>
      <c r="B895" s="150"/>
      <c r="C895" s="150"/>
      <c r="D895" s="150"/>
      <c r="E895" s="150"/>
      <c r="F895" s="150"/>
      <c r="G895" s="150"/>
      <c r="H895" s="150"/>
      <c r="I895" s="150"/>
      <c r="J895" s="150"/>
      <c r="K895" s="150"/>
      <c r="L895" s="150"/>
      <c r="M895" s="188"/>
      <c r="N895" s="150"/>
      <c r="O895" s="150"/>
      <c r="P895" s="150"/>
      <c r="Q895" s="150"/>
      <c r="R895" s="150"/>
    </row>
    <row r="896" ht="15.75" customHeight="1">
      <c r="A896" s="150"/>
      <c r="B896" s="150"/>
      <c r="C896" s="150"/>
      <c r="D896" s="150"/>
      <c r="E896" s="150"/>
      <c r="F896" s="150"/>
      <c r="G896" s="150"/>
      <c r="H896" s="150"/>
      <c r="I896" s="150"/>
      <c r="J896" s="150"/>
      <c r="K896" s="150"/>
      <c r="L896" s="150"/>
      <c r="M896" s="188"/>
      <c r="N896" s="150"/>
      <c r="O896" s="150"/>
      <c r="P896" s="150"/>
      <c r="Q896" s="150"/>
      <c r="R896" s="150"/>
    </row>
    <row r="897" ht="15.75" customHeight="1">
      <c r="A897" s="150"/>
      <c r="B897" s="150"/>
      <c r="C897" s="150"/>
      <c r="D897" s="150"/>
      <c r="E897" s="150"/>
      <c r="F897" s="150"/>
      <c r="G897" s="150"/>
      <c r="H897" s="150"/>
      <c r="I897" s="150"/>
      <c r="J897" s="150"/>
      <c r="K897" s="150"/>
      <c r="L897" s="150"/>
      <c r="M897" s="188"/>
      <c r="N897" s="150"/>
      <c r="O897" s="150"/>
      <c r="P897" s="150"/>
      <c r="Q897" s="150"/>
      <c r="R897" s="150"/>
    </row>
    <row r="898" ht="15.75" customHeight="1">
      <c r="A898" s="150"/>
      <c r="B898" s="150"/>
      <c r="C898" s="150"/>
      <c r="D898" s="150"/>
      <c r="E898" s="150"/>
      <c r="F898" s="150"/>
      <c r="G898" s="150"/>
      <c r="H898" s="150"/>
      <c r="I898" s="150"/>
      <c r="J898" s="150"/>
      <c r="K898" s="150"/>
      <c r="L898" s="150"/>
      <c r="M898" s="188"/>
      <c r="N898" s="150"/>
      <c r="O898" s="150"/>
      <c r="P898" s="150"/>
      <c r="Q898" s="150"/>
      <c r="R898" s="150"/>
    </row>
    <row r="899" ht="15.75" customHeight="1">
      <c r="A899" s="150"/>
      <c r="B899" s="150"/>
      <c r="C899" s="150"/>
      <c r="D899" s="150"/>
      <c r="E899" s="150"/>
      <c r="F899" s="150"/>
      <c r="G899" s="150"/>
      <c r="H899" s="150"/>
      <c r="I899" s="150"/>
      <c r="J899" s="150"/>
      <c r="K899" s="150"/>
      <c r="L899" s="150"/>
      <c r="M899" s="188"/>
      <c r="N899" s="150"/>
      <c r="O899" s="150"/>
      <c r="P899" s="150"/>
      <c r="Q899" s="150"/>
      <c r="R899" s="150"/>
    </row>
    <row r="900" ht="15.75" customHeight="1">
      <c r="A900" s="150"/>
      <c r="B900" s="150"/>
      <c r="C900" s="150"/>
      <c r="D900" s="150"/>
      <c r="E900" s="150"/>
      <c r="F900" s="150"/>
      <c r="G900" s="150"/>
      <c r="H900" s="150"/>
      <c r="I900" s="150"/>
      <c r="J900" s="150"/>
      <c r="K900" s="150"/>
      <c r="L900" s="150"/>
      <c r="M900" s="188"/>
      <c r="N900" s="150"/>
      <c r="O900" s="150"/>
      <c r="P900" s="150"/>
      <c r="Q900" s="150"/>
      <c r="R900" s="150"/>
    </row>
    <row r="901" ht="15.75" customHeight="1">
      <c r="A901" s="150"/>
      <c r="B901" s="150"/>
      <c r="C901" s="150"/>
      <c r="D901" s="150"/>
      <c r="E901" s="150"/>
      <c r="F901" s="150"/>
      <c r="G901" s="150"/>
      <c r="H901" s="150"/>
      <c r="I901" s="150"/>
      <c r="J901" s="150"/>
      <c r="K901" s="150"/>
      <c r="L901" s="150"/>
      <c r="M901" s="188"/>
      <c r="N901" s="150"/>
      <c r="O901" s="150"/>
      <c r="P901" s="150"/>
      <c r="Q901" s="150"/>
      <c r="R901" s="150"/>
    </row>
    <row r="902" ht="15.75" customHeight="1">
      <c r="A902" s="150"/>
      <c r="B902" s="150"/>
      <c r="C902" s="150"/>
      <c r="D902" s="150"/>
      <c r="E902" s="150"/>
      <c r="F902" s="150"/>
      <c r="G902" s="150"/>
      <c r="H902" s="150"/>
      <c r="I902" s="150"/>
      <c r="J902" s="150"/>
      <c r="K902" s="150"/>
      <c r="L902" s="150"/>
      <c r="M902" s="188"/>
      <c r="N902" s="150"/>
      <c r="O902" s="150"/>
      <c r="P902" s="150"/>
      <c r="Q902" s="150"/>
      <c r="R902" s="150"/>
    </row>
    <row r="903" ht="15.75" customHeight="1">
      <c r="A903" s="150"/>
      <c r="B903" s="150"/>
      <c r="C903" s="150"/>
      <c r="D903" s="150"/>
      <c r="E903" s="150"/>
      <c r="F903" s="150"/>
      <c r="G903" s="150"/>
      <c r="H903" s="150"/>
      <c r="I903" s="150"/>
      <c r="J903" s="150"/>
      <c r="K903" s="150"/>
      <c r="L903" s="150"/>
      <c r="M903" s="188"/>
      <c r="N903" s="150"/>
      <c r="O903" s="150"/>
      <c r="P903" s="150"/>
      <c r="Q903" s="150"/>
      <c r="R903" s="150"/>
    </row>
    <row r="904" ht="15.75" customHeight="1">
      <c r="A904" s="150"/>
      <c r="B904" s="150"/>
      <c r="C904" s="150"/>
      <c r="D904" s="150"/>
      <c r="E904" s="150"/>
      <c r="F904" s="150"/>
      <c r="G904" s="150"/>
      <c r="H904" s="150"/>
      <c r="I904" s="150"/>
      <c r="J904" s="150"/>
      <c r="K904" s="150"/>
      <c r="L904" s="150"/>
      <c r="M904" s="188"/>
      <c r="N904" s="150"/>
      <c r="O904" s="150"/>
      <c r="P904" s="150"/>
      <c r="Q904" s="150"/>
      <c r="R904" s="150"/>
    </row>
    <row r="905" ht="15.75" customHeight="1">
      <c r="A905" s="150"/>
      <c r="B905" s="150"/>
      <c r="C905" s="150"/>
      <c r="D905" s="150"/>
      <c r="E905" s="150"/>
      <c r="F905" s="150"/>
      <c r="G905" s="150"/>
      <c r="H905" s="150"/>
      <c r="I905" s="150"/>
      <c r="J905" s="150"/>
      <c r="K905" s="150"/>
      <c r="L905" s="150"/>
      <c r="M905" s="188"/>
      <c r="N905" s="150"/>
      <c r="O905" s="150"/>
      <c r="P905" s="150"/>
      <c r="Q905" s="150"/>
      <c r="R905" s="150"/>
    </row>
    <row r="906" ht="15.75" customHeight="1">
      <c r="A906" s="150"/>
      <c r="B906" s="150"/>
      <c r="C906" s="150"/>
      <c r="D906" s="150"/>
      <c r="E906" s="150"/>
      <c r="F906" s="150"/>
      <c r="G906" s="150"/>
      <c r="H906" s="150"/>
      <c r="I906" s="150"/>
      <c r="J906" s="150"/>
      <c r="K906" s="150"/>
      <c r="L906" s="150"/>
      <c r="M906" s="188"/>
      <c r="N906" s="150"/>
      <c r="O906" s="150"/>
      <c r="P906" s="150"/>
      <c r="Q906" s="150"/>
      <c r="R906" s="150"/>
    </row>
    <row r="907" ht="15.75" customHeight="1">
      <c r="A907" s="150"/>
      <c r="B907" s="150"/>
      <c r="C907" s="150"/>
      <c r="D907" s="150"/>
      <c r="E907" s="150"/>
      <c r="F907" s="150"/>
      <c r="G907" s="150"/>
      <c r="H907" s="150"/>
      <c r="I907" s="150"/>
      <c r="J907" s="150"/>
      <c r="K907" s="150"/>
      <c r="L907" s="150"/>
      <c r="M907" s="188"/>
      <c r="N907" s="150"/>
      <c r="O907" s="150"/>
      <c r="P907" s="150"/>
      <c r="Q907" s="150"/>
      <c r="R907" s="150"/>
    </row>
    <row r="908" ht="15.75" customHeight="1">
      <c r="A908" s="150"/>
      <c r="B908" s="150"/>
      <c r="C908" s="150"/>
      <c r="D908" s="150"/>
      <c r="E908" s="150"/>
      <c r="F908" s="150"/>
      <c r="G908" s="150"/>
      <c r="H908" s="150"/>
      <c r="I908" s="150"/>
      <c r="J908" s="150"/>
      <c r="K908" s="150"/>
      <c r="L908" s="150"/>
      <c r="M908" s="188"/>
      <c r="N908" s="150"/>
      <c r="O908" s="150"/>
      <c r="P908" s="150"/>
      <c r="Q908" s="150"/>
      <c r="R908" s="150"/>
    </row>
    <row r="909" ht="15.75" customHeight="1">
      <c r="A909" s="150"/>
      <c r="B909" s="150"/>
      <c r="C909" s="150"/>
      <c r="D909" s="150"/>
      <c r="E909" s="150"/>
      <c r="F909" s="150"/>
      <c r="G909" s="150"/>
      <c r="H909" s="150"/>
      <c r="I909" s="150"/>
      <c r="J909" s="150"/>
      <c r="K909" s="150"/>
      <c r="L909" s="150"/>
      <c r="M909" s="188"/>
      <c r="N909" s="150"/>
      <c r="O909" s="150"/>
      <c r="P909" s="150"/>
      <c r="Q909" s="150"/>
      <c r="R909" s="150"/>
    </row>
    <row r="910" ht="15.75" customHeight="1">
      <c r="A910" s="150"/>
      <c r="B910" s="150"/>
      <c r="C910" s="150"/>
      <c r="D910" s="150"/>
      <c r="E910" s="150"/>
      <c r="F910" s="150"/>
      <c r="G910" s="150"/>
      <c r="H910" s="150"/>
      <c r="I910" s="150"/>
      <c r="J910" s="150"/>
      <c r="K910" s="150"/>
      <c r="L910" s="150"/>
      <c r="M910" s="188"/>
      <c r="N910" s="150"/>
      <c r="O910" s="150"/>
      <c r="P910" s="150"/>
      <c r="Q910" s="150"/>
      <c r="R910" s="150"/>
    </row>
    <row r="911" ht="15.75" customHeight="1">
      <c r="A911" s="150"/>
      <c r="B911" s="150"/>
      <c r="C911" s="150"/>
      <c r="D911" s="150"/>
      <c r="E911" s="150"/>
      <c r="F911" s="150"/>
      <c r="G911" s="150"/>
      <c r="H911" s="150"/>
      <c r="I911" s="150"/>
      <c r="J911" s="150"/>
      <c r="K911" s="150"/>
      <c r="L911" s="150"/>
      <c r="M911" s="188"/>
      <c r="N911" s="150"/>
      <c r="O911" s="150"/>
      <c r="P911" s="150"/>
      <c r="Q911" s="150"/>
      <c r="R911" s="150"/>
    </row>
    <row r="912" ht="15.75" customHeight="1">
      <c r="A912" s="150"/>
      <c r="B912" s="150"/>
      <c r="C912" s="150"/>
      <c r="D912" s="150"/>
      <c r="E912" s="150"/>
      <c r="F912" s="150"/>
      <c r="G912" s="150"/>
      <c r="H912" s="150"/>
      <c r="I912" s="150"/>
      <c r="J912" s="150"/>
      <c r="K912" s="150"/>
      <c r="L912" s="150"/>
      <c r="M912" s="188"/>
      <c r="N912" s="150"/>
      <c r="O912" s="150"/>
      <c r="P912" s="150"/>
      <c r="Q912" s="150"/>
      <c r="R912" s="150"/>
    </row>
    <row r="913" ht="15.75" customHeight="1">
      <c r="A913" s="150"/>
      <c r="B913" s="150"/>
      <c r="C913" s="150"/>
      <c r="D913" s="150"/>
      <c r="E913" s="150"/>
      <c r="F913" s="150"/>
      <c r="G913" s="150"/>
      <c r="H913" s="150"/>
      <c r="I913" s="150"/>
      <c r="J913" s="150"/>
      <c r="K913" s="150"/>
      <c r="L913" s="150"/>
      <c r="M913" s="188"/>
      <c r="N913" s="150"/>
      <c r="O913" s="150"/>
      <c r="P913" s="150"/>
      <c r="Q913" s="150"/>
      <c r="R913" s="150"/>
    </row>
    <row r="914" ht="15.75" customHeight="1">
      <c r="A914" s="150"/>
      <c r="B914" s="150"/>
      <c r="C914" s="150"/>
      <c r="D914" s="150"/>
      <c r="E914" s="150"/>
      <c r="F914" s="150"/>
      <c r="G914" s="150"/>
      <c r="H914" s="150"/>
      <c r="I914" s="150"/>
      <c r="J914" s="150"/>
      <c r="K914" s="150"/>
      <c r="L914" s="150"/>
      <c r="M914" s="188"/>
      <c r="N914" s="150"/>
      <c r="O914" s="150"/>
      <c r="P914" s="150"/>
      <c r="Q914" s="150"/>
      <c r="R914" s="150"/>
    </row>
    <row r="915" ht="15.75" customHeight="1">
      <c r="A915" s="150"/>
      <c r="B915" s="150"/>
      <c r="C915" s="150"/>
      <c r="D915" s="150"/>
      <c r="E915" s="150"/>
      <c r="F915" s="150"/>
      <c r="G915" s="150"/>
      <c r="H915" s="150"/>
      <c r="I915" s="150"/>
      <c r="J915" s="150"/>
      <c r="K915" s="150"/>
      <c r="L915" s="150"/>
      <c r="M915" s="188"/>
      <c r="N915" s="150"/>
      <c r="O915" s="150"/>
      <c r="P915" s="150"/>
      <c r="Q915" s="150"/>
      <c r="R915" s="150"/>
    </row>
    <row r="916" ht="15.75" customHeight="1">
      <c r="A916" s="150"/>
      <c r="B916" s="150"/>
      <c r="C916" s="150"/>
      <c r="D916" s="150"/>
      <c r="E916" s="150"/>
      <c r="F916" s="150"/>
      <c r="G916" s="150"/>
      <c r="H916" s="150"/>
      <c r="I916" s="150"/>
      <c r="J916" s="150"/>
      <c r="K916" s="150"/>
      <c r="L916" s="150"/>
      <c r="M916" s="188"/>
      <c r="N916" s="150"/>
      <c r="O916" s="150"/>
      <c r="P916" s="150"/>
      <c r="Q916" s="150"/>
      <c r="R916" s="150"/>
    </row>
    <row r="917" ht="15.75" customHeight="1">
      <c r="A917" s="150"/>
      <c r="B917" s="150"/>
      <c r="C917" s="150"/>
      <c r="D917" s="150"/>
      <c r="E917" s="150"/>
      <c r="F917" s="150"/>
      <c r="G917" s="150"/>
      <c r="H917" s="150"/>
      <c r="I917" s="150"/>
      <c r="J917" s="150"/>
      <c r="K917" s="150"/>
      <c r="L917" s="150"/>
      <c r="M917" s="188"/>
      <c r="N917" s="150"/>
      <c r="O917" s="150"/>
      <c r="P917" s="150"/>
      <c r="Q917" s="150"/>
      <c r="R917" s="150"/>
    </row>
    <row r="918" ht="15.75" customHeight="1">
      <c r="A918" s="150"/>
      <c r="B918" s="150"/>
      <c r="C918" s="150"/>
      <c r="D918" s="150"/>
      <c r="E918" s="150"/>
      <c r="F918" s="150"/>
      <c r="G918" s="150"/>
      <c r="H918" s="150"/>
      <c r="I918" s="150"/>
      <c r="J918" s="150"/>
      <c r="K918" s="150"/>
      <c r="L918" s="150"/>
      <c r="M918" s="188"/>
      <c r="N918" s="150"/>
      <c r="O918" s="150"/>
      <c r="P918" s="150"/>
      <c r="Q918" s="150"/>
      <c r="R918" s="150"/>
    </row>
    <row r="919" ht="15.75" customHeight="1">
      <c r="A919" s="150"/>
      <c r="B919" s="150"/>
      <c r="C919" s="150"/>
      <c r="D919" s="150"/>
      <c r="E919" s="150"/>
      <c r="F919" s="150"/>
      <c r="G919" s="150"/>
      <c r="H919" s="150"/>
      <c r="I919" s="150"/>
      <c r="J919" s="150"/>
      <c r="K919" s="150"/>
      <c r="L919" s="150"/>
      <c r="M919" s="188"/>
      <c r="N919" s="150"/>
      <c r="O919" s="150"/>
      <c r="P919" s="150"/>
      <c r="Q919" s="150"/>
      <c r="R919" s="150"/>
    </row>
    <row r="920" ht="15.75" customHeight="1">
      <c r="A920" s="150"/>
      <c r="B920" s="150"/>
      <c r="C920" s="150"/>
      <c r="D920" s="150"/>
      <c r="E920" s="150"/>
      <c r="F920" s="150"/>
      <c r="G920" s="150"/>
      <c r="H920" s="150"/>
      <c r="I920" s="150"/>
      <c r="J920" s="150"/>
      <c r="K920" s="150"/>
      <c r="L920" s="150"/>
      <c r="M920" s="188"/>
      <c r="N920" s="150"/>
      <c r="O920" s="150"/>
      <c r="P920" s="150"/>
      <c r="Q920" s="150"/>
      <c r="R920" s="150"/>
    </row>
    <row r="921" ht="15.75" customHeight="1">
      <c r="A921" s="150"/>
      <c r="B921" s="150"/>
      <c r="C921" s="150"/>
      <c r="D921" s="150"/>
      <c r="E921" s="150"/>
      <c r="F921" s="150"/>
      <c r="G921" s="150"/>
      <c r="H921" s="150"/>
      <c r="I921" s="150"/>
      <c r="J921" s="150"/>
      <c r="K921" s="150"/>
      <c r="L921" s="150"/>
      <c r="M921" s="188"/>
      <c r="N921" s="150"/>
      <c r="O921" s="150"/>
      <c r="P921" s="150"/>
      <c r="Q921" s="150"/>
      <c r="R921" s="150"/>
    </row>
    <row r="922" ht="15.75" customHeight="1">
      <c r="A922" s="150"/>
      <c r="B922" s="150"/>
      <c r="C922" s="150"/>
      <c r="D922" s="150"/>
      <c r="E922" s="150"/>
      <c r="F922" s="150"/>
      <c r="G922" s="150"/>
      <c r="H922" s="150"/>
      <c r="I922" s="150"/>
      <c r="J922" s="150"/>
      <c r="K922" s="150"/>
      <c r="L922" s="150"/>
      <c r="M922" s="188"/>
      <c r="N922" s="150"/>
      <c r="O922" s="150"/>
      <c r="P922" s="150"/>
      <c r="Q922" s="150"/>
      <c r="R922" s="150"/>
    </row>
    <row r="923" ht="15.75" customHeight="1">
      <c r="A923" s="150"/>
      <c r="B923" s="150"/>
      <c r="C923" s="150"/>
      <c r="D923" s="150"/>
      <c r="E923" s="150"/>
      <c r="F923" s="150"/>
      <c r="G923" s="150"/>
      <c r="H923" s="150"/>
      <c r="I923" s="150"/>
      <c r="J923" s="150"/>
      <c r="K923" s="150"/>
      <c r="L923" s="150"/>
      <c r="M923" s="188"/>
      <c r="N923" s="150"/>
      <c r="O923" s="150"/>
      <c r="P923" s="150"/>
      <c r="Q923" s="150"/>
      <c r="R923" s="150"/>
    </row>
    <row r="924" ht="15.75" customHeight="1">
      <c r="A924" s="150"/>
      <c r="B924" s="150"/>
      <c r="C924" s="150"/>
      <c r="D924" s="150"/>
      <c r="E924" s="150"/>
      <c r="F924" s="150"/>
      <c r="G924" s="150"/>
      <c r="H924" s="150"/>
      <c r="I924" s="150"/>
      <c r="J924" s="150"/>
      <c r="K924" s="150"/>
      <c r="L924" s="150"/>
      <c r="M924" s="188"/>
      <c r="N924" s="150"/>
      <c r="O924" s="150"/>
      <c r="P924" s="150"/>
      <c r="Q924" s="150"/>
      <c r="R924" s="150"/>
    </row>
    <row r="925" ht="15.75" customHeight="1">
      <c r="A925" s="150"/>
      <c r="B925" s="150"/>
      <c r="C925" s="150"/>
      <c r="D925" s="150"/>
      <c r="E925" s="150"/>
      <c r="F925" s="150"/>
      <c r="G925" s="150"/>
      <c r="H925" s="150"/>
      <c r="I925" s="150"/>
      <c r="J925" s="150"/>
      <c r="K925" s="150"/>
      <c r="L925" s="150"/>
      <c r="M925" s="188"/>
      <c r="N925" s="150"/>
      <c r="O925" s="150"/>
      <c r="P925" s="150"/>
      <c r="Q925" s="150"/>
      <c r="R925" s="150"/>
    </row>
    <row r="926" ht="15.75" customHeight="1">
      <c r="A926" s="150"/>
      <c r="B926" s="150"/>
      <c r="C926" s="150"/>
      <c r="D926" s="150"/>
      <c r="E926" s="150"/>
      <c r="F926" s="150"/>
      <c r="G926" s="150"/>
      <c r="H926" s="150"/>
      <c r="I926" s="150"/>
      <c r="J926" s="150"/>
      <c r="K926" s="150"/>
      <c r="L926" s="150"/>
      <c r="M926" s="188"/>
      <c r="N926" s="150"/>
      <c r="O926" s="150"/>
      <c r="P926" s="150"/>
      <c r="Q926" s="150"/>
      <c r="R926" s="150"/>
    </row>
    <row r="927" ht="15.75" customHeight="1">
      <c r="A927" s="150"/>
      <c r="B927" s="150"/>
      <c r="C927" s="150"/>
      <c r="D927" s="150"/>
      <c r="E927" s="150"/>
      <c r="F927" s="150"/>
      <c r="G927" s="150"/>
      <c r="H927" s="150"/>
      <c r="I927" s="150"/>
      <c r="J927" s="150"/>
      <c r="K927" s="150"/>
      <c r="L927" s="150"/>
      <c r="M927" s="188"/>
      <c r="N927" s="150"/>
      <c r="O927" s="150"/>
      <c r="P927" s="150"/>
      <c r="Q927" s="150"/>
      <c r="R927" s="150"/>
    </row>
    <row r="928" ht="15.75" customHeight="1">
      <c r="A928" s="150"/>
      <c r="B928" s="150"/>
      <c r="C928" s="150"/>
      <c r="D928" s="150"/>
      <c r="E928" s="150"/>
      <c r="F928" s="150"/>
      <c r="G928" s="150"/>
      <c r="H928" s="150"/>
      <c r="I928" s="150"/>
      <c r="J928" s="150"/>
      <c r="K928" s="150"/>
      <c r="L928" s="150"/>
      <c r="M928" s="188"/>
      <c r="N928" s="150"/>
      <c r="O928" s="150"/>
      <c r="P928" s="150"/>
      <c r="Q928" s="150"/>
      <c r="R928" s="150"/>
    </row>
    <row r="929" ht="15.75" customHeight="1">
      <c r="A929" s="150"/>
      <c r="B929" s="150"/>
      <c r="C929" s="150"/>
      <c r="D929" s="150"/>
      <c r="E929" s="150"/>
      <c r="F929" s="150"/>
      <c r="G929" s="150"/>
      <c r="H929" s="150"/>
      <c r="I929" s="150"/>
      <c r="J929" s="150"/>
      <c r="K929" s="150"/>
      <c r="L929" s="150"/>
      <c r="M929" s="188"/>
      <c r="N929" s="150"/>
      <c r="O929" s="150"/>
      <c r="P929" s="150"/>
      <c r="Q929" s="150"/>
      <c r="R929" s="150"/>
    </row>
    <row r="930" ht="15.75" customHeight="1">
      <c r="A930" s="150"/>
      <c r="B930" s="150"/>
      <c r="C930" s="150"/>
      <c r="D930" s="150"/>
      <c r="E930" s="150"/>
      <c r="F930" s="150"/>
      <c r="G930" s="150"/>
      <c r="H930" s="150"/>
      <c r="I930" s="150"/>
      <c r="J930" s="150"/>
      <c r="K930" s="150"/>
      <c r="L930" s="150"/>
      <c r="M930" s="188"/>
      <c r="N930" s="150"/>
      <c r="O930" s="150"/>
      <c r="P930" s="150"/>
      <c r="Q930" s="150"/>
      <c r="R930" s="150"/>
    </row>
    <row r="931" ht="15.75" customHeight="1">
      <c r="A931" s="150"/>
      <c r="B931" s="150"/>
      <c r="C931" s="150"/>
      <c r="D931" s="150"/>
      <c r="E931" s="150"/>
      <c r="F931" s="150"/>
      <c r="G931" s="150"/>
      <c r="H931" s="150"/>
      <c r="I931" s="150"/>
      <c r="J931" s="150"/>
      <c r="K931" s="150"/>
      <c r="L931" s="150"/>
      <c r="M931" s="188"/>
      <c r="N931" s="150"/>
      <c r="O931" s="150"/>
      <c r="P931" s="150"/>
      <c r="Q931" s="150"/>
      <c r="R931" s="150"/>
    </row>
    <row r="932" ht="15.75" customHeight="1">
      <c r="A932" s="150"/>
      <c r="B932" s="150"/>
      <c r="C932" s="150"/>
      <c r="D932" s="150"/>
      <c r="E932" s="150"/>
      <c r="F932" s="150"/>
      <c r="G932" s="150"/>
      <c r="H932" s="150"/>
      <c r="I932" s="150"/>
      <c r="J932" s="150"/>
      <c r="K932" s="150"/>
      <c r="L932" s="150"/>
      <c r="M932" s="188"/>
      <c r="N932" s="150"/>
      <c r="O932" s="150"/>
      <c r="P932" s="150"/>
      <c r="Q932" s="150"/>
      <c r="R932" s="150"/>
    </row>
    <row r="933" ht="15.75" customHeight="1">
      <c r="A933" s="150"/>
      <c r="B933" s="150"/>
      <c r="C933" s="150"/>
      <c r="D933" s="150"/>
      <c r="E933" s="150"/>
      <c r="F933" s="150"/>
      <c r="G933" s="150"/>
      <c r="H933" s="150"/>
      <c r="I933" s="150"/>
      <c r="J933" s="150"/>
      <c r="K933" s="150"/>
      <c r="L933" s="150"/>
      <c r="M933" s="188"/>
      <c r="N933" s="150"/>
      <c r="O933" s="150"/>
      <c r="P933" s="150"/>
      <c r="Q933" s="150"/>
      <c r="R933" s="150"/>
    </row>
    <row r="934" ht="15.75" customHeight="1">
      <c r="A934" s="150"/>
      <c r="B934" s="150"/>
      <c r="C934" s="150"/>
      <c r="D934" s="150"/>
      <c r="E934" s="150"/>
      <c r="F934" s="150"/>
      <c r="G934" s="150"/>
      <c r="H934" s="150"/>
      <c r="I934" s="150"/>
      <c r="J934" s="150"/>
      <c r="K934" s="150"/>
      <c r="L934" s="150"/>
      <c r="M934" s="188"/>
      <c r="N934" s="150"/>
      <c r="O934" s="150"/>
      <c r="P934" s="150"/>
      <c r="Q934" s="150"/>
      <c r="R934" s="150"/>
    </row>
    <row r="935" ht="15.75" customHeight="1">
      <c r="A935" s="150"/>
      <c r="B935" s="150"/>
      <c r="C935" s="150"/>
      <c r="D935" s="150"/>
      <c r="E935" s="150"/>
      <c r="F935" s="150"/>
      <c r="G935" s="150"/>
      <c r="H935" s="150"/>
      <c r="I935" s="150"/>
      <c r="J935" s="150"/>
      <c r="K935" s="150"/>
      <c r="L935" s="150"/>
      <c r="M935" s="188"/>
      <c r="N935" s="150"/>
      <c r="O935" s="150"/>
      <c r="P935" s="150"/>
      <c r="Q935" s="150"/>
      <c r="R935" s="150"/>
    </row>
    <row r="936" ht="15.75" customHeight="1">
      <c r="A936" s="150"/>
      <c r="B936" s="150"/>
      <c r="C936" s="150"/>
      <c r="D936" s="150"/>
      <c r="E936" s="150"/>
      <c r="F936" s="150"/>
      <c r="G936" s="150"/>
      <c r="H936" s="150"/>
      <c r="I936" s="150"/>
      <c r="J936" s="150"/>
      <c r="K936" s="150"/>
      <c r="L936" s="150"/>
      <c r="M936" s="188"/>
      <c r="N936" s="150"/>
      <c r="O936" s="150"/>
      <c r="P936" s="150"/>
      <c r="Q936" s="150"/>
      <c r="R936" s="150"/>
    </row>
    <row r="937" ht="15.75" customHeight="1">
      <c r="A937" s="150"/>
      <c r="B937" s="150"/>
      <c r="C937" s="150"/>
      <c r="D937" s="150"/>
      <c r="E937" s="150"/>
      <c r="F937" s="150"/>
      <c r="G937" s="150"/>
      <c r="H937" s="150"/>
      <c r="I937" s="150"/>
      <c r="J937" s="150"/>
      <c r="K937" s="150"/>
      <c r="L937" s="150"/>
      <c r="M937" s="188"/>
      <c r="N937" s="150"/>
      <c r="O937" s="150"/>
      <c r="P937" s="150"/>
      <c r="Q937" s="150"/>
      <c r="R937" s="150"/>
    </row>
    <row r="938" ht="15.75" customHeight="1">
      <c r="A938" s="150"/>
      <c r="B938" s="150"/>
      <c r="C938" s="150"/>
      <c r="D938" s="150"/>
      <c r="E938" s="150"/>
      <c r="F938" s="150"/>
      <c r="G938" s="150"/>
      <c r="H938" s="150"/>
      <c r="I938" s="150"/>
      <c r="J938" s="150"/>
      <c r="K938" s="150"/>
      <c r="L938" s="150"/>
      <c r="M938" s="188"/>
      <c r="N938" s="150"/>
      <c r="O938" s="150"/>
      <c r="P938" s="150"/>
      <c r="Q938" s="150"/>
      <c r="R938" s="150"/>
    </row>
    <row r="939" ht="15.75" customHeight="1">
      <c r="A939" s="150"/>
      <c r="B939" s="150"/>
      <c r="C939" s="150"/>
      <c r="D939" s="150"/>
      <c r="E939" s="150"/>
      <c r="F939" s="150"/>
      <c r="G939" s="150"/>
      <c r="H939" s="150"/>
      <c r="I939" s="150"/>
      <c r="J939" s="150"/>
      <c r="K939" s="150"/>
      <c r="L939" s="150"/>
      <c r="M939" s="188"/>
      <c r="N939" s="150"/>
      <c r="O939" s="150"/>
      <c r="P939" s="150"/>
      <c r="Q939" s="150"/>
      <c r="R939" s="150"/>
    </row>
    <row r="940" ht="15.75" customHeight="1">
      <c r="A940" s="150"/>
      <c r="B940" s="150"/>
      <c r="C940" s="150"/>
      <c r="D940" s="150"/>
      <c r="E940" s="150"/>
      <c r="F940" s="150"/>
      <c r="G940" s="150"/>
      <c r="H940" s="150"/>
      <c r="I940" s="150"/>
      <c r="J940" s="150"/>
      <c r="K940" s="150"/>
      <c r="L940" s="150"/>
      <c r="M940" s="188"/>
      <c r="N940" s="150"/>
      <c r="O940" s="150"/>
      <c r="P940" s="150"/>
      <c r="Q940" s="150"/>
      <c r="R940" s="150"/>
    </row>
    <row r="941" ht="15.75" customHeight="1">
      <c r="A941" s="150"/>
      <c r="B941" s="150"/>
      <c r="C941" s="150"/>
      <c r="D941" s="150"/>
      <c r="E941" s="150"/>
      <c r="F941" s="150"/>
      <c r="G941" s="150"/>
      <c r="H941" s="150"/>
      <c r="I941" s="150"/>
      <c r="J941" s="150"/>
      <c r="K941" s="150"/>
      <c r="L941" s="150"/>
      <c r="M941" s="188"/>
      <c r="N941" s="150"/>
      <c r="O941" s="150"/>
      <c r="P941" s="150"/>
      <c r="Q941" s="150"/>
      <c r="R941" s="150"/>
    </row>
    <row r="942" ht="15.75" customHeight="1">
      <c r="A942" s="150"/>
      <c r="B942" s="150"/>
      <c r="C942" s="150"/>
      <c r="D942" s="150"/>
      <c r="E942" s="150"/>
      <c r="F942" s="150"/>
      <c r="G942" s="150"/>
      <c r="H942" s="150"/>
      <c r="I942" s="150"/>
      <c r="J942" s="150"/>
      <c r="K942" s="150"/>
      <c r="L942" s="150"/>
      <c r="M942" s="188"/>
      <c r="N942" s="150"/>
      <c r="O942" s="150"/>
      <c r="P942" s="150"/>
      <c r="Q942" s="150"/>
      <c r="R942" s="150"/>
    </row>
    <row r="943" ht="15.75" customHeight="1">
      <c r="A943" s="150"/>
      <c r="B943" s="150"/>
      <c r="C943" s="150"/>
      <c r="D943" s="150"/>
      <c r="E943" s="150"/>
      <c r="F943" s="150"/>
      <c r="G943" s="150"/>
      <c r="H943" s="150"/>
      <c r="I943" s="150"/>
      <c r="J943" s="150"/>
      <c r="K943" s="150"/>
      <c r="L943" s="150"/>
      <c r="M943" s="188"/>
      <c r="N943" s="150"/>
      <c r="O943" s="150"/>
      <c r="P943" s="150"/>
      <c r="Q943" s="150"/>
      <c r="R943" s="150"/>
    </row>
    <row r="944" ht="15.75" customHeight="1">
      <c r="A944" s="150"/>
      <c r="B944" s="150"/>
      <c r="C944" s="150"/>
      <c r="D944" s="150"/>
      <c r="E944" s="150"/>
      <c r="F944" s="150"/>
      <c r="G944" s="150"/>
      <c r="H944" s="150"/>
      <c r="I944" s="150"/>
      <c r="J944" s="150"/>
      <c r="K944" s="150"/>
      <c r="L944" s="150"/>
      <c r="M944" s="188"/>
      <c r="N944" s="150"/>
      <c r="O944" s="150"/>
      <c r="P944" s="150"/>
      <c r="Q944" s="150"/>
      <c r="R944" s="150"/>
    </row>
    <row r="945" ht="15.75" customHeight="1">
      <c r="A945" s="150"/>
      <c r="B945" s="150"/>
      <c r="C945" s="150"/>
      <c r="D945" s="150"/>
      <c r="E945" s="150"/>
      <c r="F945" s="150"/>
      <c r="G945" s="150"/>
      <c r="H945" s="150"/>
      <c r="I945" s="150"/>
      <c r="J945" s="150"/>
      <c r="K945" s="150"/>
      <c r="L945" s="150"/>
      <c r="M945" s="188"/>
      <c r="N945" s="150"/>
      <c r="O945" s="150"/>
      <c r="P945" s="150"/>
      <c r="Q945" s="150"/>
      <c r="R945" s="150"/>
    </row>
    <row r="946" ht="15.75" customHeight="1">
      <c r="A946" s="150"/>
      <c r="B946" s="150"/>
      <c r="C946" s="150"/>
      <c r="D946" s="150"/>
      <c r="E946" s="150"/>
      <c r="F946" s="150"/>
      <c r="G946" s="150"/>
      <c r="H946" s="150"/>
      <c r="I946" s="150"/>
      <c r="J946" s="150"/>
      <c r="K946" s="150"/>
      <c r="L946" s="150"/>
      <c r="M946" s="188"/>
      <c r="N946" s="150"/>
      <c r="O946" s="150"/>
      <c r="P946" s="150"/>
      <c r="Q946" s="150"/>
      <c r="R946" s="150"/>
    </row>
    <row r="947" ht="15.75" customHeight="1">
      <c r="A947" s="150"/>
      <c r="B947" s="150"/>
      <c r="C947" s="150"/>
      <c r="D947" s="150"/>
      <c r="E947" s="150"/>
      <c r="F947" s="150"/>
      <c r="G947" s="150"/>
      <c r="H947" s="150"/>
      <c r="I947" s="150"/>
      <c r="J947" s="150"/>
      <c r="K947" s="150"/>
      <c r="L947" s="150"/>
      <c r="M947" s="188"/>
      <c r="N947" s="150"/>
      <c r="O947" s="150"/>
      <c r="P947" s="150"/>
      <c r="Q947" s="150"/>
      <c r="R947" s="150"/>
    </row>
    <row r="948" ht="15.75" customHeight="1">
      <c r="A948" s="150"/>
      <c r="B948" s="150"/>
      <c r="C948" s="150"/>
      <c r="D948" s="150"/>
      <c r="E948" s="150"/>
      <c r="F948" s="150"/>
      <c r="G948" s="150"/>
      <c r="H948" s="150"/>
      <c r="I948" s="150"/>
      <c r="J948" s="150"/>
      <c r="K948" s="150"/>
      <c r="L948" s="150"/>
      <c r="M948" s="188"/>
      <c r="N948" s="150"/>
      <c r="O948" s="150"/>
      <c r="P948" s="150"/>
      <c r="Q948" s="150"/>
      <c r="R948" s="150"/>
    </row>
    <row r="949" ht="15.75" customHeight="1">
      <c r="A949" s="150"/>
      <c r="B949" s="150"/>
      <c r="C949" s="150"/>
      <c r="D949" s="150"/>
      <c r="E949" s="150"/>
      <c r="F949" s="150"/>
      <c r="G949" s="150"/>
      <c r="H949" s="150"/>
      <c r="I949" s="150"/>
      <c r="J949" s="150"/>
      <c r="K949" s="150"/>
      <c r="L949" s="150"/>
      <c r="M949" s="188"/>
      <c r="N949" s="150"/>
      <c r="O949" s="150"/>
      <c r="P949" s="150"/>
      <c r="Q949" s="150"/>
      <c r="R949" s="150"/>
    </row>
    <row r="950" ht="15.75" customHeight="1">
      <c r="A950" s="150"/>
      <c r="B950" s="150"/>
      <c r="C950" s="150"/>
      <c r="D950" s="150"/>
      <c r="E950" s="150"/>
      <c r="F950" s="150"/>
      <c r="G950" s="150"/>
      <c r="H950" s="150"/>
      <c r="I950" s="150"/>
      <c r="J950" s="150"/>
      <c r="K950" s="150"/>
      <c r="L950" s="150"/>
      <c r="M950" s="188"/>
      <c r="N950" s="150"/>
      <c r="O950" s="150"/>
      <c r="P950" s="150"/>
      <c r="Q950" s="150"/>
      <c r="R950" s="150"/>
    </row>
    <row r="951" ht="15.75" customHeight="1">
      <c r="A951" s="150"/>
      <c r="B951" s="150"/>
      <c r="C951" s="150"/>
      <c r="D951" s="150"/>
      <c r="E951" s="150"/>
      <c r="F951" s="150"/>
      <c r="G951" s="150"/>
      <c r="H951" s="150"/>
      <c r="I951" s="150"/>
      <c r="J951" s="150"/>
      <c r="K951" s="150"/>
      <c r="L951" s="150"/>
      <c r="M951" s="188"/>
      <c r="N951" s="150"/>
      <c r="O951" s="150"/>
      <c r="P951" s="150"/>
      <c r="Q951" s="150"/>
      <c r="R951" s="150"/>
    </row>
    <row r="952" ht="15.75" customHeight="1">
      <c r="A952" s="150"/>
      <c r="B952" s="150"/>
      <c r="C952" s="150"/>
      <c r="D952" s="150"/>
      <c r="E952" s="150"/>
      <c r="F952" s="150"/>
      <c r="G952" s="150"/>
      <c r="H952" s="150"/>
      <c r="I952" s="150"/>
      <c r="J952" s="150"/>
      <c r="K952" s="150"/>
      <c r="L952" s="150"/>
      <c r="M952" s="188"/>
      <c r="N952" s="150"/>
      <c r="O952" s="150"/>
      <c r="P952" s="150"/>
      <c r="Q952" s="150"/>
      <c r="R952" s="150"/>
    </row>
    <row r="953" ht="15.75" customHeight="1">
      <c r="A953" s="150"/>
      <c r="B953" s="150"/>
      <c r="C953" s="150"/>
      <c r="D953" s="150"/>
      <c r="E953" s="150"/>
      <c r="F953" s="150"/>
      <c r="G953" s="150"/>
      <c r="H953" s="150"/>
      <c r="I953" s="150"/>
      <c r="J953" s="150"/>
      <c r="K953" s="150"/>
      <c r="L953" s="150"/>
      <c r="M953" s="188"/>
      <c r="N953" s="150"/>
      <c r="O953" s="150"/>
      <c r="P953" s="150"/>
      <c r="Q953" s="150"/>
      <c r="R953" s="150"/>
    </row>
    <row r="954" ht="15.75" customHeight="1">
      <c r="A954" s="150"/>
      <c r="B954" s="150"/>
      <c r="C954" s="150"/>
      <c r="D954" s="150"/>
      <c r="E954" s="150"/>
      <c r="F954" s="150"/>
      <c r="G954" s="150"/>
      <c r="H954" s="150"/>
      <c r="I954" s="150"/>
      <c r="J954" s="150"/>
      <c r="K954" s="150"/>
      <c r="L954" s="150"/>
      <c r="M954" s="188"/>
      <c r="N954" s="150"/>
      <c r="O954" s="150"/>
      <c r="P954" s="150"/>
      <c r="Q954" s="150"/>
      <c r="R954" s="150"/>
    </row>
    <row r="955" ht="15.75" customHeight="1">
      <c r="A955" s="150"/>
      <c r="B955" s="150"/>
      <c r="C955" s="150"/>
      <c r="D955" s="150"/>
      <c r="E955" s="150"/>
      <c r="F955" s="150"/>
      <c r="G955" s="150"/>
      <c r="H955" s="150"/>
      <c r="I955" s="150"/>
      <c r="J955" s="150"/>
      <c r="K955" s="150"/>
      <c r="L955" s="150"/>
      <c r="M955" s="188"/>
      <c r="N955" s="150"/>
      <c r="O955" s="150"/>
      <c r="P955" s="150"/>
      <c r="Q955" s="150"/>
      <c r="R955" s="150"/>
    </row>
    <row r="956" ht="15.75" customHeight="1">
      <c r="A956" s="150"/>
      <c r="B956" s="150"/>
      <c r="C956" s="150"/>
      <c r="D956" s="150"/>
      <c r="E956" s="150"/>
      <c r="F956" s="150"/>
      <c r="G956" s="150"/>
      <c r="H956" s="150"/>
      <c r="I956" s="150"/>
      <c r="J956" s="150"/>
      <c r="K956" s="150"/>
      <c r="L956" s="150"/>
      <c r="M956" s="188"/>
      <c r="N956" s="150"/>
      <c r="O956" s="150"/>
      <c r="P956" s="150"/>
      <c r="Q956" s="150"/>
      <c r="R956" s="150"/>
    </row>
    <row r="957" ht="15.75" customHeight="1">
      <c r="A957" s="150"/>
      <c r="B957" s="150"/>
      <c r="C957" s="150"/>
      <c r="D957" s="150"/>
      <c r="E957" s="150"/>
      <c r="F957" s="150"/>
      <c r="G957" s="150"/>
      <c r="H957" s="150"/>
      <c r="I957" s="150"/>
      <c r="J957" s="150"/>
      <c r="K957" s="150"/>
      <c r="L957" s="150"/>
      <c r="M957" s="188"/>
      <c r="N957" s="150"/>
      <c r="O957" s="150"/>
      <c r="P957" s="150"/>
      <c r="Q957" s="150"/>
      <c r="R957" s="150"/>
    </row>
    <row r="958" ht="15.75" customHeight="1">
      <c r="A958" s="150"/>
      <c r="B958" s="150"/>
      <c r="C958" s="150"/>
      <c r="D958" s="150"/>
      <c r="E958" s="150"/>
      <c r="F958" s="150"/>
      <c r="G958" s="150"/>
      <c r="H958" s="150"/>
      <c r="I958" s="150"/>
      <c r="J958" s="150"/>
      <c r="K958" s="150"/>
      <c r="L958" s="150"/>
      <c r="M958" s="188"/>
      <c r="N958" s="150"/>
      <c r="O958" s="150"/>
      <c r="P958" s="150"/>
      <c r="Q958" s="150"/>
      <c r="R958" s="150"/>
    </row>
    <row r="959" ht="15.75" customHeight="1">
      <c r="A959" s="150"/>
      <c r="B959" s="150"/>
      <c r="C959" s="150"/>
      <c r="D959" s="150"/>
      <c r="E959" s="150"/>
      <c r="F959" s="150"/>
      <c r="G959" s="150"/>
      <c r="H959" s="150"/>
      <c r="I959" s="150"/>
      <c r="J959" s="150"/>
      <c r="K959" s="150"/>
      <c r="L959" s="150"/>
      <c r="M959" s="188"/>
      <c r="N959" s="150"/>
      <c r="O959" s="150"/>
      <c r="P959" s="150"/>
      <c r="Q959" s="150"/>
      <c r="R959" s="150"/>
    </row>
    <row r="960" ht="15.75" customHeight="1">
      <c r="A960" s="150"/>
      <c r="B960" s="150"/>
      <c r="C960" s="150"/>
      <c r="D960" s="150"/>
      <c r="E960" s="150"/>
      <c r="F960" s="150"/>
      <c r="G960" s="150"/>
      <c r="H960" s="150"/>
      <c r="I960" s="150"/>
      <c r="J960" s="150"/>
      <c r="K960" s="150"/>
      <c r="L960" s="150"/>
      <c r="M960" s="188"/>
      <c r="N960" s="150"/>
      <c r="O960" s="150"/>
      <c r="P960" s="150"/>
      <c r="Q960" s="150"/>
      <c r="R960" s="150"/>
    </row>
    <row r="961" ht="15.75" customHeight="1">
      <c r="A961" s="150"/>
      <c r="B961" s="150"/>
      <c r="C961" s="150"/>
      <c r="D961" s="150"/>
      <c r="E961" s="150"/>
      <c r="F961" s="150"/>
      <c r="G961" s="150"/>
      <c r="H961" s="150"/>
      <c r="I961" s="150"/>
      <c r="J961" s="150"/>
      <c r="K961" s="150"/>
      <c r="L961" s="150"/>
      <c r="M961" s="188"/>
      <c r="N961" s="150"/>
      <c r="O961" s="150"/>
      <c r="P961" s="150"/>
      <c r="Q961" s="150"/>
      <c r="R961" s="150"/>
    </row>
    <row r="962" ht="15.75" customHeight="1">
      <c r="A962" s="150"/>
      <c r="B962" s="150"/>
      <c r="C962" s="150"/>
      <c r="D962" s="150"/>
      <c r="E962" s="150"/>
      <c r="F962" s="150"/>
      <c r="G962" s="150"/>
      <c r="H962" s="150"/>
      <c r="I962" s="150"/>
      <c r="J962" s="150"/>
      <c r="K962" s="150"/>
      <c r="L962" s="150"/>
      <c r="M962" s="188"/>
      <c r="N962" s="150"/>
      <c r="O962" s="150"/>
      <c r="P962" s="150"/>
      <c r="Q962" s="150"/>
      <c r="R962" s="150"/>
    </row>
    <row r="963" ht="15.75" customHeight="1">
      <c r="A963" s="150"/>
      <c r="B963" s="150"/>
      <c r="C963" s="150"/>
      <c r="D963" s="150"/>
      <c r="E963" s="150"/>
      <c r="F963" s="150"/>
      <c r="G963" s="150"/>
      <c r="H963" s="150"/>
      <c r="I963" s="150"/>
      <c r="J963" s="150"/>
      <c r="K963" s="150"/>
      <c r="L963" s="150"/>
      <c r="M963" s="188"/>
      <c r="N963" s="150"/>
      <c r="O963" s="150"/>
      <c r="P963" s="150"/>
      <c r="Q963" s="150"/>
      <c r="R963" s="150"/>
    </row>
    <row r="964" ht="15.75" customHeight="1">
      <c r="A964" s="150"/>
      <c r="B964" s="150"/>
      <c r="C964" s="150"/>
      <c r="D964" s="150"/>
      <c r="E964" s="150"/>
      <c r="F964" s="150"/>
      <c r="G964" s="150"/>
      <c r="H964" s="150"/>
      <c r="I964" s="150"/>
      <c r="J964" s="150"/>
      <c r="K964" s="150"/>
      <c r="L964" s="150"/>
      <c r="M964" s="188"/>
      <c r="N964" s="150"/>
      <c r="O964" s="150"/>
      <c r="P964" s="150"/>
      <c r="Q964" s="150"/>
      <c r="R964" s="150"/>
    </row>
    <row r="965" ht="15.75" customHeight="1">
      <c r="A965" s="150"/>
      <c r="B965" s="150"/>
      <c r="C965" s="150"/>
      <c r="D965" s="150"/>
      <c r="E965" s="150"/>
      <c r="F965" s="150"/>
      <c r="G965" s="150"/>
      <c r="H965" s="150"/>
      <c r="I965" s="150"/>
      <c r="J965" s="150"/>
      <c r="K965" s="150"/>
      <c r="L965" s="150"/>
      <c r="M965" s="188"/>
      <c r="N965" s="150"/>
      <c r="O965" s="150"/>
      <c r="P965" s="150"/>
      <c r="Q965" s="150"/>
      <c r="R965" s="150"/>
    </row>
    <row r="966" ht="15.75" customHeight="1">
      <c r="A966" s="150"/>
      <c r="B966" s="150"/>
      <c r="C966" s="150"/>
      <c r="D966" s="150"/>
      <c r="E966" s="150"/>
      <c r="F966" s="150"/>
      <c r="G966" s="150"/>
      <c r="H966" s="150"/>
      <c r="I966" s="150"/>
      <c r="J966" s="150"/>
      <c r="K966" s="150"/>
      <c r="L966" s="150"/>
      <c r="M966" s="188"/>
      <c r="N966" s="150"/>
      <c r="O966" s="150"/>
      <c r="P966" s="150"/>
      <c r="Q966" s="150"/>
      <c r="R966" s="150"/>
    </row>
    <row r="967" ht="15.75" customHeight="1">
      <c r="A967" s="150"/>
      <c r="B967" s="150"/>
      <c r="C967" s="150"/>
      <c r="D967" s="150"/>
      <c r="E967" s="150"/>
      <c r="F967" s="150"/>
      <c r="G967" s="150"/>
      <c r="H967" s="150"/>
      <c r="I967" s="150"/>
      <c r="J967" s="150"/>
      <c r="K967" s="150"/>
      <c r="L967" s="150"/>
      <c r="M967" s="188"/>
      <c r="N967" s="150"/>
      <c r="O967" s="150"/>
      <c r="P967" s="150"/>
      <c r="Q967" s="150"/>
      <c r="R967" s="150"/>
    </row>
    <row r="968" ht="15.75" customHeight="1">
      <c r="A968" s="150"/>
      <c r="B968" s="150"/>
      <c r="C968" s="150"/>
      <c r="D968" s="150"/>
      <c r="E968" s="150"/>
      <c r="F968" s="150"/>
      <c r="G968" s="150"/>
      <c r="H968" s="150"/>
      <c r="I968" s="150"/>
      <c r="J968" s="150"/>
      <c r="K968" s="150"/>
      <c r="L968" s="150"/>
      <c r="M968" s="188"/>
      <c r="N968" s="150"/>
      <c r="O968" s="150"/>
      <c r="P968" s="150"/>
      <c r="Q968" s="150"/>
      <c r="R968" s="150"/>
    </row>
    <row r="969" ht="15.75" customHeight="1">
      <c r="A969" s="150"/>
      <c r="B969" s="150"/>
      <c r="C969" s="150"/>
      <c r="D969" s="150"/>
      <c r="E969" s="150"/>
      <c r="F969" s="150"/>
      <c r="G969" s="150"/>
      <c r="H969" s="150"/>
      <c r="I969" s="150"/>
      <c r="J969" s="150"/>
      <c r="K969" s="150"/>
      <c r="L969" s="150"/>
      <c r="M969" s="188"/>
      <c r="N969" s="150"/>
      <c r="O969" s="150"/>
      <c r="P969" s="150"/>
      <c r="Q969" s="150"/>
      <c r="R969" s="150"/>
    </row>
    <row r="970" ht="15.75" customHeight="1">
      <c r="A970" s="150"/>
      <c r="B970" s="150"/>
      <c r="C970" s="150"/>
      <c r="D970" s="150"/>
      <c r="E970" s="150"/>
      <c r="F970" s="150"/>
      <c r="G970" s="150"/>
      <c r="H970" s="150"/>
      <c r="I970" s="150"/>
      <c r="J970" s="150"/>
      <c r="K970" s="150"/>
      <c r="L970" s="150"/>
      <c r="M970" s="188"/>
      <c r="N970" s="150"/>
      <c r="O970" s="150"/>
      <c r="P970" s="150"/>
      <c r="Q970" s="150"/>
      <c r="R970" s="150"/>
    </row>
    <row r="971" ht="15.75" customHeight="1">
      <c r="A971" s="150"/>
      <c r="B971" s="150"/>
      <c r="C971" s="150"/>
      <c r="D971" s="150"/>
      <c r="E971" s="150"/>
      <c r="F971" s="150"/>
      <c r="G971" s="150"/>
      <c r="H971" s="150"/>
      <c r="I971" s="150"/>
      <c r="J971" s="150"/>
      <c r="K971" s="150"/>
      <c r="L971" s="150"/>
      <c r="M971" s="188"/>
      <c r="N971" s="150"/>
      <c r="O971" s="150"/>
      <c r="P971" s="150"/>
      <c r="Q971" s="150"/>
      <c r="R971" s="150"/>
    </row>
    <row r="972" ht="15.75" customHeight="1">
      <c r="A972" s="150"/>
      <c r="B972" s="150"/>
      <c r="C972" s="150"/>
      <c r="D972" s="150"/>
      <c r="E972" s="150"/>
      <c r="F972" s="150"/>
      <c r="G972" s="150"/>
      <c r="H972" s="150"/>
      <c r="I972" s="150"/>
      <c r="J972" s="150"/>
      <c r="K972" s="150"/>
      <c r="L972" s="150"/>
      <c r="M972" s="188"/>
      <c r="N972" s="150"/>
      <c r="O972" s="150"/>
      <c r="P972" s="150"/>
      <c r="Q972" s="150"/>
      <c r="R972" s="150"/>
    </row>
    <row r="973" ht="15.75" customHeight="1">
      <c r="A973" s="150"/>
      <c r="B973" s="150"/>
      <c r="C973" s="150"/>
      <c r="D973" s="150"/>
      <c r="E973" s="150"/>
      <c r="F973" s="150"/>
      <c r="G973" s="150"/>
      <c r="H973" s="150"/>
      <c r="I973" s="150"/>
      <c r="J973" s="150"/>
      <c r="K973" s="150"/>
      <c r="L973" s="150"/>
      <c r="M973" s="188"/>
      <c r="N973" s="150"/>
      <c r="O973" s="150"/>
      <c r="P973" s="150"/>
      <c r="Q973" s="150"/>
      <c r="R973" s="150"/>
    </row>
    <row r="974" ht="15.75" customHeight="1">
      <c r="A974" s="150"/>
      <c r="B974" s="150"/>
      <c r="C974" s="150"/>
      <c r="D974" s="150"/>
      <c r="E974" s="150"/>
      <c r="F974" s="150"/>
      <c r="G974" s="150"/>
      <c r="H974" s="150"/>
      <c r="I974" s="150"/>
      <c r="J974" s="150"/>
      <c r="K974" s="150"/>
      <c r="L974" s="150"/>
      <c r="M974" s="188"/>
      <c r="N974" s="150"/>
      <c r="O974" s="150"/>
      <c r="P974" s="150"/>
      <c r="Q974" s="150"/>
      <c r="R974" s="150"/>
    </row>
    <row r="975" ht="15.75" customHeight="1">
      <c r="A975" s="150"/>
      <c r="B975" s="150"/>
      <c r="C975" s="150"/>
      <c r="D975" s="150"/>
      <c r="E975" s="150"/>
      <c r="F975" s="150"/>
      <c r="G975" s="150"/>
      <c r="H975" s="150"/>
      <c r="I975" s="150"/>
      <c r="J975" s="150"/>
      <c r="K975" s="150"/>
      <c r="L975" s="150"/>
      <c r="M975" s="188"/>
      <c r="N975" s="150"/>
      <c r="O975" s="150"/>
      <c r="P975" s="150"/>
      <c r="Q975" s="150"/>
      <c r="R975" s="150"/>
    </row>
    <row r="976" ht="15.75" customHeight="1">
      <c r="A976" s="150"/>
      <c r="B976" s="150"/>
      <c r="C976" s="150"/>
      <c r="D976" s="150"/>
      <c r="E976" s="150"/>
      <c r="F976" s="150"/>
      <c r="G976" s="150"/>
      <c r="H976" s="150"/>
      <c r="I976" s="150"/>
      <c r="J976" s="150"/>
      <c r="K976" s="150"/>
      <c r="L976" s="150"/>
      <c r="M976" s="188"/>
      <c r="N976" s="150"/>
      <c r="O976" s="150"/>
      <c r="P976" s="150"/>
      <c r="Q976" s="150"/>
      <c r="R976" s="150"/>
    </row>
    <row r="977" ht="15.75" customHeight="1">
      <c r="A977" s="150"/>
      <c r="B977" s="150"/>
      <c r="C977" s="150"/>
      <c r="D977" s="150"/>
      <c r="E977" s="150"/>
      <c r="F977" s="150"/>
      <c r="G977" s="150"/>
      <c r="H977" s="150"/>
      <c r="I977" s="150"/>
      <c r="J977" s="150"/>
      <c r="K977" s="150"/>
      <c r="L977" s="150"/>
      <c r="M977" s="188"/>
      <c r="N977" s="150"/>
      <c r="O977" s="150"/>
      <c r="P977" s="150"/>
      <c r="Q977" s="150"/>
      <c r="R977" s="150"/>
    </row>
    <row r="978" ht="15.75" customHeight="1">
      <c r="A978" s="150"/>
      <c r="B978" s="150"/>
      <c r="C978" s="150"/>
      <c r="D978" s="150"/>
      <c r="E978" s="150"/>
      <c r="F978" s="150"/>
      <c r="G978" s="150"/>
      <c r="H978" s="150"/>
      <c r="I978" s="150"/>
      <c r="J978" s="150"/>
      <c r="K978" s="150"/>
      <c r="L978" s="150"/>
      <c r="M978" s="188"/>
      <c r="N978" s="150"/>
      <c r="O978" s="150"/>
      <c r="P978" s="150"/>
      <c r="Q978" s="150"/>
      <c r="R978" s="150"/>
    </row>
    <row r="979" ht="15.75" customHeight="1">
      <c r="A979" s="150"/>
      <c r="B979" s="150"/>
      <c r="C979" s="150"/>
      <c r="D979" s="150"/>
      <c r="E979" s="150"/>
      <c r="F979" s="150"/>
      <c r="G979" s="150"/>
      <c r="H979" s="150"/>
      <c r="I979" s="150"/>
      <c r="J979" s="150"/>
      <c r="K979" s="150"/>
      <c r="L979" s="150"/>
      <c r="M979" s="188"/>
      <c r="N979" s="150"/>
      <c r="O979" s="150"/>
      <c r="P979" s="150"/>
      <c r="Q979" s="150"/>
      <c r="R979" s="150"/>
    </row>
    <row r="980" ht="15.75" customHeight="1">
      <c r="A980" s="150"/>
      <c r="B980" s="150"/>
      <c r="C980" s="150"/>
      <c r="D980" s="150"/>
      <c r="E980" s="150"/>
      <c r="F980" s="150"/>
      <c r="G980" s="150"/>
      <c r="H980" s="150"/>
      <c r="I980" s="150"/>
      <c r="J980" s="150"/>
      <c r="K980" s="150"/>
      <c r="L980" s="150"/>
      <c r="M980" s="188"/>
      <c r="N980" s="150"/>
      <c r="O980" s="150"/>
      <c r="P980" s="150"/>
      <c r="Q980" s="150"/>
      <c r="R980" s="150"/>
    </row>
    <row r="981" ht="15.75" customHeight="1">
      <c r="A981" s="150"/>
      <c r="B981" s="150"/>
      <c r="C981" s="150"/>
      <c r="D981" s="150"/>
      <c r="E981" s="150"/>
      <c r="F981" s="150"/>
      <c r="G981" s="150"/>
      <c r="H981" s="150"/>
      <c r="I981" s="150"/>
      <c r="J981" s="150"/>
      <c r="K981" s="150"/>
      <c r="L981" s="150"/>
      <c r="M981" s="188"/>
      <c r="N981" s="150"/>
      <c r="O981" s="150"/>
      <c r="P981" s="150"/>
      <c r="Q981" s="150"/>
      <c r="R981" s="150"/>
    </row>
    <row r="982" ht="15.75" customHeight="1">
      <c r="A982" s="150"/>
      <c r="B982" s="150"/>
      <c r="C982" s="150"/>
      <c r="D982" s="150"/>
      <c r="E982" s="150"/>
      <c r="F982" s="150"/>
      <c r="G982" s="150"/>
      <c r="H982" s="150"/>
      <c r="I982" s="150"/>
      <c r="J982" s="150"/>
      <c r="K982" s="150"/>
      <c r="L982" s="150"/>
      <c r="M982" s="188"/>
      <c r="N982" s="150"/>
      <c r="O982" s="150"/>
      <c r="P982" s="150"/>
      <c r="Q982" s="150"/>
      <c r="R982" s="150"/>
    </row>
    <row r="983" ht="15.75" customHeight="1">
      <c r="A983" s="150"/>
      <c r="B983" s="150"/>
      <c r="C983" s="150"/>
      <c r="D983" s="150"/>
      <c r="E983" s="150"/>
      <c r="F983" s="150"/>
      <c r="G983" s="150"/>
      <c r="H983" s="150"/>
      <c r="I983" s="150"/>
      <c r="J983" s="150"/>
      <c r="K983" s="150"/>
      <c r="L983" s="150"/>
      <c r="M983" s="188"/>
      <c r="N983" s="150"/>
      <c r="O983" s="150"/>
      <c r="P983" s="150"/>
      <c r="Q983" s="150"/>
      <c r="R983" s="150"/>
    </row>
    <row r="984" ht="15.75" customHeight="1">
      <c r="A984" s="150"/>
      <c r="B984" s="150"/>
      <c r="C984" s="150"/>
      <c r="D984" s="150"/>
      <c r="E984" s="150"/>
      <c r="F984" s="150"/>
      <c r="G984" s="150"/>
      <c r="H984" s="150"/>
      <c r="I984" s="150"/>
      <c r="J984" s="150"/>
      <c r="K984" s="150"/>
      <c r="L984" s="150"/>
      <c r="M984" s="188"/>
      <c r="N984" s="150"/>
      <c r="O984" s="150"/>
      <c r="P984" s="150"/>
      <c r="Q984" s="150"/>
      <c r="R984" s="150"/>
    </row>
    <row r="985" ht="15.75" customHeight="1">
      <c r="A985" s="150"/>
      <c r="B985" s="150"/>
      <c r="C985" s="150"/>
      <c r="D985" s="150"/>
      <c r="E985" s="150"/>
      <c r="F985" s="150"/>
      <c r="G985" s="150"/>
      <c r="H985" s="150"/>
      <c r="I985" s="150"/>
      <c r="J985" s="150"/>
      <c r="K985" s="150"/>
      <c r="L985" s="150"/>
      <c r="M985" s="188"/>
      <c r="N985" s="150"/>
      <c r="O985" s="150"/>
      <c r="P985" s="150"/>
      <c r="Q985" s="150"/>
      <c r="R985" s="150"/>
    </row>
    <row r="986" ht="15.75" customHeight="1">
      <c r="A986" s="150"/>
      <c r="B986" s="150"/>
      <c r="C986" s="150"/>
      <c r="D986" s="150"/>
      <c r="E986" s="150"/>
      <c r="F986" s="150"/>
      <c r="G986" s="150"/>
      <c r="H986" s="150"/>
      <c r="I986" s="150"/>
      <c r="J986" s="150"/>
      <c r="K986" s="150"/>
      <c r="L986" s="150"/>
      <c r="M986" s="188"/>
      <c r="N986" s="150"/>
      <c r="O986" s="150"/>
      <c r="P986" s="150"/>
      <c r="Q986" s="150"/>
      <c r="R986" s="150"/>
    </row>
    <row r="987" ht="15.75" customHeight="1">
      <c r="A987" s="150"/>
      <c r="B987" s="150"/>
      <c r="C987" s="150"/>
      <c r="D987" s="150"/>
      <c r="E987" s="150"/>
      <c r="F987" s="150"/>
      <c r="G987" s="150"/>
      <c r="H987" s="150"/>
      <c r="I987" s="150"/>
      <c r="J987" s="150"/>
      <c r="K987" s="150"/>
      <c r="L987" s="150"/>
      <c r="M987" s="188"/>
      <c r="N987" s="150"/>
      <c r="O987" s="150"/>
      <c r="P987" s="150"/>
      <c r="Q987" s="150"/>
      <c r="R987" s="150"/>
    </row>
  </sheetData>
  <mergeCells count="34">
    <mergeCell ref="D8:G8"/>
    <mergeCell ref="D9:G9"/>
    <mergeCell ref="B3:C9"/>
    <mergeCell ref="A12:A13"/>
    <mergeCell ref="B12:B13"/>
    <mergeCell ref="D3:G3"/>
    <mergeCell ref="D4:G4"/>
    <mergeCell ref="D7:G7"/>
    <mergeCell ref="D6:G6"/>
    <mergeCell ref="D5:G5"/>
    <mergeCell ref="A1:L1"/>
    <mergeCell ref="G41:H41"/>
    <mergeCell ref="I41:J41"/>
    <mergeCell ref="A43:L43"/>
    <mergeCell ref="I38:J38"/>
    <mergeCell ref="K38:L38"/>
    <mergeCell ref="E12:F12"/>
    <mergeCell ref="G12:H12"/>
    <mergeCell ref="I12:J12"/>
    <mergeCell ref="A37:J37"/>
    <mergeCell ref="E38:F38"/>
    <mergeCell ref="G38:H38"/>
    <mergeCell ref="K12:L12"/>
    <mergeCell ref="A11:L11"/>
    <mergeCell ref="I39:J39"/>
    <mergeCell ref="K39:L39"/>
    <mergeCell ref="E39:F39"/>
    <mergeCell ref="G39:H39"/>
    <mergeCell ref="E40:F40"/>
    <mergeCell ref="G40:H40"/>
    <mergeCell ref="I40:J40"/>
    <mergeCell ref="E41:F41"/>
    <mergeCell ref="K41:L41"/>
    <mergeCell ref="K40:L40"/>
  </mergeCells>
  <conditionalFormatting sqref="M14:M37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190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</row>
    <row r="3" ht="15.0" customHeight="1">
      <c r="A3" s="5"/>
      <c r="C3" s="152"/>
      <c r="E3" s="124" t="s">
        <v>0</v>
      </c>
      <c r="I3" s="192"/>
      <c r="J3" s="192"/>
      <c r="K3" s="192"/>
      <c r="L3" s="192"/>
      <c r="M3" s="192"/>
    </row>
    <row r="4" ht="15.0" customHeight="1">
      <c r="E4" s="126" t="s">
        <v>1</v>
      </c>
      <c r="I4" s="192"/>
      <c r="J4" s="192"/>
      <c r="K4" s="192"/>
      <c r="L4" s="193"/>
      <c r="M4" s="194"/>
    </row>
    <row r="5" ht="15.0" customHeight="1">
      <c r="E5" s="17" t="s">
        <v>3</v>
      </c>
      <c r="F5" s="9"/>
      <c r="G5" s="9"/>
      <c r="H5" s="10"/>
      <c r="I5" s="192"/>
      <c r="J5" s="192"/>
      <c r="K5" s="192"/>
      <c r="L5" s="195"/>
    </row>
    <row r="6" ht="15.0" customHeight="1">
      <c r="E6" s="20" t="s">
        <v>4</v>
      </c>
      <c r="F6" s="9"/>
      <c r="G6" s="9"/>
      <c r="H6" s="10"/>
      <c r="I6" s="196"/>
      <c r="L6" s="197"/>
      <c r="M6" s="198"/>
    </row>
    <row r="7" ht="15.0" customHeight="1">
      <c r="E7" s="14" t="s">
        <v>641</v>
      </c>
      <c r="F7" s="9"/>
      <c r="G7" s="9"/>
      <c r="H7" s="10"/>
      <c r="I7" s="196"/>
      <c r="L7" s="197"/>
      <c r="M7" s="199"/>
    </row>
    <row r="8" ht="13.5" customHeight="1">
      <c r="E8" s="126" t="s">
        <v>8</v>
      </c>
      <c r="I8" s="196"/>
      <c r="J8" s="192"/>
      <c r="K8" s="192"/>
      <c r="L8" s="192"/>
      <c r="M8" s="192"/>
    </row>
    <row r="9">
      <c r="E9" s="129" t="s">
        <v>9</v>
      </c>
      <c r="I9" s="192"/>
      <c r="J9" s="192"/>
      <c r="K9" s="192"/>
      <c r="L9" s="192"/>
      <c r="M9" s="192"/>
    </row>
    <row r="10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</row>
    <row r="11">
      <c r="A11" s="190" t="s">
        <v>671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201" t="s">
        <v>672</v>
      </c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>
      <c r="A13" s="202" t="s">
        <v>10</v>
      </c>
      <c r="B13" s="203" t="s">
        <v>673</v>
      </c>
      <c r="C13" s="177"/>
      <c r="D13" s="178"/>
      <c r="E13" s="202" t="s">
        <v>674</v>
      </c>
      <c r="F13" s="202" t="s">
        <v>675</v>
      </c>
      <c r="G13" s="202" t="s">
        <v>676</v>
      </c>
      <c r="H13" s="204" t="s">
        <v>677</v>
      </c>
      <c r="I13" s="201" t="s">
        <v>678</v>
      </c>
      <c r="J13" s="37"/>
      <c r="K13" s="38"/>
    </row>
    <row r="14">
      <c r="A14" s="41"/>
      <c r="B14" s="205"/>
      <c r="C14" s="89"/>
      <c r="D14" s="90"/>
      <c r="E14" s="41"/>
      <c r="F14" s="41"/>
      <c r="G14" s="41"/>
      <c r="H14" s="41"/>
      <c r="I14" s="206" t="s">
        <v>679</v>
      </c>
      <c r="J14" s="206" t="s">
        <v>680</v>
      </c>
      <c r="K14" s="206" t="s">
        <v>681</v>
      </c>
    </row>
    <row r="15">
      <c r="A15" s="207">
        <v>1.0</v>
      </c>
      <c r="B15" s="208" t="s">
        <v>682</v>
      </c>
      <c r="C15" s="37"/>
      <c r="D15" s="38"/>
      <c r="E15" s="209"/>
      <c r="F15" s="210">
        <v>0.03</v>
      </c>
      <c r="G15" s="209"/>
      <c r="H15" s="207" t="s">
        <v>683</v>
      </c>
      <c r="I15" s="211">
        <v>0.03</v>
      </c>
      <c r="J15" s="211">
        <v>0.04</v>
      </c>
      <c r="K15" s="211">
        <v>0.055</v>
      </c>
    </row>
    <row r="16">
      <c r="A16" s="207">
        <v>2.0</v>
      </c>
      <c r="B16" s="208" t="s">
        <v>684</v>
      </c>
      <c r="C16" s="37"/>
      <c r="D16" s="38"/>
      <c r="E16" s="209"/>
      <c r="F16" s="210">
        <v>0.008</v>
      </c>
      <c r="G16" s="209"/>
      <c r="H16" s="207" t="s">
        <v>683</v>
      </c>
      <c r="I16" s="211">
        <v>0.008</v>
      </c>
      <c r="J16" s="211">
        <v>0.008</v>
      </c>
      <c r="K16" s="211">
        <v>0.01</v>
      </c>
    </row>
    <row r="17">
      <c r="A17" s="207">
        <v>3.0</v>
      </c>
      <c r="B17" s="208" t="s">
        <v>685</v>
      </c>
      <c r="C17" s="37"/>
      <c r="D17" s="38"/>
      <c r="E17" s="209"/>
      <c r="F17" s="210">
        <v>0.0097</v>
      </c>
      <c r="G17" s="209"/>
      <c r="H17" s="207" t="s">
        <v>683</v>
      </c>
      <c r="I17" s="211">
        <v>0.0097</v>
      </c>
      <c r="J17" s="211">
        <v>0.0127</v>
      </c>
      <c r="K17" s="211">
        <v>0.0127</v>
      </c>
    </row>
    <row r="18">
      <c r="A18" s="207">
        <v>4.0</v>
      </c>
      <c r="B18" s="208" t="s">
        <v>686</v>
      </c>
      <c r="C18" s="37"/>
      <c r="D18" s="38"/>
      <c r="E18" s="209"/>
      <c r="F18" s="210">
        <v>0.0059</v>
      </c>
      <c r="G18" s="209"/>
      <c r="H18" s="207" t="s">
        <v>683</v>
      </c>
      <c r="I18" s="211">
        <v>0.0059</v>
      </c>
      <c r="J18" s="211">
        <v>0.0123</v>
      </c>
      <c r="K18" s="211">
        <v>0.0139</v>
      </c>
    </row>
    <row r="19">
      <c r="A19" s="207">
        <v>5.0</v>
      </c>
      <c r="B19" s="208" t="s">
        <v>687</v>
      </c>
      <c r="C19" s="37"/>
      <c r="D19" s="38"/>
      <c r="E19" s="209"/>
      <c r="F19" s="210">
        <v>0.06245</v>
      </c>
      <c r="G19" s="209"/>
      <c r="H19" s="207" t="s">
        <v>683</v>
      </c>
      <c r="I19" s="211">
        <v>0.0616</v>
      </c>
      <c r="J19" s="211">
        <v>0.074</v>
      </c>
      <c r="K19" s="211">
        <v>0.0896</v>
      </c>
    </row>
    <row r="20">
      <c r="A20" s="207">
        <v>6.0</v>
      </c>
      <c r="B20" s="208" t="s">
        <v>688</v>
      </c>
      <c r="C20" s="37"/>
      <c r="D20" s="38"/>
      <c r="E20" s="209"/>
      <c r="F20" s="210">
        <f>SUM(F21:F24)</f>
        <v>0.1115</v>
      </c>
      <c r="G20" s="212" t="s">
        <v>689</v>
      </c>
      <c r="H20" s="177"/>
      <c r="I20" s="177"/>
      <c r="J20" s="177"/>
      <c r="K20" s="178"/>
    </row>
    <row r="21" ht="15.75" customHeight="1">
      <c r="A21" s="213">
        <v>43836.0</v>
      </c>
      <c r="B21" s="208" t="s">
        <v>690</v>
      </c>
      <c r="C21" s="37"/>
      <c r="D21" s="37"/>
      <c r="E21" s="38"/>
      <c r="F21" s="210">
        <v>0.0065</v>
      </c>
      <c r="G21" s="214"/>
      <c r="K21" s="215"/>
    </row>
    <row r="22" ht="15.75" customHeight="1">
      <c r="A22" s="213">
        <v>43867.0</v>
      </c>
      <c r="B22" s="208" t="s">
        <v>691</v>
      </c>
      <c r="C22" s="37"/>
      <c r="D22" s="37"/>
      <c r="E22" s="38"/>
      <c r="F22" s="210">
        <v>0.03</v>
      </c>
      <c r="G22" s="214"/>
      <c r="K22" s="215"/>
    </row>
    <row r="23" ht="15.75" customHeight="1">
      <c r="A23" s="213">
        <v>43896.0</v>
      </c>
      <c r="B23" s="208" t="s">
        <v>692</v>
      </c>
      <c r="C23" s="37"/>
      <c r="D23" s="37"/>
      <c r="E23" s="38"/>
      <c r="F23" s="210">
        <v>0.03</v>
      </c>
      <c r="G23" s="214"/>
      <c r="K23" s="215"/>
    </row>
    <row r="24" ht="15.75" customHeight="1">
      <c r="A24" s="213">
        <v>43927.0</v>
      </c>
      <c r="B24" s="208" t="s">
        <v>693</v>
      </c>
      <c r="C24" s="37"/>
      <c r="D24" s="37"/>
      <c r="E24" s="38"/>
      <c r="F24" s="210">
        <v>0.045</v>
      </c>
      <c r="G24" s="214"/>
      <c r="K24" s="215"/>
    </row>
    <row r="25" ht="15.75" customHeight="1">
      <c r="A25" s="216"/>
      <c r="B25" s="89"/>
      <c r="C25" s="89"/>
      <c r="D25" s="89"/>
      <c r="E25" s="89"/>
      <c r="F25" s="90"/>
      <c r="G25" s="214"/>
      <c r="K25" s="215"/>
    </row>
    <row r="26" ht="15.75" customHeight="1">
      <c r="A26" s="201" t="s">
        <v>694</v>
      </c>
      <c r="B26" s="37"/>
      <c r="C26" s="37"/>
      <c r="D26" s="38"/>
      <c r="E26" s="209"/>
      <c r="F26" s="209"/>
      <c r="G26" s="205"/>
      <c r="H26" s="89"/>
      <c r="I26" s="89"/>
      <c r="J26" s="89"/>
      <c r="K26" s="90"/>
    </row>
    <row r="27" ht="15.75" customHeight="1">
      <c r="A27" s="201" t="s">
        <v>695</v>
      </c>
      <c r="B27" s="37"/>
      <c r="C27" s="37"/>
      <c r="D27" s="38"/>
      <c r="E27" s="209"/>
      <c r="F27" s="209"/>
      <c r="G27" s="208" t="s">
        <v>696</v>
      </c>
      <c r="H27" s="37"/>
      <c r="I27" s="37"/>
      <c r="J27" s="37"/>
      <c r="K27" s="38"/>
    </row>
    <row r="28" ht="15.75" customHeight="1">
      <c r="A28" s="201" t="s">
        <v>697</v>
      </c>
      <c r="B28" s="37"/>
      <c r="C28" s="37"/>
      <c r="D28" s="37"/>
      <c r="E28" s="38"/>
      <c r="F28" s="210">
        <f>(((1+(F15+F16+F17))*(1+F18)*(1+F19))/(1-F20))-1</f>
        <v>0.2602097077</v>
      </c>
      <c r="G28" s="208" t="s">
        <v>698</v>
      </c>
      <c r="H28" s="37"/>
      <c r="I28" s="37"/>
      <c r="J28" s="37"/>
      <c r="K28" s="38"/>
    </row>
    <row r="29" ht="15.75" customHeight="1">
      <c r="A29" s="217"/>
      <c r="F29" s="215"/>
      <c r="G29" s="208" t="s">
        <v>699</v>
      </c>
      <c r="H29" s="37"/>
      <c r="I29" s="37"/>
      <c r="J29" s="37"/>
      <c r="K29" s="38"/>
    </row>
    <row r="30" ht="15.75" customHeight="1">
      <c r="F30" s="215"/>
      <c r="G30" s="208" t="s">
        <v>700</v>
      </c>
      <c r="H30" s="37"/>
      <c r="I30" s="37"/>
      <c r="J30" s="37"/>
      <c r="K30" s="38"/>
    </row>
    <row r="31" ht="15.75" customHeight="1">
      <c r="F31" s="215"/>
      <c r="G31" s="208" t="s">
        <v>701</v>
      </c>
      <c r="H31" s="37"/>
      <c r="I31" s="37"/>
      <c r="J31" s="37"/>
      <c r="K31" s="38"/>
    </row>
    <row r="32" ht="15.75" customHeight="1">
      <c r="F32" s="215"/>
      <c r="G32" s="208" t="s">
        <v>702</v>
      </c>
      <c r="H32" s="37"/>
      <c r="I32" s="37"/>
      <c r="J32" s="37"/>
      <c r="K32" s="38"/>
    </row>
    <row r="33" ht="15.75" customHeight="1">
      <c r="F33" s="215"/>
      <c r="G33" s="208" t="s">
        <v>703</v>
      </c>
      <c r="H33" s="37"/>
      <c r="I33" s="37"/>
      <c r="J33" s="37"/>
      <c r="K33" s="38"/>
    </row>
    <row r="34" ht="15.75" customHeight="1">
      <c r="A34" s="89"/>
      <c r="B34" s="89"/>
      <c r="C34" s="89"/>
      <c r="D34" s="89"/>
      <c r="E34" s="89"/>
      <c r="F34" s="90"/>
      <c r="G34" s="208" t="s">
        <v>704</v>
      </c>
      <c r="H34" s="37"/>
      <c r="I34" s="37"/>
      <c r="J34" s="37"/>
      <c r="K34" s="38"/>
    </row>
    <row r="35" ht="15.75" customHeight="1">
      <c r="A35" s="216"/>
      <c r="B35" s="89"/>
      <c r="C35" s="89"/>
      <c r="D35" s="89"/>
      <c r="E35" s="89"/>
      <c r="F35" s="89"/>
      <c r="G35" s="89"/>
      <c r="H35" s="89"/>
      <c r="I35" s="89"/>
      <c r="J35" s="89"/>
      <c r="K35" s="90"/>
    </row>
    <row r="36" ht="15.75" customHeight="1">
      <c r="A36" s="190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218"/>
      <c r="B37" s="37"/>
      <c r="C37" s="37"/>
      <c r="D37" s="37"/>
      <c r="E37" s="37"/>
      <c r="F37" s="37"/>
      <c r="G37" s="37"/>
      <c r="H37" s="37"/>
      <c r="I37" s="37"/>
      <c r="J37" s="37"/>
      <c r="K37" s="38"/>
    </row>
    <row r="38" ht="15.75" customHeight="1">
      <c r="A38" s="219" t="s">
        <v>705</v>
      </c>
      <c r="B38" s="37"/>
      <c r="C38" s="37"/>
      <c r="D38" s="37"/>
      <c r="E38" s="37"/>
      <c r="F38" s="37"/>
      <c r="G38" s="37"/>
      <c r="H38" s="37"/>
      <c r="I38" s="37"/>
      <c r="J38" s="37"/>
      <c r="K38" s="38"/>
    </row>
    <row r="39" ht="15.75" customHeight="1">
      <c r="A39" s="201" t="s">
        <v>672</v>
      </c>
      <c r="B39" s="37"/>
      <c r="C39" s="37"/>
      <c r="D39" s="37"/>
      <c r="E39" s="37"/>
      <c r="F39" s="37"/>
      <c r="G39" s="37"/>
      <c r="H39" s="37"/>
      <c r="I39" s="37"/>
      <c r="J39" s="37"/>
      <c r="K39" s="38"/>
    </row>
    <row r="40" ht="15.0" customHeight="1">
      <c r="A40" s="202" t="s">
        <v>10</v>
      </c>
      <c r="B40" s="203" t="s">
        <v>673</v>
      </c>
      <c r="C40" s="177"/>
      <c r="D40" s="178"/>
      <c r="E40" s="202" t="s">
        <v>674</v>
      </c>
      <c r="F40" s="202" t="s">
        <v>675</v>
      </c>
      <c r="G40" s="202" t="s">
        <v>676</v>
      </c>
      <c r="H40" s="204" t="s">
        <v>677</v>
      </c>
      <c r="I40" s="201" t="s">
        <v>678</v>
      </c>
      <c r="J40" s="37"/>
      <c r="K40" s="38"/>
    </row>
    <row r="41" ht="15.75" customHeight="1">
      <c r="A41" s="41"/>
      <c r="B41" s="205"/>
      <c r="C41" s="89"/>
      <c r="D41" s="90"/>
      <c r="E41" s="41"/>
      <c r="F41" s="41"/>
      <c r="G41" s="41"/>
      <c r="H41" s="41"/>
      <c r="I41" s="206" t="s">
        <v>679</v>
      </c>
      <c r="J41" s="206" t="s">
        <v>680</v>
      </c>
      <c r="K41" s="206" t="s">
        <v>681</v>
      </c>
    </row>
    <row r="42" ht="15.75" customHeight="1">
      <c r="A42" s="207">
        <v>1.0</v>
      </c>
      <c r="B42" s="208" t="s">
        <v>682</v>
      </c>
      <c r="C42" s="37"/>
      <c r="D42" s="38"/>
      <c r="E42" s="209"/>
      <c r="F42" s="220">
        <v>0.015</v>
      </c>
      <c r="G42" s="209"/>
      <c r="H42" s="207" t="str">
        <f t="shared" ref="H42:H46" si="1">IF(AND(F42&gt;=I42,F42&lt;=K42),"OK","DIFERE")</f>
        <v>OK</v>
      </c>
      <c r="I42" s="211">
        <v>0.015</v>
      </c>
      <c r="J42" s="211">
        <v>0.0345</v>
      </c>
      <c r="K42" s="211">
        <v>0.0449</v>
      </c>
    </row>
    <row r="43" ht="15.75" customHeight="1">
      <c r="A43" s="207">
        <v>2.0</v>
      </c>
      <c r="B43" s="208" t="s">
        <v>684</v>
      </c>
      <c r="C43" s="37"/>
      <c r="D43" s="38"/>
      <c r="E43" s="209"/>
      <c r="F43" s="210">
        <v>0.003</v>
      </c>
      <c r="G43" s="209"/>
      <c r="H43" s="207" t="str">
        <f t="shared" si="1"/>
        <v>OK</v>
      </c>
      <c r="I43" s="211">
        <v>0.003</v>
      </c>
      <c r="J43" s="211">
        <v>0.0048</v>
      </c>
      <c r="K43" s="211">
        <v>0.0082</v>
      </c>
    </row>
    <row r="44" ht="15.75" customHeight="1">
      <c r="A44" s="207">
        <v>3.0</v>
      </c>
      <c r="B44" s="208" t="s">
        <v>685</v>
      </c>
      <c r="C44" s="37"/>
      <c r="D44" s="38"/>
      <c r="E44" s="209"/>
      <c r="F44" s="210">
        <v>0.0056</v>
      </c>
      <c r="G44" s="209"/>
      <c r="H44" s="207" t="str">
        <f t="shared" si="1"/>
        <v>OK</v>
      </c>
      <c r="I44" s="211">
        <v>0.0056</v>
      </c>
      <c r="J44" s="211">
        <v>0.0085</v>
      </c>
      <c r="K44" s="211">
        <v>0.0089</v>
      </c>
    </row>
    <row r="45" ht="15.75" customHeight="1">
      <c r="A45" s="207">
        <v>4.0</v>
      </c>
      <c r="B45" s="208" t="s">
        <v>686</v>
      </c>
      <c r="C45" s="37"/>
      <c r="D45" s="38"/>
      <c r="E45" s="209"/>
      <c r="F45" s="210">
        <v>0.0085</v>
      </c>
      <c r="G45" s="209"/>
      <c r="H45" s="207" t="str">
        <f t="shared" si="1"/>
        <v>OK</v>
      </c>
      <c r="I45" s="211">
        <v>0.0085</v>
      </c>
      <c r="J45" s="211">
        <v>0.0085</v>
      </c>
      <c r="K45" s="211">
        <v>0.0111</v>
      </c>
    </row>
    <row r="46" ht="15.75" customHeight="1">
      <c r="A46" s="207">
        <v>5.0</v>
      </c>
      <c r="B46" s="208" t="s">
        <v>687</v>
      </c>
      <c r="C46" s="37"/>
      <c r="D46" s="38"/>
      <c r="E46" s="209"/>
      <c r="F46" s="220">
        <v>0.0352</v>
      </c>
      <c r="G46" s="209"/>
      <c r="H46" s="207" t="str">
        <f t="shared" si="1"/>
        <v>OK</v>
      </c>
      <c r="I46" s="211">
        <v>0.035</v>
      </c>
      <c r="J46" s="211">
        <v>0.0511</v>
      </c>
      <c r="K46" s="211">
        <v>0.0622</v>
      </c>
    </row>
    <row r="47" ht="15.75" customHeight="1">
      <c r="A47" s="207">
        <v>6.0</v>
      </c>
      <c r="B47" s="208" t="s">
        <v>688</v>
      </c>
      <c r="C47" s="37"/>
      <c r="D47" s="38"/>
      <c r="E47" s="209"/>
      <c r="F47" s="210">
        <f>SUM(F48:F51)</f>
        <v>0.0815</v>
      </c>
      <c r="G47" s="212" t="s">
        <v>689</v>
      </c>
      <c r="H47" s="177"/>
      <c r="I47" s="177"/>
      <c r="J47" s="177"/>
      <c r="K47" s="178"/>
    </row>
    <row r="48" ht="15.75" customHeight="1">
      <c r="A48" s="213">
        <v>43836.0</v>
      </c>
      <c r="B48" s="208" t="s">
        <v>690</v>
      </c>
      <c r="C48" s="37"/>
      <c r="D48" s="37"/>
      <c r="E48" s="38"/>
      <c r="F48" s="210">
        <v>0.0065</v>
      </c>
      <c r="G48" s="214"/>
      <c r="K48" s="215"/>
    </row>
    <row r="49" ht="15.75" customHeight="1">
      <c r="A49" s="213">
        <v>43867.0</v>
      </c>
      <c r="B49" s="208" t="s">
        <v>691</v>
      </c>
      <c r="C49" s="37"/>
      <c r="D49" s="37"/>
      <c r="E49" s="38"/>
      <c r="F49" s="210">
        <v>0.03</v>
      </c>
      <c r="G49" s="214"/>
      <c r="K49" s="215"/>
    </row>
    <row r="50" ht="15.75" customHeight="1">
      <c r="A50" s="213">
        <v>43896.0</v>
      </c>
      <c r="B50" s="208" t="s">
        <v>692</v>
      </c>
      <c r="C50" s="37"/>
      <c r="D50" s="37"/>
      <c r="E50" s="38"/>
      <c r="F50" s="220">
        <v>0.0</v>
      </c>
      <c r="G50" s="214"/>
      <c r="K50" s="215"/>
    </row>
    <row r="51" ht="15.75" customHeight="1">
      <c r="A51" s="213">
        <v>43927.0</v>
      </c>
      <c r="B51" s="208" t="s">
        <v>693</v>
      </c>
      <c r="C51" s="37"/>
      <c r="D51" s="37"/>
      <c r="E51" s="38"/>
      <c r="F51" s="210">
        <v>0.045</v>
      </c>
      <c r="G51" s="214"/>
      <c r="K51" s="215"/>
    </row>
    <row r="52" ht="15.75" customHeight="1">
      <c r="A52" s="216"/>
      <c r="B52" s="89"/>
      <c r="C52" s="89"/>
      <c r="D52" s="89"/>
      <c r="E52" s="89"/>
      <c r="F52" s="90"/>
      <c r="G52" s="214"/>
      <c r="K52" s="215"/>
    </row>
    <row r="53" ht="15.75" customHeight="1">
      <c r="A53" s="201" t="s">
        <v>694</v>
      </c>
      <c r="B53" s="37"/>
      <c r="C53" s="37"/>
      <c r="D53" s="38"/>
      <c r="E53" s="209"/>
      <c r="F53" s="209"/>
      <c r="G53" s="205"/>
      <c r="H53" s="89"/>
      <c r="I53" s="89"/>
      <c r="J53" s="89"/>
      <c r="K53" s="90"/>
    </row>
    <row r="54" ht="15.75" customHeight="1">
      <c r="A54" s="201" t="s">
        <v>695</v>
      </c>
      <c r="B54" s="37"/>
      <c r="C54" s="37"/>
      <c r="D54" s="38"/>
      <c r="E54" s="209"/>
      <c r="F54" s="209"/>
      <c r="G54" s="208" t="s">
        <v>696</v>
      </c>
      <c r="H54" s="37"/>
      <c r="I54" s="37"/>
      <c r="J54" s="37"/>
      <c r="K54" s="38"/>
    </row>
    <row r="55" ht="15.75" customHeight="1">
      <c r="A55" s="201" t="s">
        <v>697</v>
      </c>
      <c r="B55" s="37"/>
      <c r="C55" s="37"/>
      <c r="D55" s="37"/>
      <c r="E55" s="38"/>
      <c r="F55" s="210">
        <f>(((1+(F42+F43+F44))*(1+F45)*(1+F46))/(1-F47))-1</f>
        <v>0.1634595331</v>
      </c>
      <c r="G55" s="208" t="s">
        <v>698</v>
      </c>
      <c r="H55" s="37"/>
      <c r="I55" s="37"/>
      <c r="J55" s="37"/>
      <c r="K55" s="38"/>
    </row>
    <row r="56" ht="15.75" customHeight="1">
      <c r="A56" s="217"/>
      <c r="B56" s="217"/>
      <c r="C56" s="217"/>
      <c r="D56" s="217"/>
      <c r="E56" s="217"/>
      <c r="F56" s="221"/>
      <c r="G56" s="208" t="s">
        <v>699</v>
      </c>
      <c r="H56" s="37"/>
      <c r="I56" s="37"/>
      <c r="J56" s="37"/>
      <c r="K56" s="38"/>
    </row>
    <row r="57" ht="15.75" customHeight="1">
      <c r="A57" s="218" t="s">
        <v>706</v>
      </c>
      <c r="B57" s="37"/>
      <c r="C57" s="37"/>
      <c r="D57" s="38"/>
      <c r="E57" s="217"/>
      <c r="F57" s="221"/>
      <c r="G57" s="208" t="s">
        <v>700</v>
      </c>
      <c r="H57" s="37"/>
      <c r="I57" s="37"/>
      <c r="J57" s="37"/>
      <c r="K57" s="38"/>
    </row>
    <row r="58" ht="15.75" customHeight="1">
      <c r="A58" s="209" t="s">
        <v>707</v>
      </c>
      <c r="B58" s="222">
        <v>0.111</v>
      </c>
      <c r="C58" s="222">
        <v>0.1402</v>
      </c>
      <c r="D58" s="222">
        <v>0.168</v>
      </c>
      <c r="E58" s="217"/>
      <c r="F58" s="221"/>
      <c r="G58" s="208" t="s">
        <v>701</v>
      </c>
      <c r="H58" s="37"/>
      <c r="I58" s="37"/>
      <c r="J58" s="37"/>
      <c r="K58" s="38"/>
    </row>
    <row r="59" ht="15.75" customHeight="1">
      <c r="A59" s="209" t="s">
        <v>708</v>
      </c>
      <c r="B59" s="222">
        <v>0.1634</v>
      </c>
      <c r="C59" s="222">
        <v>0.1939</v>
      </c>
      <c r="D59" s="222">
        <v>0.223</v>
      </c>
      <c r="E59" s="217"/>
      <c r="F59" s="221"/>
      <c r="G59" s="208" t="s">
        <v>702</v>
      </c>
      <c r="H59" s="37"/>
      <c r="I59" s="37"/>
      <c r="J59" s="37"/>
      <c r="K59" s="38"/>
    </row>
    <row r="60" ht="15.75" customHeight="1">
      <c r="A60" s="217"/>
      <c r="B60" s="217"/>
      <c r="C60" s="217"/>
      <c r="D60" s="217"/>
      <c r="E60" s="217"/>
      <c r="F60" s="221"/>
      <c r="G60" s="208" t="s">
        <v>703</v>
      </c>
      <c r="H60" s="37"/>
      <c r="I60" s="37"/>
      <c r="J60" s="37"/>
      <c r="K60" s="38"/>
    </row>
    <row r="61" ht="15.75" customHeight="1">
      <c r="A61" s="216"/>
      <c r="B61" s="216"/>
      <c r="C61" s="216"/>
      <c r="D61" s="216"/>
      <c r="E61" s="216"/>
      <c r="F61" s="223"/>
      <c r="G61" s="208" t="s">
        <v>704</v>
      </c>
      <c r="H61" s="37"/>
      <c r="I61" s="37"/>
      <c r="J61" s="37"/>
      <c r="K61" s="38"/>
    </row>
    <row r="62">
      <c r="A62" s="224" t="s">
        <v>709</v>
      </c>
      <c r="B62" s="37"/>
      <c r="C62" s="37"/>
      <c r="D62" s="37"/>
      <c r="E62" s="37"/>
      <c r="F62" s="37"/>
      <c r="G62" s="37"/>
      <c r="H62" s="37"/>
      <c r="I62" s="37"/>
      <c r="J62" s="37"/>
      <c r="K62" s="38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8:H8"/>
    <mergeCell ref="E9:H9"/>
    <mergeCell ref="A1:K1"/>
    <mergeCell ref="A3:A9"/>
    <mergeCell ref="C3:D9"/>
    <mergeCell ref="E3:H3"/>
    <mergeCell ref="E4:H4"/>
    <mergeCell ref="L5:M5"/>
    <mergeCell ref="E6:H6"/>
    <mergeCell ref="E5:H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  <mergeCell ref="E7:H7"/>
  </mergeCells>
  <printOptions horizontalCentered="1" verticalCentered="1"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