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RÇAMENTO" sheetId="1" r:id="rId4"/>
    <sheet state="visible" name="CRONOGRAMA - OBRA" sheetId="2" r:id="rId5"/>
    <sheet state="visible" name="COMPOSIÇÕES" sheetId="3" r:id="rId6"/>
    <sheet state="visible" name="BDI" sheetId="4" r:id="rId7"/>
    <sheet state="visible" name="VALORES SINAPI (REF)" sheetId="5" r:id="rId8"/>
  </sheets>
  <definedNames/>
  <calcPr/>
  <extLst>
    <ext uri="GoogleSheetsCustomDataVersion2">
      <go:sheetsCustomData xmlns:go="http://customooxmlschemas.google.com/" r:id="rId9" roundtripDataChecksum="RyJQTq5HHWz3IUh8rlACn/BDPkGkP0AfzYT3t4bt8nQ="/>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102">
      <text>
        <t xml:space="preserve">======
ID#AAACEHcad4o
Engenharia Obras - UENP    (2026-07-27 16:24:48)
MESA: 
DIAM 0,80 M / E: 0,05 M
A: 0,50 M2 / V: 0,025 M3
BASE: DIAM 0,3 M / H: 0,75 M
Vb: 0,053 M3
CADEIRAS:
DIAM 0,20 M / E: 0,05 M
A: 0,03 M2 / V: 0,0015 M3
4 UN: 0,006 M3
BASE: DIAM 0,1 M / H: 0,45
Vb: 0,004 M3 -&gt; 4 UN: 0,014 M3
PISO:
DIAM 1,20 M
E: 0,03 M
A: 1,13 M2
V: 0,034 M3
TOTAL P/ CONJ.: 0,132 M3
CONJUNTOS: +/- 15 UN</t>
      </text>
    </comment>
    <comment authorId="0" ref="F133">
      <text>
        <t xml:space="preserve">======
ID#AAACEM7TU_Q
Engenharia Obras - UENP    (2026-07-29 13:40:44)
2,51 M LINEAR
0,09 M DE ALTURA
A: 0,23 M2</t>
      </text>
    </comment>
    <comment authorId="0" ref="G166">
      <text>
        <t xml:space="preserve">======
ID#AAACEM7TUso
Engenharia Obras - UENP    (2026-07-29 11:43:10)
Retirado valor do insumo piso</t>
      </text>
    </comment>
    <comment authorId="0" ref="F131">
      <text>
        <t xml:space="preserve">======
ID#AAACEM7TUu0
Engenharia Obras - UENP    (2026-07-29 12:18:06)
2,72 * 2 = 5,44 M2 (LATERAIS)
30,26 * 0,14 = 4,236 M2 (TOPO)
TOTAL: 9,68 M2</t>
      </text>
    </comment>
    <comment authorId="0" ref="F125">
      <text>
        <t xml:space="preserve">======
ID#AAACD7Fi8RM
Engenharia Obras - UENP    (2026-07-27 17:07:17)
L1: 2,00 M
L2: 7,83 M
A: 15,66 M2
E: 0,05 M
V: 0,78 M3</t>
      </text>
    </comment>
    <comment authorId="0" ref="F152">
      <text>
        <t xml:space="preserve">======
ID#AAACEzvKt9g
Engenharia Obras - UENP    (2026-08-04 13:00:15)
LINEAR: 48,46 M
ALTURA: 0,3 M
TOPO: 0,14 M
P: 0,74 M
A: 35,86 M2</t>
      </text>
    </comment>
    <comment authorId="0" ref="F148">
      <text>
        <t xml:space="preserve">======
ID#AAACEM7TUuc
Engenharia Obras - UENP    (2026-07-29 12:10:30)
38 FAIXAS DE 2,41 m</t>
      </text>
    </comment>
    <comment authorId="0" ref="F84">
      <text>
        <t xml:space="preserve">======
ID#AAACD7Fi8Rc
Henrique Franciz Ximenes de Andrade Bilbao    (2026-07-27 19:25:13)
=(37,4*3,5+19,1*3,5)*1,1
incluso 10%</t>
      </text>
    </comment>
    <comment authorId="0" ref="F113">
      <text>
        <t xml:space="preserve">======
ID#AAACEd8o5u4
Engenharia Obras - UENP    (2026-07-29 17:54:17)
ÁREA: 30,06 M2
ALTURA: 0.30 M
V: 9,02 M3</t>
      </text>
    </comment>
    <comment authorId="0" ref="F144">
      <text>
        <t xml:space="preserve">======
ID#AAACEM7TVcc
Engenharia Obras - UENP    (2026-07-29 14:38:40)
ÁREA: 0,15 X 0,45
LINEAR TOTAL: 41,14 M</t>
      </text>
    </comment>
    <comment authorId="0" ref="F142">
      <text>
        <t xml:space="preserve">======
ID#AAACEd8o5Q8
Engenharia Obras - UENP    (2026-07-29 16:10:21)
0,30*0,20*2 = 0,12 M2
0,2*2 = 0,4 M2
0,52 M2 CADA
29 UN</t>
      </text>
    </comment>
    <comment authorId="0" ref="F140">
      <text>
        <t xml:space="preserve">======
ID#AAACEM7TVb0
Engenharia Obras - UENP    (2026-07-29 14:32:42)
6 fis 5MM C=86 CM
COMP.: 5,16 M
PESO: 0,154 KG/M
29 PILARES</t>
      </text>
    </comment>
    <comment authorId="0" ref="F138">
      <text>
        <t xml:space="preserve">======
ID#AAACEM7TVCA
Engenharia Obras - UENP    (2026-07-29 14:12:17)
BLOCOS 30x40x30 (SOMENTE CONCRETO)
29 UN</t>
      </text>
    </comment>
    <comment authorId="0" ref="F103">
      <text>
        <t xml:space="preserve">======
ID#AAACD7Fi8RQ
Engenharia Obras - UENP    (2026-07-27 17:25:19)
LOCAL COM PAVER + REDONDO CENTRAL</t>
      </text>
    </comment>
    <comment authorId="0" ref="F134">
      <text>
        <t xml:space="preserve">======
ID#AAACEM7TUuw
Engenharia Obras - UENP    (2026-07-29 12:16:54)
2,83 * 2 = 5,66 M2 (LATERAIS)
31,45 * 0,14 =4,403 (TOPO)
TOTAL: 10,06 M2</t>
      </text>
    </comment>
    <comment authorId="0" ref="F101">
      <text>
        <t xml:space="preserve">======
ID#AAACEHTo3SY
Engenharia Obras - UENP    (2026-07-27 14:32:00)
A: 291,84 M2
E: 0,03 M
V: 8,75 M3</t>
      </text>
    </comment>
    <comment authorId="0" ref="F132">
      <text>
        <t xml:space="preserve">======
ID#AAACD7Fi8RU
Engenharia Obras - UENP    (2026-07-27 17:55:49)
COMP.: 31,45 M
H: 0,09 M
A: 2,83 M2
NÃO CONSIDERADO MEIO-FIO EM CONTATO COM AS VIAS EXISTENTES.</t>
      </text>
    </comment>
    <comment authorId="0" ref="F99">
      <text>
        <t xml:space="preserve">======
ID#AAACEHTo3SU
Engenharia Obras - UENP    (2026-07-27 14:27:58)
L1: 2,00 M
L2: 30,39 M
A: 61,01 M2
E: 0,05 M
V: 3,05 M3</t>
      </text>
    </comment>
    <comment authorId="0" ref="F130">
      <text>
        <t xml:space="preserve">======
ID#AAACEM7TUuo
Engenharia Obras - UENP    (2026-07-29 12:13:47)
COMP.: 30,26 M
H: 0,09 M
A: 2,72 M2</t>
      </text>
    </comment>
    <comment authorId="0" ref="F151">
      <text>
        <t xml:space="preserve">======
ID#AAACEzvKt8g
Engenharia Obras - UENP    (2026-08-04 12:56:29)
LINEAR: 48,46 M
ALTURA: 0,3 M
A: 14,54 M2</t>
      </text>
    </comment>
    <comment authorId="0" ref="F116">
      <text>
        <t xml:space="preserve">======
ID#AAACEd8o5vc
Engenharia Obras - UENP    (2026-07-29 17:59:00)
ÁREA: 30,06 M2
ALTURA: 0.05 M
V: 1,50 M3</t>
      </text>
    </comment>
    <comment authorId="0" ref="F114">
      <text>
        <t xml:space="preserve">======
ID#AAACEd8o5vQ
Engenharia Obras - UENP    (2026-07-29 17:56:59)
COMP.: 48,28 M
H: 0,30 M
A: 14,48 M2</t>
      </text>
    </comment>
    <comment authorId="0" ref="F145">
      <text>
        <t xml:space="preserve">======
ID#AAACEd8o5uY
Engenharia Obras - UENP    (2026-07-29 17:45:01)
ÁREA: 18,00 M2
ALTURA: 0,15 M
LINEAR TOTAL: 41,14 M
ÁREA LATERAL: 12,34 M2</t>
      </text>
    </comment>
    <comment authorId="0" ref="F112">
      <text>
        <t xml:space="preserve">======
ID#AAACEd8o5us
Engenharia Obras - UENP    (2026-07-29 17:51:43)
L: 61,13 M
H: 0,30 CM
A: 18,34 M2</t>
      </text>
    </comment>
    <comment authorId="0" ref="F143">
      <text>
        <t xml:space="preserve">======
ID#AAACEM7TVdY
Engenharia Obras - UENP    (2026-07-29 14:54:51)
5 MM:
LINEAR = 41,14
QNTD: 10 fi
TOTAL: 411,40 M
PESO: 0,154 KG/M
PESO: 63,36 KG
4 MM:
9 DE 1,20M /M
TOTAL: 10,80M/M
TOTAL: 442,80 M
PESO: 0,109 KG/M
PESO: 48,26 KG
TOTAL: 111,62 KG</t>
      </text>
    </comment>
    <comment authorId="0" ref="F141">
      <text>
        <t xml:space="preserve">======
ID#AAACEM7TVcQ
Engenharia Obras - UENP    (2026-07-29 14:36:42)
ALTURA: 30 CM
DIM: 20x30 CM
29 UN</t>
      </text>
    </comment>
    <comment authorId="0" ref="F139">
      <text>
        <t xml:space="preserve">======
ID#AAACEM7TVcE
Engenharia Obras - UENP    (2026-07-29 14:35:03)
4 fis 8MM C=96 CM
COMP.: 3,84 M
PESO: 0,395 KG/M
29 PILARES</t>
      </text>
    </comment>
    <comment authorId="0" ref="F137">
      <text>
        <t xml:space="preserve">======
ID#AAACEM7TVa4
Engenharia Obras - UENP    (2026-07-29 14:13:51)
30X40X2
29 UN</t>
      </text>
    </comment>
  </commentList>
  <extLst>
    <ext uri="GoogleSheetsCustomDataVersion2">
      <go:sheetsCustomData xmlns:go="http://customooxmlschemas.google.com/" r:id="rId1" roundtripDataSignature="AMtx7mjTRsZo9kTH0fyO09TABV0cEJZRsw=="/>
    </ext>
  </extLst>
</comments>
</file>

<file path=xl/sharedStrings.xml><?xml version="1.0" encoding="utf-8"?>
<sst xmlns="http://schemas.openxmlformats.org/spreadsheetml/2006/main" count="24918" uniqueCount="16307">
  <si>
    <t>UNIVERSIDADE ESTADUAL DO NORTE DO PARANÁ</t>
  </si>
  <si>
    <t>CNPJ: 08.885.100/0001-54</t>
  </si>
  <si>
    <t>BDI</t>
  </si>
  <si>
    <t>OBRA : ADEQUAÇÕES NO CAMPUS DE CORNÉLIO PROCÓPIO</t>
  </si>
  <si>
    <t>Local: Campus Cornélio Procópio - CCP</t>
  </si>
  <si>
    <t>Data do orçamento: SETEMBRO/2026</t>
  </si>
  <si>
    <t>SINAPI_Referências_PR_202606_SEM_DESONERAÇÃO</t>
  </si>
  <si>
    <t>RESP. TÉCNICO:
HENRIQUE FRANCIZ XIMENES DE ANDRADE BILBAO
ENGENHEIRO CIVIL - CREA-PR 160.587/D</t>
  </si>
  <si>
    <t>Total S/BDI</t>
  </si>
  <si>
    <t>CRONOGRAMA FÍSICO- FINANCEIRO</t>
  </si>
  <si>
    <t>SERVIÇO/LOCAL</t>
  </si>
  <si>
    <t>MÊS 1</t>
  </si>
  <si>
    <t>MÊS 2</t>
  </si>
  <si>
    <t>MÊS 3</t>
  </si>
  <si>
    <t>MÊS 4</t>
  </si>
  <si>
    <t>COMPOSIÇÕES UENP</t>
  </si>
  <si>
    <t>Valores</t>
  </si>
  <si>
    <t xml:space="preserve">COMPOSIÇÃO DO BDI </t>
  </si>
  <si>
    <t>%</t>
  </si>
  <si>
    <t>CUSTO TOTAL DO SERVIÇO (R$)</t>
  </si>
  <si>
    <t>R$</t>
  </si>
  <si>
    <t>ITEM</t>
  </si>
  <si>
    <t>DISCRIMINAÇÃO</t>
  </si>
  <si>
    <t>1</t>
  </si>
  <si>
    <t>VALOR</t>
  </si>
  <si>
    <t>TAXA (%)</t>
  </si>
  <si>
    <t>OBSERVAÇÃO</t>
  </si>
  <si>
    <t>SITUAÇÃO DO INTERVALO ADMISSÍVEL</t>
  </si>
  <si>
    <t>COMP.01</t>
  </si>
  <si>
    <t>PARCELAS DO BDI (%)</t>
  </si>
  <si>
    <t>J01 - JANELA DE ALUMÍNIO, TIPO MAXIM-AR COM VIDRO FIXO, COM VIDROS BATENTE E FERRAGENS. EXCLUSIVE ALIZAR, ACABAMENTO E CONTRAMARCO. FORNECIMENTO E INSTALAÇÃO.</t>
  </si>
  <si>
    <t>1 QUARTIL</t>
  </si>
  <si>
    <t>UN</t>
  </si>
  <si>
    <t>MÉDIO</t>
  </si>
  <si>
    <t>3 QUARTIL</t>
  </si>
  <si>
    <t>Total c/BDI</t>
  </si>
  <si>
    <t>AC – ADMINISTRAÇÃO CENTRAL</t>
  </si>
  <si>
    <t>OK</t>
  </si>
  <si>
    <t>SG – SEGUROS + GARANTIA</t>
  </si>
  <si>
    <t>R – RISCOS</t>
  </si>
  <si>
    <t>DF – DESPESAS FINANCEIRAS</t>
  </si>
  <si>
    <t>L – LUCRO BRUTO</t>
  </si>
  <si>
    <t>I – IMPOSTOS</t>
  </si>
  <si>
    <t>CÓDIGO</t>
  </si>
  <si>
    <t>QNT.</t>
  </si>
  <si>
    <t>MAT. + EQUIP.</t>
  </si>
  <si>
    <t>MÃO DE OBRA</t>
  </si>
  <si>
    <t>VALOR UNITÁRIO</t>
  </si>
  <si>
    <t>FÓRMULA DO BDI DE ACORDO COM ACÓRDÃO 2.369/2011-TCU- PLENÁRIO</t>
  </si>
  <si>
    <t>TOTAL MATERIAL</t>
  </si>
  <si>
    <t>TOTAL M.O.</t>
  </si>
  <si>
    <t>VALOR TOTAL</t>
  </si>
  <si>
    <t>PIS</t>
  </si>
  <si>
    <t>88316</t>
  </si>
  <si>
    <t>COFINS</t>
  </si>
  <si>
    <t>SERVENTE COM ENCARGOS COMPLEMENTARES</t>
  </si>
  <si>
    <t>H</t>
  </si>
  <si>
    <t>ISS (CONFORME LEGISLAÇÃO MUNICIPAL)</t>
  </si>
  <si>
    <t>CONTRIB. PREVIDÊNCIA SOBRE RECEITA BRUTA – CPRB</t>
  </si>
  <si>
    <t>2</t>
  </si>
  <si>
    <t>TOTAL DO BDI (R$)</t>
  </si>
  <si>
    <t>PREÇO DE VENDA (R$)</t>
  </si>
  <si>
    <t>ONDE:</t>
  </si>
  <si>
    <t>BDI (%)</t>
  </si>
  <si>
    <t>88325</t>
  </si>
  <si>
    <t>VIDRACEIRO COM ENCARGOS COMPLEMENTARES</t>
  </si>
  <si>
    <t xml:space="preserve">INSERIR DADOS DA EMPRESA </t>
  </si>
  <si>
    <t>3</t>
  </si>
  <si>
    <t>4</t>
  </si>
  <si>
    <t>RESUMO</t>
  </si>
  <si>
    <t>4377</t>
  </si>
  <si>
    <t>PARAFUSO DE ACO ZINCADO COM ROSCA SOBERBA, CABECA CHATA E FENDA SIMPLES, DIAMETRO 4,2 MM, COMPRIMENTO * 32 * MM</t>
  </si>
  <si>
    <t>DESCRIÇÃO DOS SERVIÇOS</t>
  </si>
  <si>
    <t>QTD</t>
  </si>
  <si>
    <t>UNITÁRIO (SEM BDI)</t>
  </si>
  <si>
    <t>34381</t>
  </si>
  <si>
    <t>[ADAPTADO PARA M2] JANELA MAXIM AR, EM ALUMINIO PERFIL 25, 60 X 80 CM (A X L), ACABAMENTO BRANCO OU BRILHANTE, BATENTE DE 4 A 5 CM, COM VIDRO 4 MM, SEM GUARNICAO/ALIZAR</t>
  </si>
  <si>
    <t>M2</t>
  </si>
  <si>
    <t>TOTAL (Valores sem BDI)</t>
  </si>
  <si>
    <t>VALOR TOTAL C/ BDI</t>
  </si>
  <si>
    <t>AC : TAXA DE ADMINISTRAÇÃO CENTRAL</t>
  </si>
  <si>
    <t>MATERIAL + EQ</t>
  </si>
  <si>
    <t>TOTAL</t>
  </si>
  <si>
    <t>5</t>
  </si>
  <si>
    <t>MATERIAL</t>
  </si>
  <si>
    <t>S: TAXA DE SEGURO</t>
  </si>
  <si>
    <t>SERVIÇOS PRELIMINARES</t>
  </si>
  <si>
    <t>G: TAXA DE GARANTIAS</t>
  </si>
  <si>
    <t>R: TAXA DE RISCOS</t>
  </si>
  <si>
    <t>10505</t>
  </si>
  <si>
    <t>DF: TAXA DE DESPESAS</t>
  </si>
  <si>
    <t>VIDRO TEMPERADO INCOLOR E = 6 MM, SEM COLOCACAO</t>
  </si>
  <si>
    <t>L: TAXA DE LUCRO</t>
  </si>
  <si>
    <t>6</t>
  </si>
  <si>
    <t>1.1</t>
  </si>
  <si>
    <t>INSTALAÇÃO DE CONTAINER</t>
  </si>
  <si>
    <t>97645</t>
  </si>
  <si>
    <t>INSTALAÇÃO E DESINSTALAÇÃO MECANIZADA DE CONTÊINER OU MÓDULO HABITÁVEL DE USOS DIVERSOS. AF_03/2024</t>
  </si>
  <si>
    <t>11950</t>
  </si>
  <si>
    <t>BUCHA DE NYLON SEM ABA S6, COM PARAFUSO DE 4,20 X 40 MM EM ACO ZINCADO COM ROSCA SOBERBA, CABECA CHATA E FENDA PHILLIPS</t>
  </si>
  <si>
    <t>7</t>
  </si>
  <si>
    <t>I: TAXA DE INCIDÊNCIA DE IMPOSTOS (PIS, COFINS, ISS, CPRB)</t>
  </si>
  <si>
    <t>34360</t>
  </si>
  <si>
    <t>PERFIL DE ALUMINIO ANODIZADO</t>
  </si>
  <si>
    <t>KG</t>
  </si>
  <si>
    <t>39432</t>
  </si>
  <si>
    <t>FITA DE PAPEL REFORCADA COM LAMINA DE METAL PARA REFORCO DE CANTOS DE CHAPA DE GESSO PARA DRYWALL</t>
  </si>
  <si>
    <t>M</t>
  </si>
  <si>
    <t>COMPOSIÇÃO DO BDI REDUZIDO</t>
  </si>
  <si>
    <t>8</t>
  </si>
  <si>
    <t>1.2</t>
  </si>
  <si>
    <t>CONTAINER</t>
  </si>
  <si>
    <t>10776</t>
  </si>
  <si>
    <t>LOCACAO DE CONTAINER 2,30 X 6,00 M, ALT. 2,50 M, PARA ESCRITORIO, SEM DIVISORIAS INTERNAS E SEM SANITARIO (NAO INCLUI MOBILIZACAO/DESMOBILIZACAO)</t>
  </si>
  <si>
    <t>MES</t>
  </si>
  <si>
    <t>39961</t>
  </si>
  <si>
    <t>SILICONE ACETICO USO GERAL INCOLOR 280G</t>
  </si>
  <si>
    <t>1.3</t>
  </si>
  <si>
    <t>ACOMPANHAMENTO TÉCNICO</t>
  </si>
  <si>
    <t>90777</t>
  </si>
  <si>
    <t>ENGENHEIRO CIVIL DE OBRA JUNIOR COM ENCARGOS COMPLEMENTARES</t>
  </si>
  <si>
    <t>Total</t>
  </si>
  <si>
    <t>9</t>
  </si>
  <si>
    <t>REFORMA DA SALA DE CONVIVÊNCIA DOS ALUNOS</t>
  </si>
  <si>
    <t>2.1</t>
  </si>
  <si>
    <t>REMOÇÕES E DEMOLIÇÕES</t>
  </si>
  <si>
    <t>10</t>
  </si>
  <si>
    <t>2.1.1</t>
  </si>
  <si>
    <t>REMOÇÃO DE JANELAS</t>
  </si>
  <si>
    <t>REMOÇÃO DE JANELAS, DE FORMA MANUAL, SEM REAPROVEITAMENTO. AF_09/2023</t>
  </si>
  <si>
    <t>COMP.02</t>
  </si>
  <si>
    <t>J04 - JANELA DE ALUMÍNIO, TIPO MAXIM-AR COM VIDRO FIXO, COM VIDROS BATENTE E FERRAGENS. EXCLUSIVE ALIZAR, ACABAMENTO E CONTRAMARCO. FORNECIMENTO E INSTALAÇÃO.</t>
  </si>
  <si>
    <t>11</t>
  </si>
  <si>
    <t>2.1.2</t>
  </si>
  <si>
    <t>REMOÇÃO DE PORTAS</t>
  </si>
  <si>
    <t>97644</t>
  </si>
  <si>
    <t xml:space="preserve">REMOÇÃO DE PORTAS, DE FORMA MANUAL, SEM REAPROVEITAMENTO. AF_09/2023
</t>
  </si>
  <si>
    <t>2.1.3</t>
  </si>
  <si>
    <t>REMOÇÃO DE PISO</t>
  </si>
  <si>
    <t>97634</t>
  </si>
  <si>
    <t>DEMOLIÇÃO DE REVESTIMENTO CERÂMICO, DE FORMA MECANIZADA COM MARTELETE, SEM REAPROVEITAMENTO. AF_09/2023</t>
  </si>
  <si>
    <t>2.1.4</t>
  </si>
  <si>
    <t>DEMOLIÇÃO DE CONTRAPISO</t>
  </si>
  <si>
    <t>104790</t>
  </si>
  <si>
    <t xml:space="preserve">DEMOLIÇÃO DE PISO DE CONCRETO SIMPLES, DE FORMA MECANIZADA COM MARTELETE, SEM REAPROVEITAMENTO. AF_09/2023
</t>
  </si>
  <si>
    <t>M3</t>
  </si>
  <si>
    <t>2.1.5</t>
  </si>
  <si>
    <t>REMOÇÃO DE DIVISÓRIA</t>
  </si>
  <si>
    <t>97640</t>
  </si>
  <si>
    <t xml:space="preserve">REMOÇÃO DE FORROS DE DRYWALL, PVC E FIBROMINERAL, DE FORMA MANUAL, SEM REAPROVEITAMENTO. AF_09/2023
</t>
  </si>
  <si>
    <t>2.1.6</t>
  </si>
  <si>
    <t>REMOÇÃO DE FORRO</t>
  </si>
  <si>
    <t>Parâmetros do Acórdão 2.622/2013 - Plenário</t>
  </si>
  <si>
    <t>2.1.7</t>
  </si>
  <si>
    <t>REMOÇÃO DE FIAÇÃO ELÉTRICA</t>
  </si>
  <si>
    <t>104792</t>
  </si>
  <si>
    <t xml:space="preserve">REMOÇÃO DE CABOS ELÉTRICOS, COM SEÇÃO DE ATÉ 2,5 MM², DE FORMA MANUAL, SEM REAPROVEITAMENTO. AF_09/2023
</t>
  </si>
  <si>
    <t>Sem CPRB</t>
  </si>
  <si>
    <t>2.1.8</t>
  </si>
  <si>
    <t>Com CPRB</t>
  </si>
  <si>
    <t>REMOÇÃO DE FORRO DE PILARES</t>
  </si>
  <si>
    <t>REMOÇÃO DE FORROS DE DRYWALL, PVC E FIBROMINERAL, DE FORMA MANUAL, SEM REAPROVEITAMENTO. AF_09/2023</t>
  </si>
  <si>
    <t>R$ parcial (valor período)</t>
  </si>
  <si>
    <t>2.1.9</t>
  </si>
  <si>
    <t>REMOÇÃO DE AR-CONDICIONADO</t>
  </si>
  <si>
    <t>12375/ORSE</t>
  </si>
  <si>
    <t>Remoção e reinstalação de ar condicionado tipo Split</t>
  </si>
  <si>
    <t>2.1.10</t>
  </si>
  <si>
    <t>PREPARO DE PAREDES</t>
  </si>
  <si>
    <t>02344/ORSE</t>
  </si>
  <si>
    <t>Preparo de superfície com lixamento de paredes e tetos</t>
  </si>
  <si>
    <r>
      <rPr>
        <rFont val="Calibri"/>
        <b/>
        <color theme="1"/>
        <sz val="11.0"/>
      </rPr>
      <t>OBS:</t>
    </r>
    <r>
      <rPr>
        <rFont val="Calibri"/>
        <b/>
        <color rgb="FF000000"/>
        <sz val="11.0"/>
      </rPr>
      <t xml:space="preserve"> Para o BDI reduzido, considerou-se nulo o ISS e uma parcela reduzida para administração central e lucro para remunerar os custos inerentes às aquisições e armazenamento por parte da empresa contratada, por isso o valor da taxa de BDI é menor do que a que foi adotada para o restante do orçamento da obra. </t>
    </r>
  </si>
  <si>
    <t>2.2</t>
  </si>
  <si>
    <t>PISOS</t>
  </si>
  <si>
    <t>%_parcial  (período)</t>
  </si>
  <si>
    <t>2.2.1</t>
  </si>
  <si>
    <t>LASTRO DE BRITA - CAMADA DE 3CM</t>
  </si>
  <si>
    <t>100324</t>
  </si>
  <si>
    <t xml:space="preserve">[ADAPTADO PARA 5CM] LASTRO COM MATERIAL GRANULAR (PEDRA BRITADA N.1 E PEDRA BRITADA N.2), APLICADO EM PISOS OU LAJES SOBRE SOLO, ESPESSURA DE *10 CM*. AF_01/2024
</t>
  </si>
  <si>
    <t>2.2.2</t>
  </si>
  <si>
    <t>LONA</t>
  </si>
  <si>
    <t>97113</t>
  </si>
  <si>
    <t xml:space="preserve">APLICAÇÃO DE LONA PLÁSTICA PARA EXECUÇÃO DE PAVIMENTOS DE CONCRETO. AF_04/2022
</t>
  </si>
  <si>
    <t>2.2.3</t>
  </si>
  <si>
    <t>CONTRAPISO (5CM)</t>
  </si>
  <si>
    <t>87299</t>
  </si>
  <si>
    <t xml:space="preserve">ARGAMASSA TRAÇO 1:3 (EM VOLUME DE CIMENTO E AREIA MÉDIA ÚMIDA) PARA CONTRAPISO, PREPARO MECÂNICO COM BETONEIRA 600 L. AF_08/2019
</t>
  </si>
  <si>
    <t>2.2.4</t>
  </si>
  <si>
    <t>ASSENTAMENTO DE PISO</t>
  </si>
  <si>
    <t>87263</t>
  </si>
  <si>
    <t xml:space="preserve">REVESTIMENTO CERÂMICO PARA PISO COM PLACAS TIPO PORCELANATO DE DIMENSÕES 60X60 CM APLICADA EM AMBIENTES DE ÁREA MAIOR QUE 10 M². AF_02/2023_PE
</t>
  </si>
  <si>
    <t>2.2.5</t>
  </si>
  <si>
    <t>REVESTIMENTO SOBRE PIA + 1,2M LATERAL PARA FOGÃO H=120CM</t>
  </si>
  <si>
    <t>87269</t>
  </si>
  <si>
    <t xml:space="preserve">REVESTIMENTO CERÂMICO PARA PAREDES INTERNAS COM PLACAS TIPO ESMALTADA DE DIMENSÕES 25X35 CM APLICADAS NA ALTURA INTEIRA DAS PAREDES. AF_02/2023_PE
</t>
  </si>
  <si>
    <t>COMP.03</t>
  </si>
  <si>
    <t xml:space="preserve">P01 - PORTA DE CORRER DE ALUMÍNIO, COM DUAS FOLHAS PARA VIDRO, INCLUSO VIDRO LISO INCOLOR, COM VIDRO FIXO NA PARTE SUPERIOR, FECHADURA E PUXADOR, SEM ALIZAR. </t>
  </si>
  <si>
    <t>R$_ acumulado</t>
  </si>
  <si>
    <t>2.3</t>
  </si>
  <si>
    <t>ESQUADRIAS E PORTAS</t>
  </si>
  <si>
    <t>142</t>
  </si>
  <si>
    <t>SELANTE ELASTICO MONOCOMPONENTE A BASE DE POLIURETANO (PU) PARA JUNTAS DIVERSAS</t>
  </si>
  <si>
    <t>310ML</t>
  </si>
  <si>
    <t>2.3.1</t>
  </si>
  <si>
    <t>SOLEIRAS (EM METROS QUADRADOS)</t>
  </si>
  <si>
    <t>98689</t>
  </si>
  <si>
    <t>[ ADAPTADO PARA M2 ] SOLEIRA EM GRANITO, LARGURA 15 CM, ESPESSURA 2,0 CM. AF_02/2026</t>
  </si>
  <si>
    <t>%_acumulado</t>
  </si>
  <si>
    <t>2.3.2</t>
  </si>
  <si>
    <t>PINGADEIRAS</t>
  </si>
  <si>
    <t>PEITORIL LINEAR EM GRANITO OU MÁRMORE, L = 15CM, ASSENTADO COM ARGAMASSA 1:6 COM ADITIVO. AF_11/2020</t>
  </si>
  <si>
    <t>4922</t>
  </si>
  <si>
    <t>PORTA DE CORRER EM ALUMINIO, DUAS FOLHAS MOVEIS COM VIDRO, FECHADURA E PUXADOR EMBUTIDO, ACABAMENTO ANODIZADO NATURAL, SEM GUARNICAO/ALIZAR/VISTA</t>
  </si>
  <si>
    <t>2.3.3</t>
  </si>
  <si>
    <t>JANELAS J01</t>
  </si>
  <si>
    <t>2.3.4</t>
  </si>
  <si>
    <t>JANELAS J02</t>
  </si>
  <si>
    <t>94569</t>
  </si>
  <si>
    <t>JANELA DE ALUMÍNIO TIPO MAXIM-AR, BATENTE/ REQUADRO 3 A 14 CM, VIDRO INCLUSO, FIXAÇÃO COM PARAFUSO, SEM GUARNIÇÃO/ ALIZAR, DIMENSÕES 60X80 (A X L) CM, SEM ACABAMENTO, VEDAÇÃO COM SILICONE, EXCLUSIVE CONTRAMARCO - FORNECIMENTO E INSTALAÇÃO. AF_11/2024</t>
  </si>
  <si>
    <t>2.3.5</t>
  </si>
  <si>
    <t>JANELAS J03</t>
  </si>
  <si>
    <t>2.3.6</t>
  </si>
  <si>
    <t>JANELAS J04</t>
  </si>
  <si>
    <t>7568</t>
  </si>
  <si>
    <t>BUCHA DE NYLON SEM ABA S10, COM PARAFUSO DE 6,10 X 65 MM EM ACO ZINCADO COM ROSCA SOBERBA, CABECA CHATA E FENDA PHILLIPS</t>
  </si>
  <si>
    <t>2.3.7</t>
  </si>
  <si>
    <t>PORTA P01</t>
  </si>
  <si>
    <t>2.3.8</t>
  </si>
  <si>
    <t>PORTA P02</t>
  </si>
  <si>
    <t>100683</t>
  </si>
  <si>
    <t>36888</t>
  </si>
  <si>
    <t>KIT DE PORTA DE MADEIRA PARA VERNIZ, SEMI-OCA (LEVE OU MÉDIA), PADRÃO MÉDIO, 80X210CM, ESPESSURA DE 3,5CM, ITENS INCLUSOS: DOBRADIÇAS, MONTAGEM E INSTALAÇÃO DE BATENTE, FECHADURA COM EXECUÇÃO DO FURO - FORNECIMENTO E INSTALAÇÃO. AF_10/2025</t>
  </si>
  <si>
    <t>GUARNICAO / MOLDURA / ARREMATE DE ACABAMENTO PARA ESQUADRIA, EM ALUMINIO PERFIL 25, ACABAMENTO ANODIZADO BRANCO OU BRILHANTE, PARA 1 FACE</t>
  </si>
  <si>
    <t>2.3.9</t>
  </si>
  <si>
    <t>ALIZAR PARA P02</t>
  </si>
  <si>
    <t>ALIZAR DE 5X1,5CM PARA PORTA FIXADO COM PREGOS, PADRÃO MÉDIO - FORNECIMENTO E INSTALAÇÃO. AF_10/2025</t>
  </si>
  <si>
    <t>10506</t>
  </si>
  <si>
    <t>VIDRO TEMPERADO INCOLOR E = 8 MM, SEM COLOCACAO</t>
  </si>
  <si>
    <t>2.4</t>
  </si>
  <si>
    <t>FORRO E VEDAÇÃO</t>
  </si>
  <si>
    <t>2.4.1</t>
  </si>
  <si>
    <t>FORRO DRYWALL</t>
  </si>
  <si>
    <t>96110</t>
  </si>
  <si>
    <t>FORRO EM DRYWALL PARA AMBIENTES RESIDENCIAIS, INCLUSIVE ESTRUTURA UNIDIRECIONAL DE FIXAÇÃO. AF_08/2023_PS</t>
  </si>
  <si>
    <t>2.4.2</t>
  </si>
  <si>
    <t>REFORÇO PARA DIVISÓRIA</t>
  </si>
  <si>
    <t>96373</t>
  </si>
  <si>
    <t>INSTALAÇÃO DE REFORÇO METÁLICO EM PAREDE DRYWALL. AF_07/2023</t>
  </si>
  <si>
    <t>2.4.3</t>
  </si>
  <si>
    <t>PAREDE DRYWALL</t>
  </si>
  <si>
    <t>96366</t>
  </si>
  <si>
    <t>PAREDE COM SISTEMA EM CHAPAS DE GESSO PARA DRYWALL, USO INTERNO, COM DUAS FACES DUPLAS E ESTRUTURA METÁLICA COM GUIAS SIMPLES, SEM VÃOS. AF_07/2023_PS</t>
  </si>
  <si>
    <t>2.4.4</t>
  </si>
  <si>
    <t>LÃ PARA FORRO E PAREDE</t>
  </si>
  <si>
    <t>2.5</t>
  </si>
  <si>
    <t>HIDRÁULICA</t>
  </si>
  <si>
    <t>SILICONE ACETICO USO GERAL INCOLOR 280 G</t>
  </si>
  <si>
    <t>2.5.1</t>
  </si>
  <si>
    <t>TORNEIRA DE BANCADA</t>
  </si>
  <si>
    <t>86910</t>
  </si>
  <si>
    <t>[ADAPTADO - TORNEIRA DE BANCADA] TORNEIRA CROMADA TUBO MÓVEL, DE PAREDE, 1/2" OU 3/4", PARA PIA DE COZINHA, PADRÃO MÉDIO - FORNECIMENTO E INSTALAÇÃO. AF_02/2026</t>
  </si>
  <si>
    <t>88309</t>
  </si>
  <si>
    <t>PEDREIRO COM ENCARGOS COMPLEMENTARES</t>
  </si>
  <si>
    <t>2.5.2</t>
  </si>
  <si>
    <t>REGISTRO DE GAVETA</t>
  </si>
  <si>
    <t>89987</t>
  </si>
  <si>
    <t xml:space="preserve">REGISTRO DE GAVETA BRUTO, LATÃO, ROSCÁVEL, 3/4", COM ACABAMENTO E CANOPLA CROMADOS - FORNECIMENTO E INSTALAÇÃO. AF_08/2021
</t>
  </si>
  <si>
    <t>2.5.3</t>
  </si>
  <si>
    <t>TUBULAÇÃO 25MM</t>
  </si>
  <si>
    <t>89356</t>
  </si>
  <si>
    <t xml:space="preserve">TUBO, PVC, SOLDÁVEL, DE 25MM, INSTALADO EM RAMAL OU SUB-RAMAL DE ÁGUA - FORNECIMENTO E INSTALAÇÃO. AF_06/2022
</t>
  </si>
  <si>
    <t>2.5.4</t>
  </si>
  <si>
    <t>LUVA</t>
  </si>
  <si>
    <t>89378</t>
  </si>
  <si>
    <t xml:space="preserve">LUVA, PVC, SOLDÁVEL, DN 25MM, INSTALADO EM RAMAL OU SUB-RAMAL DE ÁGUA - FORNECIMENTO E INSTALAÇÃO. AF_06/2022
</t>
  </si>
  <si>
    <t>2.5.5</t>
  </si>
  <si>
    <t>JOELHO 90</t>
  </si>
  <si>
    <t>89362</t>
  </si>
  <si>
    <t xml:space="preserve">JOELHO 90 GRAUS, PVC, SOLDÁVEL, DN 25MM, INSTALADO EM RAMAL OU SUB-RAMAL DE ÁGUA - FORNECIMENTO E INSTALAÇÃO. AF_06/2022
</t>
  </si>
  <si>
    <t>2.5.6</t>
  </si>
  <si>
    <t>ADAPTADOR</t>
  </si>
  <si>
    <t>89383</t>
  </si>
  <si>
    <t xml:space="preserve">ADAPTADOR CURTO COM BOLSA E ROSCA PARA REGISTRO, PVC, SOLDÁVEL, DN 25MM X 3/4, INSTALADO EM RAMAL OU SUB-RAMAL DE ÁGUA - FORNECIMENTO E INSTALAÇÃO. AF_06/2022
</t>
  </si>
  <si>
    <t>COMP.04</t>
  </si>
  <si>
    <t>2.6</t>
  </si>
  <si>
    <t>ESGOTO E VENTILAÇÃO</t>
  </si>
  <si>
    <t>EXECUÇÃO DE FAIXA ELEVADA COM FORNECIMENTO DE MATERIAL, INCLUSO MÃO DE OBRA</t>
  </si>
  <si>
    <t>2.6.1</t>
  </si>
  <si>
    <t>CAIXA DE GORDURA</t>
  </si>
  <si>
    <t>98110</t>
  </si>
  <si>
    <t xml:space="preserve">CAIXA DE GORDURA PEQUENA (CAPACIDADE: 19 L), CIRCULAR, EM PVC, DIÂMETRO INTERNO= 0,3 M. AF_12/2020
</t>
  </si>
  <si>
    <t>4011353 / SICRO</t>
  </si>
  <si>
    <t>EXECUÇÃO DE PINTURA DE LIGAÇÃO (RR-2C)</t>
  </si>
  <si>
    <t>2.6.2</t>
  </si>
  <si>
    <t>CUBA DE EMBUTIR</t>
  </si>
  <si>
    <t>86936</t>
  </si>
  <si>
    <t xml:space="preserve">CUBA DE EMBUTIR DE AÇO INOXIDÁVEL MÉDIA, INCLUSO VÁLVULA TIPO AMERICANA E SIFÃO TIPO GARRAFA EM METAL CROMADO - FORNECIMENTO E INSTALAÇÃO. AF_02/2026
</t>
  </si>
  <si>
    <t>4011351 / SICRO</t>
  </si>
  <si>
    <t>IMPRIMAÇÃO COM ASFALTO DILUÍDO CM-30</t>
  </si>
  <si>
    <t>Código da
 Composição</t>
  </si>
  <si>
    <t>Descrição</t>
  </si>
  <si>
    <t>Unidade</t>
  </si>
  <si>
    <t>M.O.</t>
  </si>
  <si>
    <t>MAT+EQ</t>
  </si>
  <si>
    <t>4011463 / SICRO</t>
  </si>
  <si>
    <t>CONCRETO ASFÁLTICO - FAIXA C - AREIA E BRITAS COMERCIAIS</t>
  </si>
  <si>
    <t>T</t>
  </si>
  <si>
    <t>104658</t>
  </si>
  <si>
    <t>PISO PODOTÁTIL DE ALERTA OU DIRECIONAL, DE CONCRETO, ASSENTADO SOBRE ARGAMASSA. AF_03/2024</t>
  </si>
  <si>
    <t>2.6.3</t>
  </si>
  <si>
    <t>JOELHO 90 - 50MM</t>
  </si>
  <si>
    <t>89801</t>
  </si>
  <si>
    <t>95995</t>
  </si>
  <si>
    <t xml:space="preserve">JOELHO 90 GRAUS, PVC, SERIE NORMAL, ESGOTO PREDIAL, DN 50 MM, JUNTA ELÁSTICA, FORNECIDO E INSTALADO EM PRUMADA DE ESGOTO SANITÁRIO OU VENTILAÇÃO. AF_08/2022
</t>
  </si>
  <si>
    <t>EXECUÇÃO DE PAVIMENTO COM APLICAÇÃO DE CONCRETO ASFÁLTICO, CAMADA DE ROLAMENTO - EXCLUSIVE CARGA E TRANSPORTE. AF_11/2019</t>
  </si>
  <si>
    <t>105002</t>
  </si>
  <si>
    <t>RAMPA DE ACESSIBILIDADE EM CONCRETO MOLDADO IN LOCO, EM CALÇADA NOVA COM LARGURA MAIOR OU IGUAL À 3,00 M, FCK 25MPA, COM PISO PODOTÁTIL. AF_03/2024</t>
  </si>
  <si>
    <t>105004</t>
  </si>
  <si>
    <t>RAMPA DE ACESSIBILIDADE EM CONCRETO MOLDADO IN LOCO, EM CALÇADA NOVA COM LARGURA MENOR À 3,00 M, FCK 25MPA, COM PISO PODOTÁTIL. AF_03/2024</t>
  </si>
  <si>
    <t>105003</t>
  </si>
  <si>
    <t>RAMPA DE ACESSIBILIDADE EM CONCRETO MOLDADO IN LOCO, EM CALÇADA PRÉ EXISTENTE COM LARGURA MAIOR OU IGUAL À 3,00 M, FCK 25MPA, COM PISO PODOTÁTIL. AF_03/2024</t>
  </si>
  <si>
    <t>5914649 / SICRO</t>
  </si>
  <si>
    <t>CARGA, MANOBRA E DESCARGA DE MISTURA BETUMINOSA A QUENTE EM CAMINHÃO BASCULANTE DE 10M3 - CARGA EM USINA DE ASFALTO 100/140 T/H E DESCARGA EM VIBROACABADORA</t>
  </si>
  <si>
    <t>105005</t>
  </si>
  <si>
    <t>RAMPA DE ACESSIBILIDADE EM CONCRETO MOLDADO IN LOCO, EM CALÇADA PRÉ EXISTENTE COM LARGURA MENOR À 3,00 M, FCK 25MPA, COM PISO PODOTÁTIL. AF_03/2024</t>
  </si>
  <si>
    <t>105000</t>
  </si>
  <si>
    <t>RAMPA DE ACESSIBILIDADE PARA ACESSO A EDIFICAÇÕES COM INCLINAÇÃO DE 8,33% EM CONCRETO MOLDADO IN LOCO, COM LARGURA DE 1,20M, FCK 25MPA, NÃO ARMADA, COM JUNTA A CADA 2M COM CORTE À SECO. AF_03/2024</t>
  </si>
  <si>
    <t>2.6.4</t>
  </si>
  <si>
    <t>105001</t>
  </si>
  <si>
    <t>LUVA SIMPLES - 50MM</t>
  </si>
  <si>
    <t>RAMPA DE ACESSIBILIDADE PARA ACESSO A EDIFICAÇÕES COM INCLINAÇÃO DE 8,33% EM CONCRETO MOLDADO IN LOCO, COM LARGURA DE 1,50M, FCK 25MPA, NÃO ARMADA, COM JUNTA A CADA 2M COM CORTE À SECO. AF_03/2024</t>
  </si>
  <si>
    <t>89753</t>
  </si>
  <si>
    <t xml:space="preserve">LUVA SIMPLES, PVC, SERIE NORMAL, ESGOTO PREDIAL, DN 50 MM, JUNTA ELÁSTICA, FORNECIDO E INSTALADO EM RAMAL DE DESCARGA OU RAMAL DE ESGOTO SANITÁRIO. AF_08/2022
</t>
  </si>
  <si>
    <t>89306</t>
  </si>
  <si>
    <t>ALVENARIA ESTRUTURAL DE BLOCOS CERÂMICOS 14X19X29, (ESPESSURA DE 14 CM), UTILIZANDO COLHER DE PEDREIRO E ARGAMASSA DE ASSENTAMENTO COM PREPARO EM BETONEIRA. AF_03/2023</t>
  </si>
  <si>
    <t>5914612 / SICRO</t>
  </si>
  <si>
    <t>89307</t>
  </si>
  <si>
    <t>ALVENARIA ESTRUTURAL DE BLOCOS CERÂMICOS 14X19X29, (ESPESSURA DE 14 CM), UTILIZANDO COLHER DE PEDREIRO E ARGAMASSA DE ASSENTAMENTO COM PREPARO MANUAL. AF_03/2023</t>
  </si>
  <si>
    <t>TRANSPORTE DE MISTURA BETUMINOSA A QUENTE COM CAMINHÃO COM CAÇAMBA TÉRMICA DE 6 M3 - RODOVIA PAVIMENTADA</t>
  </si>
  <si>
    <t>TXKM</t>
  </si>
  <si>
    <t>89290</t>
  </si>
  <si>
    <t>ALVENARIA ESTRUTURAL DE BLOCOS CERÂMICOS 14X19X29, (ESPESSURA DE 14 CM), UTILIZANDO PALHETA E ARGAMASSA DE ASSENTAMENTO COM PREPARO EM BETONEIRA. AF_03/2023</t>
  </si>
  <si>
    <t>89291</t>
  </si>
  <si>
    <t>ALVENARIA ESTRUTURAL DE BLOCOS CERÂMICOS 14X19X29, (ESPESSURA DE 14 CM), UTILIZANDO PALHETA E ARGAMASSA DE ASSENTAMENTO COM PREPARO MANUAL. AF_03/2023</t>
  </si>
  <si>
    <t>89298</t>
  </si>
  <si>
    <t>ALVENARIA ESTRUTURAL DE BLOCOS CERÂMICOS 14X19X39, (ESPESSURA DE 14 CM), UTILIZANDO COLHER DE PEDREIRO E ARGAMASSA DE ASSENTAMENTO COM PREPARO EM BETONEIRA. AF_03/2023</t>
  </si>
  <si>
    <t>https://buscadorsicro.com.br/pr/composicao/5914649</t>
  </si>
  <si>
    <t>89299</t>
  </si>
  <si>
    <t>ALVENARIA ESTRUTURAL DE BLOCOS CERÂMICOS 14X19X39, (ESPESSURA DE 14 CM), UTILIZANDO COLHER DE PEDREIRO E ARGAMASSA DE ASSENTAMENTO COM PREPARO MANUAL. AF_03/2023</t>
  </si>
  <si>
    <t>2.6.5</t>
  </si>
  <si>
    <t>89282</t>
  </si>
  <si>
    <t>TUBO PVC 50MM</t>
  </si>
  <si>
    <t>ALVENARIA ESTRUTURAL DE BLOCOS CERÂMICOS 14X19X39, (ESPESSURA DE 14 CM), UTILIZANDO PALHETA E ARGAMASSA DE ASSENTAMENTO COM PREPARO EM BETONEIRA. AF_03/2023</t>
  </si>
  <si>
    <t>89798</t>
  </si>
  <si>
    <t xml:space="preserve">TUBO PVC, SERIE NORMAL, ESGOTO PREDIAL, DN 50 MM, FORNECIDO E INSTALADO EM PRUMADA DE ESGOTO SANITÁRIO OU VENTILAÇÃO. AF_08/2022
</t>
  </si>
  <si>
    <t>89283</t>
  </si>
  <si>
    <t>ALVENARIA ESTRUTURAL DE BLOCOS CERÂMICOS 14X19X39, (ESPESSURA DE 14 CM), UTILIZANDO PALHETA E ARGAMASSA DE ASSENTAMENTO COM PREPARO MANUAL. AF_03/2023</t>
  </si>
  <si>
    <t>89480</t>
  </si>
  <si>
    <t>ALVENARIA DE BLOCOS DE CONCRETO ESTRUTURAL 14X19X29 CM (ESPESSURA 14 CM), FBK = 14 MPA, UTILIZANDO COLHER DE PEDREIRO. AF_10/2022</t>
  </si>
  <si>
    <t>89464</t>
  </si>
  <si>
    <t>ALVENARIA DE BLOCOS DE CONCRETO ESTRUTURAL 14X19X29 CM (ESPESSURA 14 CM), FBK = 14,0 MPA, UTILIZANDO PALHETA. AF_10/2022</t>
  </si>
  <si>
    <t>89478</t>
  </si>
  <si>
    <t>ALVENARIA DE BLOCOS DE CONCRETO ESTRUTURAL 14X19X29 CM (ESPESSURA 14 CM), FBK = 4,5 MPA, UTILIZANDO COLHER DE PEDREIRO. AF_10/2022</t>
  </si>
  <si>
    <t>2.6.6</t>
  </si>
  <si>
    <t>TE SANITARIO - 50MM</t>
  </si>
  <si>
    <t>89825</t>
  </si>
  <si>
    <t xml:space="preserve">TE, PVC, SERIE NORMAL, ESGOTO PREDIAL, DN 50 X 50 MM, JUNTA ELÁSTICA, FORNECIDO E INSTALADO EM PRUMADA DE ESGOTO SANITÁRIO OU VENTILAÇÃO. AF_08/2022
</t>
  </si>
  <si>
    <t>89462</t>
  </si>
  <si>
    <t>ALVENARIA DE BLOCOS DE CONCRETO ESTRUTURAL 14X19X29 CM (ESPESSURA 14 CM), FBK = 4,5 MPA, UTILIZANDO PALHETA. AF_10/2022</t>
  </si>
  <si>
    <t>89472</t>
  </si>
  <si>
    <t>ALVENARIA DE BLOCOS DE CONCRETO ESTRUTURAL 14X19X39 CM (ESPESSURA 14 CM), FBK = 14 MPA, UTILIZANDO COLHER DE PEDREIRO. AF_10/2022</t>
  </si>
  <si>
    <t>89455</t>
  </si>
  <si>
    <t>ALVENARIA DE BLOCOS DE CONCRETO ESTRUTURAL 14X19X39 CM (ESPESSURA 14 CM), FBK = 14 MPA, UTILIZANDO PALHETA. AF_10/2022</t>
  </si>
  <si>
    <t>89470</t>
  </si>
  <si>
    <t>ALVENARIA DE BLOCOS DE CONCRETO ESTRUTURAL 14X19X39 CM (ESPESSURA 14 CM), FBK = 4,5 MPA, UTILIZANDO COLHER DE PEDREIRO. AF_10/2022</t>
  </si>
  <si>
    <t>89453</t>
  </si>
  <si>
    <t>ALVENARIA DE BLOCOS DE CONCRETO ESTRUTURAL 14X19X39 CM (ESPESSURA 14 CM), FBK = 4,5 MPA, UTILIZANDO PALHETA. AF_10/2022</t>
  </si>
  <si>
    <t>103354</t>
  </si>
  <si>
    <t>ALVENARIA DE VEDAÇÃO DE BLOCOS CERÂMICOS FURADOS NA HORIZONTAL DE 11,5X14X24 CM (ESPESSURA 11,5 CM) E ARGAMASSA DE ASSENTAMENTO COM PREPARO EM BETONEIRA. AF_12/2021</t>
  </si>
  <si>
    <t>103355</t>
  </si>
  <si>
    <t>ALVENARIA DE VEDAÇÃO DE BLOCOS CERÂMICOS FURADOS NA HORIZONTAL DE 11,5X14X24 CM (ESPESSURA 11,5 CM) E ARGAMASSA DE ASSENTAMENTO COM PREPARO MANUAL. AF_12/2021</t>
  </si>
  <si>
    <t>103330</t>
  </si>
  <si>
    <t>ALVENARIA DE VEDAÇÃO DE BLOCOS CERÂMICOS FURADOS NA HORIZONTAL DE 11,5X19X19 CM (ESPESSURA 11,5 CM) E ARGAMASSA DE ASSENTAMENTO COM PREPARO EM BETONEIRA. AF_12/2021</t>
  </si>
  <si>
    <t>103331</t>
  </si>
  <si>
    <t>ALVENARIA DE VEDAÇÃO DE BLOCOS CERÂMICOS FURADOS NA HORIZONTAL DE 11,5X19X19 CM (ESPESSURA 11,5 CM) E ARGAMASSA DE ASSENTAMENTO COM PREPARO MANUAL. AF_12/2021</t>
  </si>
  <si>
    <t>103358</t>
  </si>
  <si>
    <t>ALVENARIA DE VEDAÇÃO DE BLOCOS CERÂMICOS FURADOS NA HORIZONTAL DE 11,5X19X29 CM (ESPESSURA 11,5 CM) E ARGAMASSA DE ASSENTAMENTO COM PREPARO EM BETONEIRA. AF_12/2021</t>
  </si>
  <si>
    <t>103359</t>
  </si>
  <si>
    <t>ALVENARIA DE VEDAÇÃO DE BLOCOS CERÂMICOS FURADOS NA HORIZONTAL DE 11,5X19X29 CM (ESPESSURA 11,5 CM) E ARGAMASSA DE ASSENTAMENTO COM PREPARO MANUAL. AF_12/2021</t>
  </si>
  <si>
    <t>103366</t>
  </si>
  <si>
    <t>ALVENARIA DE VEDAÇÃO DE BLOCOS CERÂMICOS FURADOS NA HORIZONTAL DE 11,5X19X39 CM (ESPESSURA 11,5 CM) E ARGAMASSA DE ASSENTAMENTO COM PREPARO EM BETONEIRA. AF_12/2021</t>
  </si>
  <si>
    <t>103367</t>
  </si>
  <si>
    <t>ALVENARIA DE VEDAÇÃO DE BLOCOS CERÂMICOS FURADOS NA HORIZONTAL DE 11,5X19X39 CM (ESPESSURA 11,5 CM) E ARGAMASSA DE ASSENTAMENTO COM PREPARO MANUAL. AF_12/2021</t>
  </si>
  <si>
    <t>103360</t>
  </si>
  <si>
    <t>ALVENARIA DE VEDAÇÃO DE BLOCOS CERÂMICOS FURADOS NA HORIZONTAL DE 14X19X29 CM (ESPESSURA 14 CM) E ARGAMASSA DE ASSENTAMENTO COM PREPARO EM BETONEIRA. AF_12/2021</t>
  </si>
  <si>
    <t>103361</t>
  </si>
  <si>
    <t>ALVENARIA DE VEDAÇÃO DE BLOCOS CERÂMICOS FURADOS NA HORIZONTAL DE 14X19X29 CM (ESPESSURA 14 CM) E ARGAMASSA DE ASSENTAMENTO COM PREPARO MANUAL. AF_12/2021</t>
  </si>
  <si>
    <t>COMP.05</t>
  </si>
  <si>
    <t>103368</t>
  </si>
  <si>
    <t>ALVENARIA DE VEDAÇÃO DE BLOCOS CERÂMICOS FURADOS NA HORIZONTAL DE 14X19X39 CM (ESPESSURA 14 CM) E ARGAMASSA DE ASSENTAMENTO COM PREPARO EM BETONEIRA. AF_12/2021</t>
  </si>
  <si>
    <t>COBERTURA METÁLICA - ESTRUTURA, TELHA DE ZINCO E CHUMBAMENTO - INCLUSIVE PINTURA 2 DEMÃOS</t>
  </si>
  <si>
    <t>103369</t>
  </si>
  <si>
    <t>ALVENARIA DE VEDAÇÃO DE BLOCOS CERÂMICOS FURADOS NA HORIZONTAL DE 14X19X39 CM (ESPESSURA 14 CM) E ARGAMASSA DE ASSENTAMENTO COM PREPARO MANUAL. AF_12/2021</t>
  </si>
  <si>
    <t>103334</t>
  </si>
  <si>
    <t>ALVENARIA DE VEDAÇÃO DE BLOCOS CERÂMICOS FURADOS NA HORIZONTAL DE 14X9X19 CM (ESPESSURA 14 CM, BLOCO DEITADO) E ARGAMASSA DE ASSENTAMENTO COM PREPARO EM BETONEIRA. AF_12/2021</t>
  </si>
  <si>
    <t>103335</t>
  </si>
  <si>
    <t>ALVENARIA DE VEDAÇÃO DE BLOCOS CERÂMICOS FURADOS NA HORIZONTAL DE 14X9X19 CM (ESPESSURA 14 CM, BLOCO DEITADO) E ARGAMASSA DE ASSENTAMENTO COM PREPARO MANUAL. AF_12/2021</t>
  </si>
  <si>
    <t>103362</t>
  </si>
  <si>
    <t>ALVENARIA DE VEDAÇÃO DE BLOCOS CERÂMICOS FURADOS NA HORIZONTAL DE 19X19X29 CM (ESPESSURA 19 CM) E ARGAMASSA DE ASSENTAMENTO COM PREPARO EM BETONEIRA. AF_12/2021</t>
  </si>
  <si>
    <t>103363</t>
  </si>
  <si>
    <t>ALVENARIA DE VEDAÇÃO DE BLOCOS CERÂMICOS FURADOS NA HORIZONTAL DE 19X19X29 CM (ESPESSURA 19 CM) E ARGAMASSA DE ASSENTAMENTO COM PREPARO MANUAL. AF_12/2021</t>
  </si>
  <si>
    <t>103370</t>
  </si>
  <si>
    <t>ALVENARIA DE VEDAÇÃO DE BLOCOS CERÂMICOS FURADOS NA HORIZONTAL DE 19X19X39 CM (ESPESSURA 19 CM) E ARGAMASSA DE ASSENTAMENTO COM PREPARO EM BETONEIRA. AF_12/2021</t>
  </si>
  <si>
    <t>103371</t>
  </si>
  <si>
    <t>ALVENARIA DE VEDAÇÃO DE BLOCOS CERÂMICOS FURADOS NA HORIZONTAL DE 19X19X39 CM (ESPESSURA 19 CM) E ARGAMASSA DE ASSENTAMENTO COM PREPARO MANUAL. AF_12/2021</t>
  </si>
  <si>
    <t>94964</t>
  </si>
  <si>
    <t>CONCRETO FCK = 20MPA, TRAÇO 1:2,7:3 (EM MASSA SECA DE CIMENTO/ AREIA MÉDIA/ BRITA 1) - PREPARO MECÂNICO COM BETONEIRA 400 L. AF_05/2021</t>
  </si>
  <si>
    <t>103332</t>
  </si>
  <si>
    <t>ALVENARIA DE VEDAÇÃO DE BLOCOS CERÂMICOS FURADOS NA HORIZONTAL DE 9X14X19 CM (ESPESSURA 9 CM) E ARGAMASSA DE ASSENTAMENTO COM PREPARO EM BETONEIRA. AF_12/2021</t>
  </si>
  <si>
    <t>103333</t>
  </si>
  <si>
    <t>ALVENARIA DE VEDAÇÃO DE BLOCOS CERÂMICOS FURADOS NA HORIZONTAL DE 9X14X19 CM (ESPESSURA 9 CM) E ARGAMASSA DE ASSENTAMENTO COM PREPARO MANUAL. AF_12/2021</t>
  </si>
  <si>
    <t>103352</t>
  </si>
  <si>
    <t>ALVENARIA DE VEDAÇÃO DE BLOCOS CERÂMICOS FURADOS NA HORIZONTAL DE 9X14X24 CM (ESPESSURA 9 CM) E ARGAMASSA DE ASSENTAMENTO COM PREPARO EM BETONEIRA. AF_12/2021</t>
  </si>
  <si>
    <t>103353</t>
  </si>
  <si>
    <t>ALVENARIA DE VEDAÇÃO DE BLOCOS CERÂMICOS FURADOS NA HORIZONTAL DE 9X14X24 CM (ESPESSURA 9 CM) E ARGAMASSA DE ASSENTAMENTO COM PREPARO MANUAL. AF_12/2021</t>
  </si>
  <si>
    <t>103328</t>
  </si>
  <si>
    <t>ALVENARIA DE VEDAÇÃO DE BLOCOS CERÂMICOS FURADOS NA HORIZONTAL DE 9X19X19 CM (ESPESSURA 9 CM) E ARGAMASSA DE ASSENTAMENTO COM PREPARO EM BETONEIRA. AF_12/2021</t>
  </si>
  <si>
    <t>103329</t>
  </si>
  <si>
    <t>ALVENARIA DE VEDAÇÃO DE BLOCOS CERÂMICOS FURADOS NA HORIZONTAL DE 9X19X19 CM (ESPESSURA 9 CM) E ARGAMASSA DE ASSENTAMENTO COM PREPARO MANUAL. AF_12/2021</t>
  </si>
  <si>
    <t>103356</t>
  </si>
  <si>
    <t>ALVENARIA DE VEDAÇÃO DE BLOCOS CERÂMICOS FURADOS NA HORIZONTAL DE 9X19X29 CM (ESPESSURA 9 CM) E ARGAMASSA DE ASSENTAMENTO COM PREPARO EM BETONEIRA. AF_12/2021</t>
  </si>
  <si>
    <t>103357</t>
  </si>
  <si>
    <t>ALVENARIA DE VEDAÇÃO DE BLOCOS CERÂMICOS FURADOS NA HORIZONTAL DE 9X19X29 CM (ESPESSURA 9 CM) E ARGAMASSA DE ASSENTAMENTO COM PREPARO MANUAL. AF_12/2021</t>
  </si>
  <si>
    <t>103364</t>
  </si>
  <si>
    <t>ALVENARIA DE VEDAÇÃO DE BLOCOS CERÂMICOS FURADOS NA HORIZONTAL DE 9X19X39 CM (ESPESSURA 9 CM) E ARGAMASSA DE ASSENTAMENTO COM PREPARO EM BETONEIRA. AF_12/2021</t>
  </si>
  <si>
    <t>103365</t>
  </si>
  <si>
    <t>ALVENARIA DE VEDAÇÃO DE BLOCOS CERÂMICOS FURADOS NA HORIZONTAL DE 9X19X39 CM (ESPESSURA 9 CM) E ARGAMASSA DE ASSENTAMENTO COM PREPARO MANUAL. AF_12/2021</t>
  </si>
  <si>
    <t>103350</t>
  </si>
  <si>
    <t>ALVENARIA DE VEDAÇÃO DE BLOCOS CERÂMICOS FURADOS NA HORIZONTAL DE 9X9X19 CM (ESPESSURA 9 CM) E ARGAMASSA DE ASSENTAMENTO COM PREPARO EM BETONEIRA. AF_12/2021</t>
  </si>
  <si>
    <t>103351</t>
  </si>
  <si>
    <t>ALVENARIA DE VEDAÇÃO DE BLOCOS CERÂMICOS FURADOS NA HORIZONTAL DE 9X9X19 CM (ESPESSURA 9 CM) E ARGAMASSA DE ASSENTAMENTO COM PREPARO MANUAL. AF_12/2021</t>
  </si>
  <si>
    <t>103344</t>
  </si>
  <si>
    <t>ALVENARIA DE VEDAÇÃO DE BLOCOS CERÂMICOS FURADOS NA VERTICAL DE 11,5X19X29 CM (ESPESSURA 11,5 CM) E ARGAMASSA DE ASSENTAMENTO COM PREPARO EM BETONEIRA. AF_12/2021</t>
  </si>
  <si>
    <t>103345</t>
  </si>
  <si>
    <t>ALVENARIA DE VEDAÇÃO DE BLOCOS CERÂMICOS FURADOS NA VERTICAL DE 11,5X19X29 CM (ESPESSURA 11,5 CM) E ARGAMASSA DE ASSENTAMENTO COM PREPARO MANUAL. AF_12/2021</t>
  </si>
  <si>
    <t>103348</t>
  </si>
  <si>
    <t>ALVENARIA DE VEDAÇÃO DE BLOCOS CERÂMICOS FURADOS NA VERTICAL DE 11,5X19X39 CM (ESPESSURA 11,5 CM) E ARGAMASSA DE ASSENTAMENTO COM PREPARO EM BETONEIRA. AF_12/2021</t>
  </si>
  <si>
    <t>94213</t>
  </si>
  <si>
    <t>TELHAMENTO COM TELHA DE AÇO/ALUMÍNIO E = 0,5 MM, COM ATÉ 2 ÁGUAS, INCLUSO IÇAMENTO. AF_06/2026</t>
  </si>
  <si>
    <t>103349</t>
  </si>
  <si>
    <t>ALVENARIA DE VEDAÇÃO DE BLOCOS CERÂMICOS FURADOS NA VERTICAL DE 11,5X19X39 CM (ESPESSURA 11,5 CM) E ARGAMASSA DE ASSENTAMENTO COM PREPARO MANUAL. AF_12/2021</t>
  </si>
  <si>
    <t>103346</t>
  </si>
  <si>
    <t>ALVENARIA DE VEDAÇÃO DE BLOCOS CERÂMICOS FURADOS NA VERTICAL DE 14X19X29 CM (ESPESSURA 14 CM) E ARGAMASSA DE ASSENTAMENTO COM PREPARO EM BETONEIRA. AF_12/2021</t>
  </si>
  <si>
    <t>103347</t>
  </si>
  <si>
    <t>ALVENARIA DE VEDAÇÃO DE BLOCOS CERÂMICOS FURADOS NA VERTICAL DE 14X19X29 CM (ESPESSURA 14 CM) E ARGAMASSA DE ASSENTAMENTO COM PREPARO MANUAL. AF_12/2021</t>
  </si>
  <si>
    <t>2.7</t>
  </si>
  <si>
    <t>103324</t>
  </si>
  <si>
    <t>ALVENARIA DE VEDAÇÃO DE BLOCOS CERÂMICOS FURADOS NA VERTICAL DE 14X19X39 CM (ESPESSURA 14 CM) E ARGAMASSA DE ASSENTAMENTO COM PREPARO EM BETONEIRA. AF_12/2021</t>
  </si>
  <si>
    <t>INSTALAÇÕES ELÉTRICAS</t>
  </si>
  <si>
    <t>103325</t>
  </si>
  <si>
    <t>ALVENARIA DE VEDAÇÃO DE BLOCOS CERÂMICOS FURADOS NA VERTICAL DE 14X19X39 CM (ESPESSURA 14 CM) E ARGAMASSA DE ASSENTAMENTO COM PREPARO MANUAL. AF_12/2021</t>
  </si>
  <si>
    <t>103326</t>
  </si>
  <si>
    <t>ALVENARIA DE VEDAÇÃO DE BLOCOS CERÂMICOS FURADOS NA VERTICAL DE 19X19X39 CM (ESPESSURA 19 CM) E ARGAMASSA DE ASSENTAMENTO COM PREPARO EM BETONEIRA. AF_12/2021</t>
  </si>
  <si>
    <t>103327</t>
  </si>
  <si>
    <t>ALVENARIA DE VEDAÇÃO DE BLOCOS CERÂMICOS FURADOS NA VERTICAL DE 19X19X39 CM (ESPESSURA 19 CM) E ARGAMASSA DE ASSENTAMENTO COM PREPARO MANUAL. AF_12/2021</t>
  </si>
  <si>
    <t>92580</t>
  </si>
  <si>
    <t>TRAMA DE AÇO COMPOSTA POR TERÇAS PARA TELHADOS DE ATÉ 2 ÁGUAS PARA TELHA ONDULADA DE FIBROCIMENTO, METÁLICA, PLÁSTICA OU TERMOACÚSTICA, INCLUSO TRANSPORTE VERTICAL, EXCLUSIVE PINTURA. AF_10/2025_PS</t>
  </si>
  <si>
    <t>103322</t>
  </si>
  <si>
    <t>ALVENARIA DE VEDAÇÃO DE BLOCOS CERÂMICOS FURADOS NA VERTICAL DE 9X19X39 CM (ESPESSURA 9 CM) E ARGAMASSA DE ASSENTAMENTO COM PREPARO EM BETONEIRA. AF_12/2021</t>
  </si>
  <si>
    <t>103323</t>
  </si>
  <si>
    <t>ALVENARIA DE VEDAÇÃO DE BLOCOS CERÂMICOS FURADOS NA VERTICAL DE 9X19X39 CM (ESPESSURA 9 CM) E ARGAMASSA DE ASSENTAMENTO COM PREPARO MANUAL. AF_12/2021</t>
  </si>
  <si>
    <t>103338</t>
  </si>
  <si>
    <t>ALVENARIA DE VEDAÇÃO DE BLOCOS VAZADOS DE CONCRETO APARENTE DE 14X19X39 CM (ESPESSURA 14 CM) E ARGAMASSA DE ASSENTAMENTO COM PREPARO EM BETONEIRA. AF_12/2021</t>
  </si>
  <si>
    <t>103339</t>
  </si>
  <si>
    <t>ALVENARIA DE VEDAÇÃO DE BLOCOS VAZADOS DE CONCRETO APARENTE DE 14X19X39 CM (ESPESSURA 14 CM) E ARGAMASSA DE ASSENTAMENTO COM PREPARO MANUAL. AF_12/2021</t>
  </si>
  <si>
    <t>100723</t>
  </si>
  <si>
    <t>PINTURA COM TINTA ALQUÍDICA DE FUNDO E ACABAMENTO (ESMALTE SINTÉTICO GRAFITE) PULVERIZADA SOBRE PERFIL METÁLICO EXECUTADO EM FÁBRICA (POR DEMÃO). AF_01/2020_PE</t>
  </si>
  <si>
    <t>103340</t>
  </si>
  <si>
    <t>ALVENARIA DE VEDAÇÃO DE BLOCOS VAZADOS DE CONCRETO APARENTE DE 19X19X39 CM (ESPESSURA 19 CM) E ARGAMASSA DE ASSENTAMENTO COM PREPARO EM BETONEIRA. AF_12/2021</t>
  </si>
  <si>
    <t>2.7.1</t>
  </si>
  <si>
    <t>CAIXA DE PASSAGEM - PAREDE - SOBREPOR</t>
  </si>
  <si>
    <t>10793/ORSE</t>
  </si>
  <si>
    <t>103341</t>
  </si>
  <si>
    <t>Caixa de passagem pvc, 4" x 2", embutir, p/eletroduto - Rev 01</t>
  </si>
  <si>
    <t>ALVENARIA DE VEDAÇÃO DE BLOCOS VAZADOS DE CONCRETO APARENTE DE 19X19X39 CM (ESPESSURA 19 CM) E ARGAMASSA DE ASSENTAMENTO COM PREPARO MANUAL. AF_12/2021</t>
  </si>
  <si>
    <t>103336</t>
  </si>
  <si>
    <t>ALVENARIA DE VEDAÇÃO DE BLOCOS VAZADOS DE CONCRETO APARENTE DE 9X19X39 CM (ESPESSURA 9 CM) E ARGAMASSA DE ASSENTAMENTO COM PREPARO EM BETONEIRA. AF_12/2021</t>
  </si>
  <si>
    <t>103337</t>
  </si>
  <si>
    <t>ALVENARIA DE VEDAÇÃO DE BLOCOS VAZADOS DE CONCRETO APARENTE DE 9X19X39 CM (ESPESSURA 9 CM) E ARGAMASSA DE ASSENTAMENTO COM PREPARO MANUAL. AF_12/2021</t>
  </si>
  <si>
    <t>103342</t>
  </si>
  <si>
    <t>ALVENARIA DE VEDAÇÃO DE BLOCOS VAZADOS DE CONCRETO DE 14X19X29 CM (ESPESSURA 14 CM) E ARGAMASSA DE ASSENTAMENTO COM PREPARO EM BETONEIRA. AF_12/2021</t>
  </si>
  <si>
    <t>103343</t>
  </si>
  <si>
    <t>ALVENARIA DE VEDAÇÃO DE BLOCOS VAZADOS DE CONCRETO DE 14X19X29 CM (ESPESSURA 14 CM) E ARGAMASSA DE ASSENTAMENTO COM PREPARO MANUAL. AF_12/2021</t>
  </si>
  <si>
    <t>103318</t>
  </si>
  <si>
    <t>ALVENARIA DE VEDAÇÃO DE BLOCOS VAZADOS DE CONCRETO DE 14X19X39 CM (ESPESSURA 14 CM) E ARGAMASSA DE ASSENTAMENTO COM PREPARO EM BETONEIRA. AF_12/2021</t>
  </si>
  <si>
    <t>103319</t>
  </si>
  <si>
    <t>ALVENARIA DE VEDAÇÃO DE BLOCOS VAZADOS DE CONCRETO DE 14X19X39 CM (ESPESSURA 14 CM) E ARGAMASSA DE ASSENTAMENTO COM PREPARO MANUAL. AF_12/2021</t>
  </si>
  <si>
    <t>103320</t>
  </si>
  <si>
    <t>ALVENARIA DE VEDAÇÃO DE BLOCOS VAZADOS DE CONCRETO DE 19X19X39 CM (ESPESSURA 19 CM) E ARGAMASSA DE ASSENTAMENTO COM PREPARO EM BETONEIRA. AF_12/2021</t>
  </si>
  <si>
    <t>103321</t>
  </si>
  <si>
    <t>ALVENARIA DE VEDAÇÃO DE BLOCOS VAZADOS DE CONCRETO DE 19X19X39 CM (ESPESSURA 19 CM) E ARGAMASSA DE ASSENTAMENTO COM PREPARO MANUAL. AF_12/2021</t>
  </si>
  <si>
    <t>103316</t>
  </si>
  <si>
    <t>ALVENARIA DE VEDAÇÃO DE BLOCOS VAZADOS DE CONCRETO DE 9X19X39 CM (ESPESSURA 9 CM) E ARGAMASSA DE ASSENTAMENTO COM PREPARO EM BETONEIRA. AF_12/2021</t>
  </si>
  <si>
    <t>103317</t>
  </si>
  <si>
    <t>ALVENARIA DE VEDAÇÃO DE BLOCOS VAZADOS DE CONCRETO DE 9X19X39 CM (ESPESSURA 9 CM) E ARGAMASSA DE ASSENTAMENTO COM PREPARO MANUAL. AF_12/2021</t>
  </si>
  <si>
    <t>101166</t>
  </si>
  <si>
    <t>ALVENARIA DE EMBASAMENTO COM BLOCO ESTRUTURAL DE CERÂMICA, DE 14X19X29CM E ARGAMASSA DE ASSENTAMENTO COM PREPARO EM BETONEIRA. AF_05/2020</t>
  </si>
  <si>
    <t>101165</t>
  </si>
  <si>
    <t>ALVENARIA DE EMBASAMENTO COM BLOCO ESTRUTURAL DE CONCRETO, DE 14X19X29CM E ARGAMASSA DE ASSENTAMENTO COM PREPARO EM BETONEIRA. AF_05/2020</t>
  </si>
  <si>
    <t>101163</t>
  </si>
  <si>
    <t>ALVENARIA DE VEDAÇÃO COM BLOCO DE VIDRO VAZADO, TIPO VENEZIANA, DE 6X20X20CM E ARGAMASSA DE ASSENTAMENTO COM PREPARO EM BETONEIRA. AF_05/2020</t>
  </si>
  <si>
    <t>101164</t>
  </si>
  <si>
    <t>ALVENARIA DE VEDAÇÃO COM BLOCO DE VIDRO, TIPO CANELADO, DE 8X19X19CM E ARGAMASSA DE ASSENTAMENTO COM PREPARO EM BETONEIRA. AF_05/2020</t>
  </si>
  <si>
    <t>101162</t>
  </si>
  <si>
    <t>ALVENARIA DE VEDAÇÃO COM ELEMENTO VAZADO DE CERÂMICA (COBOGÓ) DE 7X20X20CM E ARGAMASSA DE ASSENTAMENTO COM PREPARO EM BETONEIRA. AF_05/2020</t>
  </si>
  <si>
    <t>101161</t>
  </si>
  <si>
    <t>ALVENARIA DE VEDAÇÃO COM ELEMENTO VAZADO DE CONCRETO (COBOGÓ) DE 7X50X50CM E ARGAMASSA DE ASSENTAMENTO COM PREPARO EM BETONEIRA. AF_05/2020</t>
  </si>
  <si>
    <t>101159</t>
  </si>
  <si>
    <t>ALVENARIA DE VEDAÇÃO DE BLOCOS CERÂMICOS MACIÇOS DE 5X10X20CM (ESPESSURA 10CM) E ARGAMASSA DE ASSENTAMENTO COM PREPARO EM BETONEIRA. AF_05/2020</t>
  </si>
  <si>
    <t>101154</t>
  </si>
  <si>
    <t>ALVENARIA DE VEDAÇÃO DE BLOCOS DE CONCRETO CELULAR DE 10X30X60CM (ESPESSURA 10CM) E ARGAMASSA DE ASSENTAMENTO COM PREPARO EM BETONEIRA. AF_05/2020</t>
  </si>
  <si>
    <t>101155</t>
  </si>
  <si>
    <t>ALVENARIA DE VEDAÇÃO DE BLOCOS DE CONCRETO CELULAR DE 15X30X60CM (ESPESSURA 15CM) E ARGAMASSA DE ASSENTAMENTO COM PREPARO EM BETONEIRA. AF_05/2020</t>
  </si>
  <si>
    <t>101156</t>
  </si>
  <si>
    <t>ALVENARIA DE VEDAÇÃO DE BLOCOS DE CONCRETO CELULAR DE 20X30X60CM (ESPESSURA 20CM) E ARGAMASSA DE ASSENTAMENTO COM PREPARO EM BETONEIRA. AF_05/2020</t>
  </si>
  <si>
    <t>101158</t>
  </si>
  <si>
    <t>ALVENARIA DE VEDAÇÃO DE BLOCOS DE GESSO DE 10X50X66CM (ESPESSURA 10CM). AF_05/2020</t>
  </si>
  <si>
    <t>101157</t>
  </si>
  <si>
    <t>ALVENARIA DE VEDAÇÃO DE BLOCOS DE GESSO DE 7X50X66CM (ESPESSURA 7CM). AF_05/2020</t>
  </si>
  <si>
    <t>87382</t>
  </si>
  <si>
    <t>ARGAMASSA INDUSTRIALIZADA MULTIUSO PARA REVESTIMENTOS E ASSENTAMENTO DA ALVENARIA, PREPARO COM MISTURADOR DE EIXO HORIZONTAL DE 160 KG. AF_08/2019</t>
  </si>
  <si>
    <t>87383</t>
  </si>
  <si>
    <t>ARGAMASSA INDUSTRIALIZADA MULTIUSO PARA REVESTIMENTOS E ASSENTAMENTO DA ALVENARIA, PREPARO COM MISTURADOR DE EIXO HORIZONTAL DE 300 KG. AF_08/2019</t>
  </si>
  <si>
    <t>02308/ORSE</t>
  </si>
  <si>
    <t>Tubo de aço galvanizado leve c/ costura c/ rosca BSP Ø = 48,3mm (1.1/2"), e = 2,65mm, l = 6000mm NBR 5580</t>
  </si>
  <si>
    <t>2.7.2</t>
  </si>
  <si>
    <t>CAIXA PVC OCTOGONAL 4"X4"</t>
  </si>
  <si>
    <t>00743/ORSE</t>
  </si>
  <si>
    <t>Caixa de passagem pvc, 4" x 4" cm, embutir, p/eletroduto</t>
  </si>
  <si>
    <t>87384</t>
  </si>
  <si>
    <t>ARGAMASSA INDUSTRIALIZADA MULTIUSO PARA REVESTIMENTOS E ASSENTAMENTO DA ALVENARIA, PREPARO COM MISTURADOR DE EIXO HORIZONTAL DE 600 KG. AF_08/2019</t>
  </si>
  <si>
    <t>87398</t>
  </si>
  <si>
    <t>ARGAMASSA INDUSTRIALIZADA MULTIUSO PARA REVESTIMENTOS E ASSENTAMENTO DA ALVENARIA, PREPARO MANUAL. AF_08/2019</t>
  </si>
  <si>
    <t>87395</t>
  </si>
  <si>
    <t>ARGAMASSA INDUSTRIALIZADA PARA CHAPISCO COLANTE, PREPARO COM MISTURADOR DE EIXO HORIZONTAL DE 160 KG. AF_08/2019</t>
  </si>
  <si>
    <t>87396</t>
  </si>
  <si>
    <t>ARGAMASSA INDUSTRIALIZADA PARA CHAPISCO COLANTE, PREPARO COM MISTURADOR DE EIXO HORIZONTAL DE 300 KG. AF_08/2019</t>
  </si>
  <si>
    <t>87397</t>
  </si>
  <si>
    <t>ARGAMASSA INDUSTRIALIZADA PARA CHAPISCO COLANTE, PREPARO COM MISTURADOR DE EIXO HORIZONTAL DE 600 KG. AF_08/2019</t>
  </si>
  <si>
    <t>87402</t>
  </si>
  <si>
    <t>ARGAMASSA INDUSTRIALIZADA PARA CHAPISCO COLANTE, PREPARO MANUAL. AF_08/2019</t>
  </si>
  <si>
    <t>87391</t>
  </si>
  <si>
    <t>ARGAMASSA INDUSTRIALIZADA PARA CHAPISCO ROLADO, PREPARO COM MISTURADOR DE EIXO HORIZONTAL DE 160 KG. AF_08/2019</t>
  </si>
  <si>
    <t>87393</t>
  </si>
  <si>
    <t>ARGAMASSA INDUSTRIALIZADA PARA CHAPISCO ROLADO, PREPARO COM MISTURADOR DE EIXO HORIZONTAL DE 300 KG. AF_08/2019</t>
  </si>
  <si>
    <t>87394</t>
  </si>
  <si>
    <t>ARGAMASSA INDUSTRIALIZADA PARA CHAPISCO ROLADO, PREPARO COM MISTURADOR DE EIXO HORIZONTAL DE 600 KG. AF_08/2019</t>
  </si>
  <si>
    <t>87401</t>
  </si>
  <si>
    <t>ARGAMASSA INDUSTRIALIZADA PARA CHAPISCO ROLADO, PREPARO MANUAL. AF_08/2019</t>
  </si>
  <si>
    <t>87407</t>
  </si>
  <si>
    <t>ARGAMASSA INDUSTRIALIZADA PARA REVESTIMENTOS, MISTURA E PROJEÇÃO DE 1,5 M³/H DE ARGAMASSA. AF_08/2019</t>
  </si>
  <si>
    <t>87408</t>
  </si>
  <si>
    <t>ARGAMASSA INDUSTRIALIZADA PARA REVESTIMENTOS, MISTURA E PROJEÇÃO DE 2 M³/H DE ARGAMASSA. AF_08/2019</t>
  </si>
  <si>
    <t>87404</t>
  </si>
  <si>
    <t>ARGAMASSA PARA REVESTIMENTO DECORATIVO MONOCAMADA (MONOCAPA), MISTURA E PROJEÇÃO DE 1,5 M3/H DE ARGAMASSA. AF_08/2019</t>
  </si>
  <si>
    <t>87405</t>
  </si>
  <si>
    <t>ARGAMASSA PARA REVESTIMENTO DECORATIVO MONOCAMADA (MONOCAPA), MISTURA E PROJEÇÃO DE 2 M3/H DE ARGAMASSA. AF_08/2019</t>
  </si>
  <si>
    <t>87388</t>
  </si>
  <si>
    <t>ARGAMASSA PARA REVESTIMENTO DECORATIVO MONOCAMADA (MONOCAPA), PREPARO COM MISTURADOR DE EIXO HORIZONTAL DE 160 KG. AF_08/2019</t>
  </si>
  <si>
    <t>87389</t>
  </si>
  <si>
    <t>ARGAMASSA PARA REVESTIMENTO DECORATIVO MONOCAMADA (MONOCAPA), PREPARO COM MISTURADOR DE EIXO HORIZONTAL DE 300 KG. AF_08/2019</t>
  </si>
  <si>
    <t>87390</t>
  </si>
  <si>
    <t>ARGAMASSA PARA REVESTIMENTO DECORATIVO MONOCAMADA (MONOCAPA), PREPARO COM MISTURADOR DE EIXO HORIZONTAL DE 600 KG. AF_08/2019</t>
  </si>
  <si>
    <t>87385</t>
  </si>
  <si>
    <t>ARGAMASSA PRONTA PARA CONTRAPISO, PREPARO COM MISTURADOR DE EIXO HORIZONTAL DE 160 KG. AF_08/2019</t>
  </si>
  <si>
    <t>87386</t>
  </si>
  <si>
    <t>ARGAMASSA PRONTA PARA CONTRAPISO, PREPARO COM MISTURADOR DE EIXO HORIZONTAL DE 300 KG. AF_08/2019</t>
  </si>
  <si>
    <t>87387</t>
  </si>
  <si>
    <t>ARGAMASSA PRONTA PARA CONTRAPISO, PREPARO COM MISTURADOR DE EIXO HORIZONTAL DE 600 KG. AF_08/2019</t>
  </si>
  <si>
    <t>87399</t>
  </si>
  <si>
    <t>ARGAMASSA PRONTA PARA CONTRAPISO, PREPARO MANUAL. AF_08/2019</t>
  </si>
  <si>
    <t>88627</t>
  </si>
  <si>
    <t>ARGAMASSA TRAÇO 1:0,5:4,5 (EM VOLUME DE CIMENTO, CAL E AREIA MÉDIA ÚMIDA) PARA ASSENTAMENTO DE ALVENARIA, PREPARO MANUAL. AF_08/2019</t>
  </si>
  <si>
    <t>88626</t>
  </si>
  <si>
    <t>ARGAMASSA TRAÇO 1:0,5:4,5 (EM VOLUME DE CIMENTO, CAL E AREIA MÉDIA ÚMIDA), PREPARO MECÂNICO COM BETONEIRA 400 L. AF_08/2019</t>
  </si>
  <si>
    <t>100488</t>
  </si>
  <si>
    <t>ARGAMASSA TRAÇO 1:0,5:4,5 (EM VOLUME DE CIMENTO, CAL E AREIA MÉDIA ÚMIDA), PREPARO MECÂNICO COM BETONEIRA 600 L. AF_08/2019</t>
  </si>
  <si>
    <t>100464</t>
  </si>
  <si>
    <t>ARGAMASSA TRAÇO 1:0,5:4,5 (EM VOLUME DE CIMENTO, CAL E AREIA MÉDIA ÚMIDA), PREPARO MECÂNICO COM MISTURADOR DE EIXO HORIZONTAL DE 160 KG. AF_08/2019</t>
  </si>
  <si>
    <t>100465</t>
  </si>
  <si>
    <t>ARGAMASSA TRAÇO 1:0,5:4,5 (EM VOLUME DE CIMENTO, CAL E AREIA MÉDIA ÚMIDA), PREPARO MECÂNICO COM MISTURADOR DE EIXO HORIZONTAL DE 300 KG. AF_08/2019</t>
  </si>
  <si>
    <t>100466</t>
  </si>
  <si>
    <t>ARGAMASSA TRAÇO 1:0,5:4,5 (EM VOLUME DE CIMENTO, CAL E AREIA MÉDIA ÚMIDA), PREPARO MECÂNICO COM MISTURADOR DE EIXO HORIZONTAL DE 600 KG. AF_08/2019</t>
  </si>
  <si>
    <t>88315</t>
  </si>
  <si>
    <t>SERRALHEIRO COM ENCARGOS COMPLEMENTARES</t>
  </si>
  <si>
    <t>87368</t>
  </si>
  <si>
    <t>ARGAMASSA TRAÇO 1:1,5:7,5 (EM VOLUME DE CIMENTO, CAL E AREIA MÉDIA ÚMIDA) PARA EMBOÇO/MASSA ÚNICA/ASSENTAMENTO DE ALVENARIA DE VEDAÇÃO, PREPARO MANUAL. AF_08/2019</t>
  </si>
  <si>
    <t>87289</t>
  </si>
  <si>
    <t>ARGAMASSA TRAÇO 1:1,5:7,5 (EM VOLUME DE CIMENTO, CAL E AREIA MÉDIA ÚMIDA) PARA EMBOÇO/MASSA ÚNICA/ASSENTAMENTO DE ALVENARIA DE VEDAÇÃO, PREPARO MECÂNICO COM BETONEIRA 400 L. AF_08/2019</t>
  </si>
  <si>
    <t>2.7.3</t>
  </si>
  <si>
    <t>CONDULETE PVC 5 ENTRADAS</t>
  </si>
  <si>
    <t>87290</t>
  </si>
  <si>
    <t>ARGAMASSA TRAÇO 1:1,5:7,5 (EM VOLUME DE CIMENTO, CAL E AREIA MÉDIA ÚMIDA) PARA EMBOÇO/MASSA ÚNICA/ASSENTAMENTO DE ALVENARIA DE VEDAÇÃO, PREPARO MECÂNICO COM BETONEIRA 600 L. AF_08/2019</t>
  </si>
  <si>
    <t>95795</t>
  </si>
  <si>
    <t xml:space="preserve">CONDULETE DE ALUMÍNIO, TIPO T, PARA ELETRODUTO DE AÇO GALVANIZADO DN 20 MM (3/4''), APARENTE - FORNECIMENTO E INSTALAÇÃO. AF_01/2026
</t>
  </si>
  <si>
    <t>87333</t>
  </si>
  <si>
    <t>ARGAMASSA TRAÇO 1:1,5:7,5 (EM VOLUME DE CIMENTO, CAL E AREIA MÉDIA ÚMIDA) PARA EMBOÇO/MASSA ÚNICA/ASSENTAMENTO DE ALVENARIA DE VEDAÇÃO, PREPARO MECÂNICO COM MISTURADOR DE EIXO HORIZONTAL DE 300 KG. AF_08/2019</t>
  </si>
  <si>
    <t>87334</t>
  </si>
  <si>
    <t>ARGAMASSA TRAÇO 1:1,5:7,5 (EM VOLUME DE CIMENTO, CAL E AREIA MÉDIA ÚMIDA) PARA EMBOÇO/MASSA ÚNICA/ASSENTAMENTO DE ALVENARIA DE VEDAÇÃO, PREPARO MECÂNICO COM MISTURADOR DE EIXO HORIZONTAL DE 600 KG. AF_08/2019</t>
  </si>
  <si>
    <t>105515</t>
  </si>
  <si>
    <t>ARGAMASSA TRAÇO 1:1,93 (EM VOLUME DE CIMENTO E AREIA MÉDIA ÚMIDA), FCK 20MPA, PREPARO MECÂNICO COM MISTURADOR DUPLO HORIZONTAL DE ALTA TURBULÊNCIA. AF_03/2020</t>
  </si>
  <si>
    <t>87367</t>
  </si>
  <si>
    <t>ARGAMASSA TRAÇO 1:1:6 (EM VOLUME DE CIMENTO, CAL E AREIA MÉDIA ÚMIDA) PARA EMBOÇO/MASSA ÚNICA/ASSENTAMENTO DE ALVENARIA DE VEDAÇÃO, PREPARO MANUAL. AF_08/2019</t>
  </si>
  <si>
    <t>2.7.4</t>
  </si>
  <si>
    <t>CURVA 90 PVC 1.1/2"</t>
  </si>
  <si>
    <t>93018</t>
  </si>
  <si>
    <t xml:space="preserve">CURVA 90 GRAUS PARA ELETRODUTO, PVC, ROSCÁVEL, DN 50 MM (1 1/2"), PARA REDE ENTERRADA DE DISTRIBUIÇÃO DE ENERGIA ELÉTRICA - FORNECIMENTO E INSTALAÇÃO. AF_12/2021
</t>
  </si>
  <si>
    <t>2.7.5</t>
  </si>
  <si>
    <t>CURVA 90 PVC 3/4"</t>
  </si>
  <si>
    <t>91890</t>
  </si>
  <si>
    <t xml:space="preserve">CURVA 90 GRAUS PARA ELETRODUTO, PVC, ROSCÁVEL, DN 25 MM (3/4"), PARA CIRCUITOS TERMINAIS, INSTALADA EM FORRO - FORNECIMENTO E INSTALAÇÃO. AF_03/2023
</t>
  </si>
  <si>
    <t>87286</t>
  </si>
  <si>
    <t>ARGAMASSA TRAÇO 1:1:6 (EM VOLUME DE CIMENTO, CAL E AREIA MÉDIA ÚMIDA) PARA EMBOÇO/MASSA ÚNICA/ASSENTAMENTO DE ALVENARIA DE VEDAÇÃO, PREPARO MECÂNICO COM BETONEIRA 400 L. AF_08/2019</t>
  </si>
  <si>
    <t>87287</t>
  </si>
  <si>
    <t>ARGAMASSA TRAÇO 1:1:6 (EM VOLUME DE CIMENTO, CAL E AREIA MÉDIA ÚMIDA) PARA EMBOÇO/MASSA ÚNICA/ASSENTAMENTO DE ALVENARIA DE VEDAÇÃO, PREPARO MECÂNICO COM BETONEIRA 600 L. AF_08/2019</t>
  </si>
  <si>
    <t>87331</t>
  </si>
  <si>
    <t>ARGAMASSA TRAÇO 1:1:6 (EM VOLUME DE CIMENTO, CAL E AREIA MÉDIA ÚMIDA) PARA EMBOÇO/MASSA ÚNICA/ASSENTAMENTO DE ALVENARIA DE VEDAÇÃO, PREPARO MECÂNICO COM MISTURADOR DE EIXO HORIZONTAL DE 300 KG. AF_08/2019</t>
  </si>
  <si>
    <t>87332</t>
  </si>
  <si>
    <t>ARGAMASSA TRAÇO 1:1:6 (EM VOLUME DE CIMENTO, CAL E AREIA MÉDIA ÚMIDA) PARA EMBOÇO/MASSA ÚNICA/ASSENTAMENTO DE ALVENARIA DE VEDAÇÃO, PREPARO MECÂNICO COM MISTURADOR DE EIXO HORIZONTAL DE 600 KG. AF_08/2019</t>
  </si>
  <si>
    <t>87369</t>
  </si>
  <si>
    <t>ARGAMASSA TRAÇO 1:2:8 (EM VOLUME DE CIMENTO, CAL E AREIA MÉDIA ÚMIDA) PARA EMBOÇO/MASSA ÚNICA/ASSENTAMENTO DE ALVENARIA DE VEDAÇÃO, PREPARO MANUAL. AF_08/2019</t>
  </si>
  <si>
    <t>87292</t>
  </si>
  <si>
    <t>ARGAMASSA TRAÇO 1:2:8 (EM VOLUME DE CIMENTO, CAL E AREIA MÉDIA ÚMIDA) PARA EMBOÇO/MASSA ÚNICA/ASSENTAMENTO DE ALVENARIA DE VEDAÇÃO, PREPARO MECÂNICO COM BETONEIRA 400 L. AF_08/2019</t>
  </si>
  <si>
    <t>87335</t>
  </si>
  <si>
    <t>ARGAMASSA TRAÇO 1:2:8 (EM VOLUME DE CIMENTO, CAL E AREIA MÉDIA ÚMIDA) PARA EMBOÇO/MASSA ÚNICA/ASSENTAMENTO DE ALVENARIA DE VEDAÇÃO, PREPARO MECÂNICO COM MISTURADOR DE EIXO HORIZONTAL DE 300 KG. AF_08/2019</t>
  </si>
  <si>
    <t>87336</t>
  </si>
  <si>
    <t>ARGAMASSA TRAÇO 1:2:8 (EM VOLUME DE CIMENTO, CAL E AREIA MÉDIA ÚMIDA) PARA EMBOÇO/MASSA ÚNICA/ASSENTAMENTO DE ALVENARIA DE VEDAÇÃO, PREPARO MECÂNICO COM MISTURADOR DE EIXO HORIZONTAL DE 600 KG. AF_08/2019</t>
  </si>
  <si>
    <t>87370</t>
  </si>
  <si>
    <t>ARGAMASSA TRAÇO 1:2:9 (EM VOLUME DE CIMENTO, CAL E AREIA MÉDIA ÚMIDA) PARA EMBOÇO/MASSA ÚNICA/ASSENTAMENTO DE ALVENARIA DE VEDAÇÃO, PREPARO MANUAL. AF_08/2019</t>
  </si>
  <si>
    <t>88715</t>
  </si>
  <si>
    <t>ARGAMASSA TRAÇO 1:2:9 (EM VOLUME DE CIMENTO, CAL E AREIA MÉDIA ÚMIDA) PARA EMBOÇO/MASSA ÚNICA/ASSENTAMENTO DE ALVENARIA DE VEDAÇÃO, PREPARO MECÂNICO COM BETONEIRA 400 L. AF_08/2019</t>
  </si>
  <si>
    <t>87294</t>
  </si>
  <si>
    <t>ARGAMASSA TRAÇO 1:2:9 (EM VOLUME DE CIMENTO, CAL E AREIA MÉDIA ÚMIDA) PARA EMBOÇO/MASSA ÚNICA/ASSENTAMENTO DE ALVENARIA DE VEDAÇÃO, PREPARO MECÂNICO COM BETONEIRA 600 L. AF_08/2019</t>
  </si>
  <si>
    <t>87337</t>
  </si>
  <si>
    <t>ARGAMASSA TRAÇO 1:2:9 (EM VOLUME DE CIMENTO, CAL E AREIA MÉDIA ÚMIDA) PARA EMBOÇO/MASSA ÚNICA/ASSENTAMENTO DE ALVENARIA DE VEDAÇÃO, PREPARO MECÂNICO COM MISTURADOR DE EIXO HORIZONTAL DE 300 KG. AF_08/2019</t>
  </si>
  <si>
    <t>COMP.06</t>
  </si>
  <si>
    <t>100487</t>
  </si>
  <si>
    <t>ARGAMASSA TRAÇO 1:2:9 (EM VOLUME DE CIMENTO, CAL E AREIA MÉDIA ÚMIDA) PARA EMBOÇO/MASSA ÚNICA/ASSENTAMENTO DE ALVENARIA DE VEDAÇÃO, PREPARO MECÂNICO COM MISTURADOR DE EIXO HORIZONTAL DE 600 KG. AF_08/2019</t>
  </si>
  <si>
    <t>ALAMBRADO EM PERFIS METÁLICOS RETANGULARES COM GRADIL METÁLICO (EXCLUSIVE MURETA EM CONCRETO). AF_12/2025</t>
  </si>
  <si>
    <t>87380</t>
  </si>
  <si>
    <t>ARGAMASSA TRAÇO 1:3 (EM VOLUME DE CIMENTO E AREIA GROSSA ÚMIDA) COM ADIÇÃO DE EMULSÃO POLIMÉRICA PARA CHAPISCO ROLADO, PREPARO MANUAL. AF_08/2019</t>
  </si>
  <si>
    <t>COMPOSIÇÃO BASE:</t>
  </si>
  <si>
    <t>87322</t>
  </si>
  <si>
    <t>ARGAMASSA TRAÇO 1:3 (EM VOLUME DE CIMENTO E AREIA GROSSA ÚMIDA) COM ADIÇÃO DE EMULSÃO POLIMÉRICA PARA CHAPISCO ROLADO, PREPARO MECÂNICO COM BETONEIRA 400 L. AF_08/2019</t>
  </si>
  <si>
    <t>87323</t>
  </si>
  <si>
    <t>ARGAMASSA TRAÇO 1:3 (EM VOLUME DE CIMENTO E AREIA GROSSA ÚMIDA) COM ADIÇÃO DE EMULSÃO POLIMÉRICA PARA CHAPISCO ROLADO, PREPARO MECÂNICO COM BETONEIRA 600 L. AF_08/2019</t>
  </si>
  <si>
    <t>87360</t>
  </si>
  <si>
    <t>ARGAMASSA TRAÇO 1:3 (EM VOLUME DE CIMENTO E AREIA GROSSA ÚMIDA) COM ADIÇÃO DE EMULSÃO POLIMÉRICA PARA CHAPISCO ROLADO, PREPARO MECÂNICO COM MISTURADOR DE EIXO HORIZONTAL DE 160 KG. AF_08/2019</t>
  </si>
  <si>
    <t>87361</t>
  </si>
  <si>
    <t>ARGAMASSA TRAÇO 1:3 (EM VOLUME DE CIMENTO E AREIA GROSSA ÚMIDA) COM ADIÇÃO DE EMULSÃO POLIMÉRICA PARA CHAPISCO ROLADO, PREPARO MECÂNICO COM MISTURADOR DE EIXO HORIZONTAL DE 300 KG. AF_08/2019</t>
  </si>
  <si>
    <t>94974</t>
  </si>
  <si>
    <t>CONCRETO MAGRO PARA LASTRO, TRAÇO 1:4,5:4,5 (EM MASSA SECA DE CIMENTO/ AREIA MÉDIA/ BRITA 1) - PREPARO MANUAL. AF_05/2021</t>
  </si>
  <si>
    <t>87362</t>
  </si>
  <si>
    <t>ARGAMASSA TRAÇO 1:3 (EM VOLUME DE CIMENTO E AREIA GROSSA ÚMIDA) COM ADIÇÃO DE EMULSÃO POLIMÉRICA PARA CHAPISCO ROLADO, PREPARO MECÂNICO COM MISTURADOR DE EIXO HORIZONTAL DE 600 KG. AF_08/2019</t>
  </si>
  <si>
    <t>87377</t>
  </si>
  <si>
    <t>ARGAMASSA TRAÇO 1:3 (EM VOLUME DE CIMENTO E AREIA GROSSA ÚMIDA) PARA CHAPISCO CONVENCIONAL, PREPARO MANUAL. AF_08/2019</t>
  </si>
  <si>
    <t>87313</t>
  </si>
  <si>
    <t>ARGAMASSA TRAÇO 1:3 (EM VOLUME DE CIMENTO E AREIA GROSSA ÚMIDA) PARA CHAPISCO CONVENCIONAL, PREPARO MECÂNICO COM BETONEIRA 400 L. AF_08/2019</t>
  </si>
  <si>
    <t>87314</t>
  </si>
  <si>
    <t>ARGAMASSA TRAÇO 1:3 (EM VOLUME DE CIMENTO E AREIA GROSSA ÚMIDA) PARA CHAPISCO CONVENCIONAL, PREPARO MECÂNICO COM BETONEIRA 600 L. AF_08/2019</t>
  </si>
  <si>
    <t>87352</t>
  </si>
  <si>
    <t>ARGAMASSA TRAÇO 1:3 (EM VOLUME DE CIMENTO E AREIA GROSSA ÚMIDA) PARA CHAPISCO CONVENCIONAL, PREPARO MECÂNICO COM MISTURADOR DE EIXO HORIZONTAL DE 160 KG. AF_08/2019</t>
  </si>
  <si>
    <t>87353</t>
  </si>
  <si>
    <t>ARGAMASSA TRAÇO 1:3 (EM VOLUME DE CIMENTO E AREIA GROSSA ÚMIDA) PARA CHAPISCO CONVENCIONAL, PREPARO MECÂNICO COM MISTURADOR DE EIXO HORIZONTAL DE 300 KG. AF_08/2019</t>
  </si>
  <si>
    <t>87354</t>
  </si>
  <si>
    <t>ARGAMASSA TRAÇO 1:3 (EM VOLUME DE CIMENTO E AREIA GROSSA ÚMIDA) PARA CHAPISCO CONVENCIONAL, PREPARO MECÂNICO COM MISTURADOR DE EIXO HORIZONTAL DE 600 KG. AF_08/2019</t>
  </si>
  <si>
    <t>100480</t>
  </si>
  <si>
    <t>ARGAMASSA TRAÇO 1:3 (EM VOLUME DE CIMENTO E AREIA MÉDIA ÚMIDA) COM ADIÇÃO DE IMPERMEABILIZANTE, PREPARO MANUAL. AF_08/2019</t>
  </si>
  <si>
    <t>100475</t>
  </si>
  <si>
    <t>ARGAMASSA TRAÇO 1:3 (EM VOLUME DE CIMENTO E AREIA MÉDIA ÚMIDA) COM ADIÇÃO DE IMPERMEABILIZANTE, PREPARO MECÂNICO COM BETONEIRA 400 L. AF_08/2019</t>
  </si>
  <si>
    <t>100491</t>
  </si>
  <si>
    <t>ARGAMASSA TRAÇO 1:3 (EM VOLUME DE CIMENTO E AREIA MÉDIA ÚMIDA) COM ADIÇÃO DE IMPERMEABILIZANTE, PREPARO MECÂNICO COM BETONEIRA 600 L. AF_08/2019</t>
  </si>
  <si>
    <t>100477</t>
  </si>
  <si>
    <t>ARGAMASSA TRAÇO 1:3 (EM VOLUME DE CIMENTO E AREIA MÉDIA ÚMIDA) COM ADIÇÃO DE IMPERMEABILIZANTE, PREPARO MECÂNICO COM MISTURADOR DE EIXO HORIZONTAL DE 160 KG. AF_08/2019</t>
  </si>
  <si>
    <t>100478</t>
  </si>
  <si>
    <t>ARGAMASSA TRAÇO 1:3 (EM VOLUME DE CIMENTO E AREIA MÉDIA ÚMIDA) COM ADIÇÃO DE IMPERMEABILIZANTE, PREPARO MECÂNICO COM MISTURADOR DE EIXO HORIZONTAL DE 300 KG. AF_08/2019</t>
  </si>
  <si>
    <t>100479</t>
  </si>
  <si>
    <t>ARGAMASSA TRAÇO 1:3 (EM VOLUME DE CIMENTO E AREIA MÉDIA ÚMIDA) COM ADIÇÃO DE IMPERMEABILIZANTE, PREPARO MECÂNICO COM MISTURADOR DE EIXO HORIZONTAL DE 600 KG. AF_08/2019</t>
  </si>
  <si>
    <t>87372</t>
  </si>
  <si>
    <t>ARGAMASSA TRAÇO 1:3 (EM VOLUME DE CIMENTO E AREIA MÉDIA ÚMIDA) PARA CONTRAPISO, PREPARO MANUAL. AF_08/2019</t>
  </si>
  <si>
    <t>87298</t>
  </si>
  <si>
    <t>ARGAMASSA TRAÇO 1:3 (EM VOLUME DE CIMENTO E AREIA MÉDIA ÚMIDA) PARA CONTRAPISO, PREPARO MECÂNICO COM BETONEIRA 400 L. AF_08/2019</t>
  </si>
  <si>
    <t>ARGAMASSA TRAÇO 1:3 (EM VOLUME DE CIMENTO E AREIA MÉDIA ÚMIDA) PARA CONTRAPISO, PREPARO MECÂNICO COM BETONEIRA 600 L. AF_08/2019</t>
  </si>
  <si>
    <t>87339</t>
  </si>
  <si>
    <t>ARGAMASSA TRAÇO 1:3 (EM VOLUME DE CIMENTO E AREIA MÉDIA ÚMIDA) PARA CONTRAPISO, PREPARO MECÂNICO COM MISTURADOR DE EIXO HORIZONTAL DE 160 KG. AF_08/2019</t>
  </si>
  <si>
    <t>12678 / ORSE</t>
  </si>
  <si>
    <t>2.7.6</t>
  </si>
  <si>
    <t>CABO 1,5MM²</t>
  </si>
  <si>
    <t>91924</t>
  </si>
  <si>
    <t>CABO DE COBRE FLEXÍVEL ISOLADO, 1,5 MM², ANTI-CHAMA 450/750 V, PARA CIRCUITOS TERMINAIS - FORNECIMENTO E INSTALAÇÃO. AF_03/2023</t>
  </si>
  <si>
    <t>2.7.7</t>
  </si>
  <si>
    <t>CABO 2,5MM²</t>
  </si>
  <si>
    <t>91926</t>
  </si>
  <si>
    <t xml:space="preserve">CABO DE COBRE FLEXÍVEL ISOLADO, 2,5 MM², ANTI-CHAMA 450/750 V, PARA CIRCUITOS TERMINAIS - FORNECIMENTO E INSTALAÇÃO. AF_03/2023
</t>
  </si>
  <si>
    <t>87340</t>
  </si>
  <si>
    <t>ARGAMASSA TRAÇO 1:3 (EM VOLUME DE CIMENTO E AREIA MÉDIA ÚMIDA) PARA CONTRAPISO, PREPARO MECÂNICO COM MISTURADOR DE EIXO HORIZONTAL DE 300 KG. AF_08/2019</t>
  </si>
  <si>
    <t>87341</t>
  </si>
  <si>
    <t>ARGAMASSA TRAÇO 1:3 (EM VOLUME DE CIMENTO E AREIA MÉDIA ÚMIDA) PARA CONTRAPISO, PREPARO MECÂNICO COM MISTURADOR DE EIXO HORIZONTAL DE 600 KG. AF_08/2019</t>
  </si>
  <si>
    <t>88629</t>
  </si>
  <si>
    <t>ARGAMASSA TRAÇO 1:3 (EM VOLUME DE CIMENTO E AREIA MÉDIA ÚMIDA), PREPARO MANUAL. AF_08/2019</t>
  </si>
  <si>
    <t>88628</t>
  </si>
  <si>
    <t>ARGAMASSA TRAÇO 1:3 (EM VOLUME DE CIMENTO E AREIA MÉDIA ÚMIDA), PREPARO MECÂNICO COM BETONEIRA 400 L. AF_08/2019</t>
  </si>
  <si>
    <t>100489</t>
  </si>
  <si>
    <t>ARGAMASSA TRAÇO 1:3 (EM VOLUME DE CIMENTO E AREIA MÉDIA ÚMIDA), PREPARO MECÂNICO COM BETONEIRA 600 L. AF_08/2019</t>
  </si>
  <si>
    <t>100468</t>
  </si>
  <si>
    <t>ARGAMASSA TRAÇO 1:3 (EM VOLUME DE CIMENTO E AREIA MÉDIA ÚMIDA), PREPARO MECÂNICO COM MISTURADOR DE EIXO HORIZONTAL DE 160 KG. AF_08/2019</t>
  </si>
  <si>
    <t>100469</t>
  </si>
  <si>
    <t>ARGAMASSA TRAÇO 1:3 (EM VOLUME DE CIMENTO E AREIA MÉDIA ÚMIDA), PREPARO MECÂNICO COM MISTURADOR DE EIXO HORIZONTAL DE 300 KG. AF_08/2019</t>
  </si>
  <si>
    <t>100470</t>
  </si>
  <si>
    <t>ARGAMASSA TRAÇO 1:3 (EM VOLUME DE CIMENTO E AREIA MÉDIA ÚMIDA), PREPARO MECÂNICO COM MISTURADOR DE EIXO HORIZONTAL DE 600 KG. AF_08/2019</t>
  </si>
  <si>
    <t>87371</t>
  </si>
  <si>
    <t>ARGAMASSA TRAÇO 1:3:12 (EM VOLUME DE CIMENTO, CAL E AREIA MÉDIA ÚMIDA) PARA EMBOÇO/MASSA ÚNICA/ASSENTAMENTO DE ALVENARIA DE VEDAÇÃO, PREPARO MANUAL. AF_08/2019</t>
  </si>
  <si>
    <t>87295</t>
  </si>
  <si>
    <t>ARGAMASSA TRAÇO 1:3:12 (EM VOLUME DE CIMENTO, CAL E AREIA MÉDIA ÚMIDA) PARA EMBOÇO/MASSA ÚNICA/ASSENTAMENTO DE ALVENARIA DE VEDAÇÃO, PREPARO MECÂNICO COM BETONEIRA 400 L. AF_08/2019</t>
  </si>
  <si>
    <t>87296</t>
  </si>
  <si>
    <t>ARGAMASSA TRAÇO 1:3:12 (EM VOLUME DE CIMENTO, CAL E AREIA MÉDIA ÚMIDA) PARA EMBOÇO/MASSA ÚNICA/ASSENTAMENTO DE ALVENARIA DE VEDAÇÃO, PREPARO MECÂNICO COM BETONEIRA 600 L. AF_08/2019</t>
  </si>
  <si>
    <t>87338</t>
  </si>
  <si>
    <t>ARGAMASSA TRAÇO 1:3:12 (EM VOLUME DE CIMENTO, CAL E AREIA MÉDIA ÚMIDA) PARA EMBOÇO/MASSA ÚNICA/ASSENTAMENTO DE ALVENARIA DE VEDAÇÃO, PREPARO MECÂNICO COM MISTURADOR DE EIXO HORIZONTAL DE 600 KG. AF_08/2019</t>
  </si>
  <si>
    <t>88630</t>
  </si>
  <si>
    <t>ARGAMASSA TRAÇO 1:4 (CIMENTO E AREIA MÉDIA), PREPARO MECÂNICO COM BETONEIRA 400 L. AF_08/2019</t>
  </si>
  <si>
    <t>FIXADOR POLIAMIDA 40 X 60 MM, PARA POSTE NYLOFOR, BELGO OU SIMILAR</t>
  </si>
  <si>
    <t>87381</t>
  </si>
  <si>
    <t>ARGAMASSA TRAÇO 1:4 (EM VOLUME DE CIMENTO E AREIA GROSSA ÚMIDA) COM ADIÇÃO DE EMULSÃO POLIMÉRICA PARA CHAPISCO ROLADO, PREPARO MANUAL. AF_08/2019</t>
  </si>
  <si>
    <t>87325</t>
  </si>
  <si>
    <t>ARGAMASSA TRAÇO 1:4 (EM VOLUME DE CIMENTO E AREIA GROSSA ÚMIDA) COM ADIÇÃO DE EMULSÃO POLIMÉRICA PARA CHAPISCO ROLADO, PREPARO MECÂNICO COM BETONEIRA 400 L. AF_08/2019</t>
  </si>
  <si>
    <t>87326</t>
  </si>
  <si>
    <t>ARGAMASSA TRAÇO 1:4 (EM VOLUME DE CIMENTO E AREIA GROSSA ÚMIDA) COM ADIÇÃO DE EMULSÃO POLIMÉRICA PARA CHAPISCO ROLADO, PREPARO MECÂNICO COM BETONEIRA 600 L. AF_08/2019</t>
  </si>
  <si>
    <t>87363</t>
  </si>
  <si>
    <t>ARGAMASSA TRAÇO 1:4 (EM VOLUME DE CIMENTO E AREIA GROSSA ÚMIDA) COM ADIÇÃO DE EMULSÃO POLIMÉRICA PARA CHAPISCO ROLADO, PREPARO MECÂNICO COM MISTURADOR DE EIXO HORIZONTAL DE 300 KG. AF_08/2019</t>
  </si>
  <si>
    <t>44229</t>
  </si>
  <si>
    <t>PARAFUSO EM ACO INOX (TIPO ALLEN) M6 X 40 MM, COM CABECA BOLEADA / ABAULADA, SEXTAVADA INTERNA, COM ROSCA</t>
  </si>
  <si>
    <t>87364</t>
  </si>
  <si>
    <t>ARGAMASSA TRAÇO 1:4 (EM VOLUME DE CIMENTO E AREIA GROSSA ÚMIDA) COM ADIÇÃO DE EMULSÃO POLIMÉRICA PARA CHAPISCO ROLADO, PREPARO MECÂNICO COM MISTURADOR DE EIXO HORIZONTAL DE 600 KG. AF_08/2019</t>
  </si>
  <si>
    <t>87378</t>
  </si>
  <si>
    <t>14618 / ORSE (ADAPTADO)</t>
  </si>
  <si>
    <t>ARGAMASSA TRAÇO 1:4 (EM VOLUME DE CIMENTO E AREIA GROSSA ÚMIDA) PARA CHAPISCO CONVENCIONAL, PREPARO MANUAL. AF_08/2019</t>
  </si>
  <si>
    <t>(ADAPTADO PARA 60x40) TUBO RETANGULAR EM AÇO GALVANIZADO 70x30 e=1,25 MM (1,84 KG/M)</t>
  </si>
  <si>
    <t>87316</t>
  </si>
  <si>
    <t>ARGAMASSA TRAÇO 1:4 (EM VOLUME DE CIMENTO E AREIA GROSSA ÚMIDA) PARA CHAPISCO CONVENCIONAL, PREPARO MECÂNICO COM BETONEIRA 400 L. AF_08/2019</t>
  </si>
  <si>
    <t>12469 / ORSE (ADAPTADO)</t>
  </si>
  <si>
    <t>(ADAPTADO PARA DIM 1,0 X 1,2 M) PAINEL GRADIL BELGO SERRALHEIRO - DIM 2,0 X 2,0  - MALHA 5 X 10 CM</t>
  </si>
  <si>
    <t>87317</t>
  </si>
  <si>
    <t>2.7.8</t>
  </si>
  <si>
    <t>ARGAMASSA TRAÇO 1:4 (EM VOLUME DE CIMENTO E AREIA GROSSA ÚMIDA) PARA CHAPISCO CONVENCIONAL, PREPARO MECÂNICO COM BETONEIRA 600 L. AF_08/2019</t>
  </si>
  <si>
    <t>CABO 4MM²</t>
  </si>
  <si>
    <t>91928</t>
  </si>
  <si>
    <t xml:space="preserve">CABO DE COBRE FLEXÍVEL ISOLADO, 4 MM², ANTI-CHAMA 450/750 V, PARA CIRCUITOS TERMINAIS - FORNECIMENTO E INSTALAÇÃO. AF_03/2023
</t>
  </si>
  <si>
    <t>87355</t>
  </si>
  <si>
    <t>ARGAMASSA TRAÇO 1:4 (EM VOLUME DE CIMENTO E AREIA GROSSA ÚMIDA) PARA CHAPISCO CONVENCIONAL, PREPARO MECÂNICO COM MISTURADOR DE EIXO HORIZONTAL DE 160 KG. AF_08/2019</t>
  </si>
  <si>
    <t>87356</t>
  </si>
  <si>
    <t>ARGAMASSA TRAÇO 1:4 (EM VOLUME DE CIMENTO E AREIA GROSSA ÚMIDA) PARA CHAPISCO CONVENCIONAL, PREPARO MECÂNICO COM MISTURADOR DE EIXO HORIZONTAL DE 300 KG. AF_08/2019</t>
  </si>
  <si>
    <t>87357</t>
  </si>
  <si>
    <t>ARGAMASSA TRAÇO 1:4 (EM VOLUME DE CIMENTO E AREIA GROSSA ÚMIDA) PARA CHAPISCO CONVENCIONAL, PREPARO MECÂNICO COM MISTURADOR DE EIXO HORIZONTAL DE 600 KG. AF_08/2019</t>
  </si>
  <si>
    <t>100486</t>
  </si>
  <si>
    <t>ARGAMASSA TRAÇO 1:4 (EM VOLUME DE CIMENTO E AREIA MÉDIA ÚMIDA) COM ADIÇÃO DE IMPERMEABILIZANTE, PREPARO MANUAL. AF_08/2019</t>
  </si>
  <si>
    <t>100481</t>
  </si>
  <si>
    <t>ARGAMASSA TRAÇO 1:4 (EM VOLUME DE CIMENTO E AREIA MÉDIA ÚMIDA) COM ADIÇÃO DE IMPERMEABILIZANTE, PREPARO MECÂNICO COM BETONEIRA 400 L. AF_08/2019</t>
  </si>
  <si>
    <t>100492</t>
  </si>
  <si>
    <t>ARGAMASSA TRAÇO 1:4 (EM VOLUME DE CIMENTO E AREIA MÉDIA ÚMIDA) COM ADIÇÃO DE IMPERMEABILIZANTE, PREPARO MECÂNICO COM BETONEIRA 600 L. AF_08/2019</t>
  </si>
  <si>
    <t>2.7.9</t>
  </si>
  <si>
    <t>100483</t>
  </si>
  <si>
    <t>CABO 10MM²</t>
  </si>
  <si>
    <t>ARGAMASSA TRAÇO 1:4 (EM VOLUME DE CIMENTO E AREIA MÉDIA ÚMIDA) COM ADIÇÃO DE IMPERMEABILIZANTE, PREPARO MECÂNICO COM MISTURADOR DE EIXO HORIZONTAL DE 160 KG. AF_08/2019</t>
  </si>
  <si>
    <t>91932</t>
  </si>
  <si>
    <t>COMP.07</t>
  </si>
  <si>
    <t xml:space="preserve">CABO DE COBRE FLEXÍVEL ISOLADO, 10 MM², ANTI-CHAMA 450/750 V, PARA CIRCUITOS TERMINAIS - FORNECIMENTO E INSTALAÇÃO. AF_03/2023
</t>
  </si>
  <si>
    <t>100484</t>
  </si>
  <si>
    <t>ARGAMASSA TRAÇO 1:4 (EM VOLUME DE CIMENTO E AREIA MÉDIA ÚMIDA) COM ADIÇÃO DE IMPERMEABILIZANTE, PREPARO MECÂNICO COM MISTURADOR DE EIXO HORIZONTAL DE 300 KG. AF_08/2019</t>
  </si>
  <si>
    <t>DRENO PROFUNDO (SEÇÃO 1,50 X 1,00 M), COM TUBO DE PEAD CORRUGADO PERFURADO, DN 200 MM, ENCHIMENTO COM BRITA Nº 3, ENVOLVIDO COM MANTA GEOTÊXTIL. AF_07/2021</t>
  </si>
  <si>
    <t>100485</t>
  </si>
  <si>
    <t>ARGAMASSA TRAÇO 1:4 (EM VOLUME DE CIMENTO E AREIA MÉDIA ÚMIDA) COM ADIÇÃO DE IMPERMEABILIZANTE, PREPARO MECÂNICO COM MISTURADOR DE EIXO HORIZONTAL DE 600 KG. AF_08/2019</t>
  </si>
  <si>
    <t>87373</t>
  </si>
  <si>
    <t>ARGAMASSA TRAÇO 1:4 (EM VOLUME DE CIMENTO E AREIA MÉDIA ÚMIDA) PARA CONTRAPISO, PREPARO MANUAL. AF_08/2019</t>
  </si>
  <si>
    <t>87301</t>
  </si>
  <si>
    <t>ARGAMASSA TRAÇO 1:4 (EM VOLUME DE CIMENTO E AREIA MÉDIA ÚMIDA) PARA CONTRAPISO, PREPARO MECÂNICO COM BETONEIRA 400 L. AF_08/2019</t>
  </si>
  <si>
    <t>87302</t>
  </si>
  <si>
    <t>ARGAMASSA TRAÇO 1:4 (EM VOLUME DE CIMENTO E AREIA MÉDIA ÚMIDA) PARA CONTRAPISO, PREPARO MECÂNICO COM BETONEIRA 600 L. AF_08/2019</t>
  </si>
  <si>
    <t>2.7.10</t>
  </si>
  <si>
    <t>90106</t>
  </si>
  <si>
    <t>CAIXA DE PASSAGEM - ALVENARIA 30X30X30CM</t>
  </si>
  <si>
    <t>87342</t>
  </si>
  <si>
    <t>08075/ORSE</t>
  </si>
  <si>
    <t>ARGAMASSA TRAÇO 1:4 (EM VOLUME DE CIMENTO E AREIA MÉDIA ÚMIDA) PARA CONTRAPISO, PREPARO MECÂNICO COM MISTURADOR DE EIXO HORIZONTAL DE 160 KG. AF_08/2019</t>
  </si>
  <si>
    <t>ESCAVAÇÃO MECANIZADA DE VALA COM PROFUNDIDADE ATÉ 1,5 M (MÉDIA MONTANTE E JUSANTE/UMA COMPOSIÇÃO POR TRECHO), RETROESCAV. (0,26 M3), LARGURA DE 0,8 M A 1,5 M, EM SOLO DE 1A CATEGORIA, LOCAIS COM BAIXO NÍVEL DE INTERFERÊNCIA. AF_09/2024</t>
  </si>
  <si>
    <t>Caixa de passagem em alvenaria de tijolos maciços esp. = 0,12m, dim. int. = 0,30 x 0,30 x 0,30m</t>
  </si>
  <si>
    <t>2.7.11</t>
  </si>
  <si>
    <t>CAIXA DE PASSAGEM PVC - FIAÇÃO</t>
  </si>
  <si>
    <t>00665/ORSE</t>
  </si>
  <si>
    <t>Caixa de passagem metalica, de sobrepor, com tampa aparafusada, dimensoes 15 x 15 x *10* cm</t>
  </si>
  <si>
    <t>2.7.12</t>
  </si>
  <si>
    <t>INTERRUPTOR SIMPLES - 3 TECLAS - SOBREPOR</t>
  </si>
  <si>
    <t>91967</t>
  </si>
  <si>
    <t>INTERRUPTOR SIMPLES (3 MÓDULOS), 10A/250V, INCLUINDO SUPORTE E PLACA - FORNECIMENTO E INSTALAÇÃO. AF_03/2023</t>
  </si>
  <si>
    <t>87343</t>
  </si>
  <si>
    <t>ARGAMASSA TRAÇO 1:4 (EM VOLUME DE CIMENTO E AREIA MÉDIA ÚMIDA) PARA CONTRAPISO, PREPARO MECÂNICO COM MISTURADOR DE EIXO HORIZONTAL DE 300 KG. AF_08/2019</t>
  </si>
  <si>
    <t>87344</t>
  </si>
  <si>
    <t>ARGAMASSA TRAÇO 1:4 (EM VOLUME DE CIMENTO E AREIA MÉDIA ÚMIDA) PARA CONTRAPISO, PREPARO MECÂNICO COM MISTURADOR DE EIXO HORIZONTAL DE 600 KG. AF_08/2019</t>
  </si>
  <si>
    <t>88631</t>
  </si>
  <si>
    <t>ARGAMASSA TRAÇO 1:4 (EM VOLUME DE CIMENTO E AREIA MÉDIA ÚMIDA), PREPARO MANUAL. AF_08/2019</t>
  </si>
  <si>
    <t>100490</t>
  </si>
  <si>
    <t>ARGAMASSA TRAÇO 1:4 (EM VOLUME DE CIMENTO E AREIA MÉDIA ÚMIDA), PREPARO MECÂNICO COM BETONEIRA 600 L. AF_08/2019</t>
  </si>
  <si>
    <t>100472</t>
  </si>
  <si>
    <t>ARGAMASSA TRAÇO 1:4 (EM VOLUME DE CIMENTO E AREIA MÉDIA ÚMIDA), PREPARO MECÂNICO COM MISTURADOR DE EIXO HORIZONTAL DE 160 KG. AF_08/2019</t>
  </si>
  <si>
    <t>100473</t>
  </si>
  <si>
    <t>ARGAMASSA TRAÇO 1:4 (EM VOLUME DE CIMENTO E AREIA MÉDIA ÚMIDA), PREPARO MECÂNICO COM MISTURADOR DE EIXO HORIZONTAL DE 300 KG. AF_08/2019</t>
  </si>
  <si>
    <t>100474</t>
  </si>
  <si>
    <t>ARGAMASSA TRAÇO 1:4 (EM VOLUME DE CIMENTO E AREIA MÉDIA ÚMIDA), PREPARO MECÂNICO COM MISTURADOR DE EIXO HORIZONTAL DE 600 KG. AF_08/2019</t>
  </si>
  <si>
    <t>87379</t>
  </si>
  <si>
    <t>ARGAMASSA TRAÇO 1:5 (EM VOLUME DE CIMENTO E AREIA GROSSA ÚMIDA) COM ADIÇÃO DE EMULSÃO POLIMÉRICA PARA CHAPISCO ROLADO, PREPARO MANUAL. AF_08/2019</t>
  </si>
  <si>
    <t>87319</t>
  </si>
  <si>
    <t>ARGAMASSA TRAÇO 1:5 (EM VOLUME DE CIMENTO E AREIA GROSSA ÚMIDA) COM ADIÇÃO DE EMULSÃO POLIMÉRICA PARA CHAPISCO ROLADO, PREPARO MECÂNICO COM BETONEIRA 400 L. AF_08/2019</t>
  </si>
  <si>
    <t>87320</t>
  </si>
  <si>
    <t>ARGAMASSA TRAÇO 1:5 (EM VOLUME DE CIMENTO E AREIA GROSSA ÚMIDA) COM ADIÇÃO DE EMULSÃO POLIMÉRICA PARA CHAPISCO ROLADO, PREPARO MECÂNICO COM BETONEIRA 600 L. AF_08/2019</t>
  </si>
  <si>
    <t>87358</t>
  </si>
  <si>
    <t>ARGAMASSA TRAÇO 1:5 (EM VOLUME DE CIMENTO E AREIA GROSSA ÚMIDA) COM ADIÇÃO DE EMULSÃO POLIMÉRICA PARA CHAPISCO ROLADO, PREPARO MECÂNICO COM MISTURADOR DE EIXO HORIZONTAL DE 300 KG. AF_08/2019</t>
  </si>
  <si>
    <t>87359</t>
  </si>
  <si>
    <t>ARGAMASSA TRAÇO 1:5 (EM VOLUME DE CIMENTO E AREIA GROSSA ÚMIDA) COM ADIÇÃO DE EMULSÃO POLIMÉRICA PARA CHAPISCO ROLADO, PREPARO MECÂNICO COM MISTURADOR DE EIXO HORIZONTAL DE 600 KG. AF_08/2019</t>
  </si>
  <si>
    <t>2.7.13</t>
  </si>
  <si>
    <t>INTERRUPTOR SIMPLES - 1 TECLA - SOBREPOR</t>
  </si>
  <si>
    <t>91953</t>
  </si>
  <si>
    <t xml:space="preserve">INTERRUPTOR SIMPLES (1 MÓDULO), 10A/250V, INCLUINDO SUPORTE E PLACA - FORNECIMENTO E INSTALAÇÃO. AF_03/2023
</t>
  </si>
  <si>
    <t>2.7.14</t>
  </si>
  <si>
    <t>TOMADA DUPLA SOBREPOR 20A</t>
  </si>
  <si>
    <t>92017</t>
  </si>
  <si>
    <t>TOMADA BAIXA DE EMBUTIR (3 MÓDULOS), 2P+T 20 A, INCLUINDO SUPORTE E PLACA - FORNECIMENTO E INSTALAÇÃO. AF_03/2023</t>
  </si>
  <si>
    <t>2.7.15</t>
  </si>
  <si>
    <t>TOMADA - AR CONDICIONADO</t>
  </si>
  <si>
    <t>92001</t>
  </si>
  <si>
    <t>TOMADA BAIXA DE EMBUTIR (1 MÓDULO), 2P+T 20 A, INCLUINDO SUPORTE E PLACA - FORNECIMENTO E INSTALAÇÃO. AF_03/2023</t>
  </si>
  <si>
    <t>87376</t>
  </si>
  <si>
    <t>ARGAMASSA TRAÇO 1:5 (EM VOLUME DE CIMENTO E AREIA GROSSA ÚMIDA) PARA CHAPISCO CONVENCIONAL, PREPARO MANUAL. AF_08/2019</t>
  </si>
  <si>
    <t>87310</t>
  </si>
  <si>
    <t>ARGAMASSA TRAÇO 1:5 (EM VOLUME DE CIMENTO E AREIA GROSSA ÚMIDA) PARA CHAPISCO CONVENCIONAL, PREPARO MECÂNICO COM BETONEIRA 400 L. AF_08/2019</t>
  </si>
  <si>
    <t>87311</t>
  </si>
  <si>
    <t>ARGAMASSA TRAÇO 1:5 (EM VOLUME DE CIMENTO E AREIA GROSSA ÚMIDA) PARA CHAPISCO CONVENCIONAL, PREPARO MECÂNICO COM BETONEIRA 600 L. AF_08/2019</t>
  </si>
  <si>
    <t>87350</t>
  </si>
  <si>
    <t>ARGAMASSA TRAÇO 1:5 (EM VOLUME DE CIMENTO E AREIA GROSSA ÚMIDA) PARA CHAPISCO CONVENCIONAL, PREPARO MECÂNICO COM MISTURADOR DE EIXO HORIZONTAL DE 300 KG. AF_08/2019</t>
  </si>
  <si>
    <t>87351</t>
  </si>
  <si>
    <t>38054 - I</t>
  </si>
  <si>
    <t>ARGAMASSA TRAÇO 1:5 (EM VOLUME DE CIMENTO E AREIA GROSSA ÚMIDA) PARA CHAPISCO CONVENCIONAL, PREPARO MECÂNICO COM MISTURADOR DE EIXO HORIZONTAL DE 600 KG. AF_08/2019</t>
  </si>
  <si>
    <t>TUBO DRENO, CORRUGADO, ESPIRALADO, FLEXIVEL, PERFURADO, EM POLIETILENO DE ALTA DENSIDADE (PEAD), DN *200* MM, (8") PARA DRENAGEM - EM BARRA (NORMA DNIT 093/2006 - EM)</t>
  </si>
  <si>
    <t>87374</t>
  </si>
  <si>
    <t>ARGAMASSA TRAÇO 1:5 (EM VOLUME DE CIMENTO E AREIA MÉDIA ÚMIDA) PARA CONTRAPISO, PREPARO MANUAL. AF_08/2019</t>
  </si>
  <si>
    <t>87304</t>
  </si>
  <si>
    <t>ARGAMASSA TRAÇO 1:5 (EM VOLUME DE CIMENTO E AREIA MÉDIA ÚMIDA) PARA CONTRAPISO, PREPARO MECÂNICO COM BETONEIRA 400 L. AF_08/2019</t>
  </si>
  <si>
    <t>87305</t>
  </si>
  <si>
    <t>ARGAMASSA TRAÇO 1:5 (EM VOLUME DE CIMENTO E AREIA MÉDIA ÚMIDA) PARA CONTRAPISO, PREPARO MECÂNICO COM BETONEIRA 600 L. AF_08/2019</t>
  </si>
  <si>
    <t>87345</t>
  </si>
  <si>
    <t>ARGAMASSA TRAÇO 1:5 (EM VOLUME DE CIMENTO E AREIA MÉDIA ÚMIDA) PARA CONTRAPISO, PREPARO MECÂNICO COM MISTURADOR DE EIXO HORIZONTAL DE 160 KG. AF_08/2019</t>
  </si>
  <si>
    <t>87346</t>
  </si>
  <si>
    <t>ARGAMASSA TRAÇO 1:5 (EM VOLUME DE CIMENTO E AREIA MÉDIA ÚMIDA) PARA CONTRAPISO, PREPARO MECÂNICO COM MISTURADOR DE EIXO HORIZONTAL DE 300 KG. AF_08/2019</t>
  </si>
  <si>
    <t>5679</t>
  </si>
  <si>
    <t>RETROESCAVADEIRA SOBRE RODAS COM CARREGADEIRA, TRAÇÃO 4X4, POTÊNCIA LÍQ. 88 HP, CAÇAMBA CARREG. CAP. MÍN. 1 M3, CAÇAMBA RETRO CAP. 0,26 M3, PESO OPERACIONAL MÍN. 6.674 KG, PROFUNDIDADE ESCAVAÇÃO MÁX. 4,37 M - CHI DIURNO. AF_06/2014</t>
  </si>
  <si>
    <t>87347</t>
  </si>
  <si>
    <t>CHI</t>
  </si>
  <si>
    <t>ARGAMASSA TRAÇO 1:5 (EM VOLUME DE CIMENTO E AREIA MÉDIA ÚMIDA) PARA CONTRAPISO, PREPARO MECÂNICO COM MISTURADOR DE EIXO HORIZONTAL DE 600 KG. AF_08/2019</t>
  </si>
  <si>
    <t>87366</t>
  </si>
  <si>
    <t>ARGAMASSA TRAÇO 1:6 (EM VOLUME DE CIMENTO E AREIA MÉDIA ÚMIDA) COM ADIÇÃO DE PLASTIFICANTE PARA EMBOÇO/MASSA ÚNICA/ASSENTAMENTO DE ALVENARIA DE VEDAÇÃO, PREPARO MANUAL. AF_08/2019</t>
  </si>
  <si>
    <t>87283</t>
  </si>
  <si>
    <t>ARGAMASSA TRAÇO 1:6 (EM VOLUME DE CIMENTO E AREIA MÉDIA ÚMIDA) COM ADIÇÃO DE PLASTIFICANTE PARA EMBOÇO/MASSA ÚNICA/ASSENTAMENTO DE ALVENARIA DE VEDAÇÃO, PREPARO MECÂNICO COM BETONEIRA 400 L. AF_08/2019</t>
  </si>
  <si>
    <t>5678</t>
  </si>
  <si>
    <t>RETROESCAVADEIRA SOBRE RODAS COM CARREGADEIRA, TRAÇÃO 4X4, POTÊNCIA LÍQ. 88 HP, CAÇAMBA CARREG. CAP. MÍN. 1 M3, CAÇAMBA RETRO CAP. 0,26 M3, PESO OPERACIONAL MÍN. 6.674 KG, PROFUNDIDADE ESCAVAÇÃO MÁX. 4,37 M - CHP DIURNO. AF_06/2014</t>
  </si>
  <si>
    <t>CHP</t>
  </si>
  <si>
    <t>87284</t>
  </si>
  <si>
    <t>ARGAMASSA TRAÇO 1:6 (EM VOLUME DE CIMENTO E AREIA MÉDIA ÚMIDA) COM ADIÇÃO DE PLASTIFICANTE PARA EMBOÇO/MASSA ÚNICA/ASSENTAMENTO DE ALVENARIA DE VEDAÇÃO, PREPARO MECÂNICO COM BETONEIRA 600 L. AF_08/2019</t>
  </si>
  <si>
    <t>87329</t>
  </si>
  <si>
    <t>ARGAMASSA TRAÇO 1:6 (EM VOLUME DE CIMENTO E AREIA MÉDIA ÚMIDA) COM ADIÇÃO DE PLASTIFICANTE PARA EMBOÇO/MASSA ÚNICA/ASSENTAMENTO DE ALVENARIA DE VEDAÇÃO, PREPARO MECÂNICO COM MISTURADOR DE EIXO HORIZONTAL DE 300 KG. AF_08/2019</t>
  </si>
  <si>
    <t>87330</t>
  </si>
  <si>
    <t>ARGAMASSA TRAÇO 1:6 (EM VOLUME DE CIMENTO E AREIA MÉDIA ÚMIDA) COM ADIÇÃO DE PLASTIFICANTE PARA EMBOÇO/MASSA ÚNICA/ASSENTAMENTO DE ALVENARIA DE VEDAÇÃO, PREPARO MECÂNICO COM MISTURADOR DE EIXO HORIZONTAL DE 600 KG. AF_08/2019</t>
  </si>
  <si>
    <t>4722 - I</t>
  </si>
  <si>
    <t>PEDRA BRITADA N. 3 (38 A 50 MM) POSTO PEDREIRA/FORNECEDOR, SEM FRETE</t>
  </si>
  <si>
    <t>87375</t>
  </si>
  <si>
    <t>ARGAMASSA TRAÇO 1:6 (EM VOLUME DE CIMENTO E AREIA MÉDIA ÚMIDA) PARA CONTRAPISO, PREPARO MANUAL. AF_08/2019</t>
  </si>
  <si>
    <t>87307</t>
  </si>
  <si>
    <t>ARGAMASSA TRAÇO 1:6 (EM VOLUME DE CIMENTO E AREIA MÉDIA ÚMIDA) PARA CONTRAPISO, PREPARO MECÂNICO COM BETONEIRA 400 L. AF_08/2019</t>
  </si>
  <si>
    <t>87308</t>
  </si>
  <si>
    <t>4021 - I</t>
  </si>
  <si>
    <t>ARGAMASSA TRAÇO 1:6 (EM VOLUME DE CIMENTO E AREIA MÉDIA ÚMIDA) PARA CONTRAPISO, PREPARO MECÂNICO COM BETONEIRA 600 L. AF_08/2019</t>
  </si>
  <si>
    <t>GEOTEXTIL NAO TECIDO AGULHADO DE FILAMENTOS CONTINUOS 100% POLIESTER, RESITENCIA A TRACAO = 14 KN/M</t>
  </si>
  <si>
    <t>87348</t>
  </si>
  <si>
    <t>ARGAMASSA TRAÇO 1:6 (EM VOLUME DE CIMENTO E AREIA MÉDIA ÚMIDA) PARA CONTRAPISO, PREPARO MECÂNICO COM MISTURADOR DE EIXO HORIZONTAL DE 160 KG. AF_08/2019</t>
  </si>
  <si>
    <t>87349</t>
  </si>
  <si>
    <t>ARGAMASSA TRAÇO 1:6 (EM VOLUME DE CIMENTO E AREIA MÉDIA ÚMIDA) PARA CONTRAPISO, PREPARO MECÂNICO COM MISTURADOR DE EIXO HORIZONTAL DE 600 KG. AF_08/2019</t>
  </si>
  <si>
    <t>87365</t>
  </si>
  <si>
    <t>ARGAMASSA TRAÇO 1:7 (EM VOLUME DE CIMENTO E AREIA MÉDIA ÚMIDA) COM ADIÇÃO DE PLASTIFICANTE PARA EMBOÇO/MASSA ÚNICA/ASSENTAMENTO DE ALVENARIA DE VEDAÇÃO, PREPARO MANUAL. AF_08/2019</t>
  </si>
  <si>
    <t>2.8</t>
  </si>
  <si>
    <t>BANCADAS E ACABAMENTOS</t>
  </si>
  <si>
    <t>87280</t>
  </si>
  <si>
    <t>ARGAMASSA TRAÇO 1:7 (EM VOLUME DE CIMENTO E AREIA MÉDIA ÚMIDA) COM ADIÇÃO DE PLASTIFICANTE PARA EMBOÇO/MASSA ÚNICA/ASSENTAMENTO DE ALVENARIA DE VEDAÇÃO, PREPARO MECÂNICO COM BETONEIRA 400 L. AF_08/2019</t>
  </si>
  <si>
    <t>COMP.08</t>
  </si>
  <si>
    <t>REFLETOR LED DE 350 W, INVOLUCRO EM ALUMINIO OU ACO INOX - FORNECIMENTO E INSTALAÇÃO</t>
  </si>
  <si>
    <t>87281</t>
  </si>
  <si>
    <t>ARGAMASSA TRAÇO 1:7 (EM VOLUME DE CIMENTO E AREIA MÉDIA ÚMIDA) COM ADIÇÃO DE PLASTIFICANTE PARA EMBOÇO/MASSA ÚNICA/ASSENTAMENTO DE ALVENARIA DE VEDAÇÃO, PREPARO MECÂNICO COM BETONEIRA 600 L. AF_08/2019</t>
  </si>
  <si>
    <t>INSUMO BASE:</t>
  </si>
  <si>
    <t>87327</t>
  </si>
  <si>
    <t>ARGAMASSA TRAÇO 1:7 (EM VOLUME DE CIMENTO E AREIA MÉDIA ÚMIDA) COM ADIÇÃO DE PLASTIFICANTE PARA EMBOÇO/MASSA ÚNICA/ASSENTAMENTO DE ALVENARIA DE VEDAÇÃO, PREPARO MECÂNICO COM MISTURADOR DE EIXO HORIZONTAL DE 300 KG. AF_08/2019</t>
  </si>
  <si>
    <t>87328</t>
  </si>
  <si>
    <t>ARGAMASSA TRAÇO 1:7 (EM VOLUME DE CIMENTO E AREIA MÉDIA ÚMIDA) COM ADIÇÃO DE PLASTIFICANTE PARA EMBOÇO/MASSA ÚNICA/ASSENTAMENTO DE ALVENARIA DE VEDAÇÃO, PREPARO MECÂNICO COM MISTURADOR DE EIXO HORIZONTAL DE 600 KG. AF_08/2019</t>
  </si>
  <si>
    <t>2.8.1</t>
  </si>
  <si>
    <t>BANCADA PARA COZINHA 250X65CM - INCLUSIVE SAIA DE 6CM</t>
  </si>
  <si>
    <t>10759/ORSE</t>
  </si>
  <si>
    <t>Bancada em granito cinza andorinha, e=2cm</t>
  </si>
  <si>
    <t>87410</t>
  </si>
  <si>
    <t>ARGAMASSA À BASE DE GESSO, MISTURA E PROJEÇÃO DE 1,5 M³/H DE ARGAMASSA. AF_08/2019</t>
  </si>
  <si>
    <t>42249</t>
  </si>
  <si>
    <t>LUMINARIA DE LED PARA ILUMINACAO PUBLICA, DE 240 W ATE 350 W, INVOLUCRO EM ALUMINIO OU ACO INOX</t>
  </si>
  <si>
    <t>95577</t>
  </si>
  <si>
    <t>MONTAGEM DE ARMADURA DE ESTACAS, DIÂMETRO = 10,0 MM. AF_09/2021_PS</t>
  </si>
  <si>
    <t>95578</t>
  </si>
  <si>
    <t>MONTAGEM DE ARMADURA DE ESTACAS, DIÂMETRO = 12,5 MM. AF_09/2021_PS</t>
  </si>
  <si>
    <t>95579</t>
  </si>
  <si>
    <t>MONTAGEM DE ARMADURA DE ESTACAS, DIÂMETRO = 16,0 MM. AF_09/2021_PS</t>
  </si>
  <si>
    <t>95580</t>
  </si>
  <si>
    <t>MONTAGEM DE ARMADURA DE ESTACAS, DIÂMETRO = 20,0 MM. AF_09/2021_PS</t>
  </si>
  <si>
    <t>95581</t>
  </si>
  <si>
    <t>MONTAGEM DE ARMADURA DE ESTACAS, DIÂMETRO = 25,0 MM. AF_09/2021_PS</t>
  </si>
  <si>
    <t>95582</t>
  </si>
  <si>
    <t>MONTAGEM DE ARMADURA DE ESTACAS, DIÂMETRO = 32,0 MM. AF_09/2021_PS</t>
  </si>
  <si>
    <t>95576</t>
  </si>
  <si>
    <t>MONTAGEM DE ARMADURA DE ESTACAS, DIÂMETRO = 8,0 MM. AF_09/2021_PS</t>
  </si>
  <si>
    <t>95583</t>
  </si>
  <si>
    <t>MONTAGEM DE ARMADURA TRANSVERSAL DE ESTACAS DE SEÇÃO CIRCULAR, DIÂMETRO = 5,0 MM. AF_09/2021_PS</t>
  </si>
  <si>
    <t>95584</t>
  </si>
  <si>
    <t>MONTAGEM DE ARMADURA TRANSVERSAL DE ESTACAS DE SEÇÃO CIRCULAR, DIÂMETRO = 6,30 MM. AF_09/2021_PS</t>
  </si>
  <si>
    <t>95593</t>
  </si>
  <si>
    <t>MONTAGEM DE ARMADURA TRANSVERSAL DE ESTACAS DE SEÇÃO RETANGULAR, DIÂMETRO = 6,30 MM. AF_09/2021_PS</t>
  </si>
  <si>
    <t>95592</t>
  </si>
  <si>
    <t>MONTAGEM DE ARMADURA TRANVERSAL DE ESTACAS DE SEÇÃO RETANGULAR, DIÂMETRO = 5,0 MM. AF_09/2021_PS</t>
  </si>
  <si>
    <t>92919</t>
  </si>
  <si>
    <t>ARMAÇÃO DE ESTRUTURAS DIVERSAS DE CONCRETO ARMADO, EXCETO VIGAS, PILARES, LAJES E FUNDAÇÕES, UTILIZANDO AÇO CA-50 DE 10,0 MM - MONTAGEM. AF_06/2022</t>
  </si>
  <si>
    <t>92921</t>
  </si>
  <si>
    <t>ARMAÇÃO DE ESTRUTURAS DIVERSAS DE CONCRETO ARMADO, EXCETO VIGAS, PILARES, LAJES E FUNDAÇÕES, UTILIZANDO AÇO CA-50 DE 12,5 MM - MONTAGEM. AF_06/2022</t>
  </si>
  <si>
    <t>92922</t>
  </si>
  <si>
    <t>ARMAÇÃO DE ESTRUTURAS DIVERSAS DE CONCRETO ARMADO, EXCETO VIGAS, PILARES, LAJES E FUNDAÇÕES, UTILIZANDO AÇO CA-50 DE 16,0 MM - MONTAGEM. AF_06/2022</t>
  </si>
  <si>
    <t>92923</t>
  </si>
  <si>
    <t>ARMAÇÃO DE ESTRUTURAS DIVERSAS DE CONCRETO ARMADO, EXCETO VIGAS, PILARES, LAJES E FUNDAÇÕES, UTILIZANDO AÇO CA-50 DE 20,0 MM - MONTAGEM. AF_06/2022</t>
  </si>
  <si>
    <t>92924</t>
  </si>
  <si>
    <t>ARMAÇÃO DE ESTRUTURAS DIVERSAS DE CONCRETO ARMADO, EXCETO VIGAS, PILARES, LAJES E FUNDAÇÕES, UTILIZANDO AÇO CA-50 DE 25,0 MM - MONTAGEM. AF_06/2022</t>
  </si>
  <si>
    <t>104104</t>
  </si>
  <si>
    <t>ARMAÇÃO DE ESTRUTURAS DIVERSAS DE CONCRETO ARMADO, EXCETO VIGAS, PILARES, LAJES E FUNDAÇÕES, UTILIZANDO AÇO CA-50 DE 32,0 MM - MONTAGEM. AF_06/2022</t>
  </si>
  <si>
    <t>92916</t>
  </si>
  <si>
    <t>ARMAÇÃO DE ESTRUTURAS DIVERSAS DE CONCRETO ARMADO, EXCETO VIGAS, PILARES, LAJES E FUNDAÇÕES, UTILIZANDO AÇO CA-50 DE 6,3 MM - MONTAGEM. AF_06/2022</t>
  </si>
  <si>
    <t>88264</t>
  </si>
  <si>
    <t>ELETRICISTA COM ENCARGOS COMPLEMENTARES</t>
  </si>
  <si>
    <t>92917</t>
  </si>
  <si>
    <t>ARMAÇÃO DE ESTRUTURAS DIVERSAS DE CONCRETO ARMADO, EXCETO VIGAS, PILARES, LAJES E FUNDAÇÕES, UTILIZANDO AÇO CA-50 DE 8,0 MM - MONTAGEM. AF_06/2022</t>
  </si>
  <si>
    <t>2.8.2</t>
  </si>
  <si>
    <t>92915</t>
  </si>
  <si>
    <t>CUBA INOX</t>
  </si>
  <si>
    <t>ARMAÇÃO DE ESTRUTURAS DIVERSAS DE CONCRETO ARMADO, EXCETO VIGAS, PILARES, LAJES E FUNDAÇÕES, UTILIZANDO AÇO CA-60 DE 5,0 MM - MONTAGEM. AF_06/2022</t>
  </si>
  <si>
    <t>86935</t>
  </si>
  <si>
    <t xml:space="preserve">CUBA DE EMBUTIR DE AÇO INOXIDÁVEL MÉDIA, INCLUSO VÁLVULA TIPO AMERICANA EM METAL CROMADO E SIFÃO FLEXÍVEL EM PVC - FORNECIMENTO E INSTALAÇÃO. AF_02/2026
</t>
  </si>
  <si>
    <t>92771</t>
  </si>
  <si>
    <t>ARMAÇÃO DE LAJE DE ESTRUTURA CONVENCIONAL DE CONCRETO ARMADO UTILIZANDO AÇO CA-50 DE 10,0 MM - MONTAGEM. AF_06/2022</t>
  </si>
  <si>
    <t>92772</t>
  </si>
  <si>
    <t>ARMAÇÃO DE LAJE DE ESTRUTURA CONVENCIONAL DE CONCRETO ARMADO UTILIZANDO AÇO CA-50 DE 12,5 MM - MONTAGEM. AF_06/2022</t>
  </si>
  <si>
    <t>92773</t>
  </si>
  <si>
    <t>ARMAÇÃO DE LAJE DE ESTRUTURA CONVENCIONAL DE CONCRETO ARMADO UTILIZANDO AÇO CA-50 DE 16,0 MM - MONTAGEM. AF_06/2022</t>
  </si>
  <si>
    <t>88247</t>
  </si>
  <si>
    <t>AUXILIAR DE ELETRICISTA COM ENCARGOS COMPLEMENTARES</t>
  </si>
  <si>
    <t>92774</t>
  </si>
  <si>
    <t>ARMAÇÃO DE LAJE DE ESTRUTURA CONVENCIONAL DE CONCRETO ARMADO UTILIZANDO AÇO CA-50 DE 20,0 MM - MONTAGEM. AF_06/2022</t>
  </si>
  <si>
    <t>92769</t>
  </si>
  <si>
    <t>2.9</t>
  </si>
  <si>
    <t>ARMAÇÃO DE LAJE DE ESTRUTURA CONVENCIONAL DE CONCRETO ARMADO UTILIZANDO AÇO CA-50 DE 6,3 MM - MONTAGEM. AF_06/2022</t>
  </si>
  <si>
    <t>PINTURAS</t>
  </si>
  <si>
    <t>92770</t>
  </si>
  <si>
    <t>ARMAÇÃO DE LAJE DE ESTRUTURA CONVENCIONAL DE CONCRETO ARMADO UTILIZANDO AÇO CA-50 DE 8,0 MM - MONTAGEM. AF_06/2022</t>
  </si>
  <si>
    <t>92767</t>
  </si>
  <si>
    <t>ARMAÇÃO DE LAJE DE ESTRUTURA CONVENCIONAL DE CONCRETO ARMADO UTILIZANDO AÇO CA-60 DE 4,2 MM - MONTAGEM. AF_06/2022</t>
  </si>
  <si>
    <t>92768</t>
  </si>
  <si>
    <t>ARMAÇÃO DE LAJE DE ESTRUTURA CONVENCIONAL DE CONCRETO ARMADO UTILIZANDO AÇO CA-60 DE 5,0 MM - MONTAGEM. AF_06/2022</t>
  </si>
  <si>
    <t>COMP.09</t>
  </si>
  <si>
    <t>2.9.1</t>
  </si>
  <si>
    <t>92762</t>
  </si>
  <si>
    <t>PINTURA - PAREDES</t>
  </si>
  <si>
    <t>ARMAÇÃO DE PILAR OU VIGA DE ESTRUTURA CONVENCIONAL DE CONCRETO ARMADO UTILIZANDO AÇO CA-50 DE 10,0 MM - MONTAGEM. AF_06/2022</t>
  </si>
  <si>
    <t>RETIRADA DE PORTÃO EXISTENTE, INCLUSIVE MANUTENÇÃO PARA ARMAZENAMENTO</t>
  </si>
  <si>
    <t>88485</t>
  </si>
  <si>
    <t>FUNDO SELADOR ACRÍLICO, APLICAÇÃO MANUAL EM PAREDE, UMA DEMÃO. AF_04/2023</t>
  </si>
  <si>
    <t>92763</t>
  </si>
  <si>
    <t>ARMAÇÃO DE PILAR OU VIGA DE ESTRUTURA CONVENCIONAL DE CONCRETO ARMADO UTILIZANDO AÇO CA-50 DE 12,5 MM - MONTAGEM. AF_06/2022</t>
  </si>
  <si>
    <t>92764</t>
  </si>
  <si>
    <t>ARMAÇÃO DE PILAR OU VIGA DE ESTRUTURA CONVENCIONAL DE CONCRETO ARMADO UTILIZANDO AÇO CA-50 DE 16,0 MM - MONTAGEM. AF_06/2022</t>
  </si>
  <si>
    <t>92765</t>
  </si>
  <si>
    <t>ARMAÇÃO DE PILAR OU VIGA DE ESTRUTURA CONVENCIONAL DE CONCRETO ARMADO UTILIZANDO AÇO CA-50 DE 20,0 MM - MONTAGEM. AF_06/2022</t>
  </si>
  <si>
    <t>92766</t>
  </si>
  <si>
    <t>ARMAÇÃO DE PILAR OU VIGA DE ESTRUTURA CONVENCIONAL DE CONCRETO ARMADO UTILIZANDO AÇO CA-50 DE 25,0 MM - MONTAGEM. AF_06/2022</t>
  </si>
  <si>
    <t>104105</t>
  </si>
  <si>
    <t>ARMAÇÃO DE PILAR OU VIGA DE ESTRUTURA CONVENCIONAL DE CONCRETO ARMADO UTILIZANDO AÇO CA-50 DE 32,0 MM. AF_06/2022</t>
  </si>
  <si>
    <t>92760</t>
  </si>
  <si>
    <t>ARMAÇÃO DE PILAR OU VIGA DE ESTRUTURA CONVENCIONAL DE CONCRETO ARMADO UTILIZANDO AÇO CA-50 DE 6,3 MM - MONTAGEM. AF_06/2022</t>
  </si>
  <si>
    <t>92761</t>
  </si>
  <si>
    <t>ARMAÇÃO DE PILAR OU VIGA DE ESTRUTURA CONVENCIONAL DE CONCRETO ARMADO UTILIZANDO AÇO CA-50 DE 8,0 MM - MONTAGEM. AF_06/2022</t>
  </si>
  <si>
    <t>2.9.2</t>
  </si>
  <si>
    <t>88489</t>
  </si>
  <si>
    <t>PINTURA LÁTEX ACRÍLICA PREMIUM, APLICAÇÃO MANUAL EM PAREDES, DUAS DEMÃOS. AF_04/2023</t>
  </si>
  <si>
    <t>2.9.3</t>
  </si>
  <si>
    <t>EMASSAMENTO (FORRO)</t>
  </si>
  <si>
    <t>88494</t>
  </si>
  <si>
    <t xml:space="preserve">EMASSAMENTO COM MASSA LÁTEX, APLICAÇÃO EM TETO, UMA DEMÃO, LIXAMENTO MANUAL. AF_04/2023
</t>
  </si>
  <si>
    <t>92759</t>
  </si>
  <si>
    <t>ARMAÇÃO DE PILAR OU VIGA DE ESTRUTURA CONVENCIONAL DE CONCRETO ARMADO UTILIZANDO AÇO CA-60 DE 5,0 MM - MONTAGEM. AF_06/2022</t>
  </si>
  <si>
    <t>2.9.4</t>
  </si>
  <si>
    <t>PINTURA DE TETO (FORRO)</t>
  </si>
  <si>
    <t>88484</t>
  </si>
  <si>
    <t xml:space="preserve">FUNDO SELADOR ACRÍLICO, APLICAÇÃO MANUAL EM TETO, UMA DEMÃO. AF_04/2023
</t>
  </si>
  <si>
    <t>104108</t>
  </si>
  <si>
    <t>ARMAÇÃO DE PILAR OU VIGA DE ESTRUTURA DE CONCRETO ARMADO EMBUTIDA EM ALVENARIA DE VEDAÇÃO UTILIZANDO AÇO CA-50 DE 10,0 MM - MONTAGEM. AF_06/2022</t>
  </si>
  <si>
    <t>104107</t>
  </si>
  <si>
    <t>ARMAÇÃO DE PILAR OU VIGA DE ESTRUTURA DE CONCRETO ARMADO EMBUTIDA EM ALVENARIA DE VEDAÇÃO UTILIZANDO AÇO CA-50 DE 12,5 MM - MONTAGEM. AF_06/2022</t>
  </si>
  <si>
    <t>104106</t>
  </si>
  <si>
    <t>ARMAÇÃO DE PILAR OU VIGA DE ESTRUTURA DE CONCRETO ARMADO EMBUTIDA EM ALVENARIA DE VEDAÇÃO UTILIZANDO AÇO CA-50 DE 16,0 MM - MONTAGEM. AF_06/2022</t>
  </si>
  <si>
    <t>104110</t>
  </si>
  <si>
    <t>ARMAÇÃO DE PILAR OU VIGA DE ESTRUTURA DE CONCRETO ARMADO EMBUTIDA EM ALVENARIA DE VEDAÇÃO UTILIZANDO AÇO CA-50 DE 6,3 MM - MONTAGEM. AF_06/2022</t>
  </si>
  <si>
    <t>104109</t>
  </si>
  <si>
    <t>ARMAÇÃO DE PILAR OU VIGA DE ESTRUTURA DE CONCRETO ARMADO EMBUTIDA EM ALVENARIA DE VEDAÇÃO UTILIZANDO AÇO CA-50 DE 8,0 MM - MONTAGEM. AF_06/2022</t>
  </si>
  <si>
    <t>104111</t>
  </si>
  <si>
    <t>2.9.5</t>
  </si>
  <si>
    <t>ARMAÇÃO DE PILAR OU VIGA DE ESTRUTURA DE CONCRETO ARMADO EMBUTIDA EM ALVENARIA DE VEDAÇÃO UTILIZANDO AÇO CA-60 DE 5,0 MM - MONTAGEM. AF_06/2022</t>
  </si>
  <si>
    <t>104639</t>
  </si>
  <si>
    <t xml:space="preserve">PINTURA LÁTEX ACRÍLICA ECONÔMICA, APLICAÇÃO MANUAL EM TETO, DUAS DEMÃOS. AF_04/2023
</t>
  </si>
  <si>
    <t>92884</t>
  </si>
  <si>
    <t>ARMAÇÃO UTILIZANDO AÇO CA-25 DE 10,0 MM - MONTAGEM. AF_06/2022</t>
  </si>
  <si>
    <t>92885</t>
  </si>
  <si>
    <t>ARMAÇÃO UTILIZANDO AÇO CA-25 DE 12,5 MM - MONTAGEM. AF_06/2022</t>
  </si>
  <si>
    <t>92886</t>
  </si>
  <si>
    <t>ARMAÇÃO UTILIZANDO AÇO CA-25 DE 16,0 MM - MONTAGEM. AF_06/2022</t>
  </si>
  <si>
    <t>92887</t>
  </si>
  <si>
    <t>ARMAÇÃO UTILIZANDO AÇO CA-25 DE 20,0 MM - MONTAGEM. AF_06/2022</t>
  </si>
  <si>
    <t>92888</t>
  </si>
  <si>
    <t>ARMAÇÃO UTILIZANDO AÇO CA-25 DE 25,0 MM - MONTAGEM. AF_06/2022</t>
  </si>
  <si>
    <t>92882</t>
  </si>
  <si>
    <t>ARMAÇÃO UTILIZANDO AÇO CA-25 DE 6,3 MM - MONTAGEM. AF_06/2022</t>
  </si>
  <si>
    <t>2.9.6</t>
  </si>
  <si>
    <t>LIXAMENTO - PINTURA DE PORTA E ALIZAR</t>
  </si>
  <si>
    <t>102193</t>
  </si>
  <si>
    <t>LIXAMENTO DE MADEIRA PARA APLICAÇÃO DE FUNDO OU PINTURA. AF_01/2021</t>
  </si>
  <si>
    <t>92883</t>
  </si>
  <si>
    <t>ARMAÇÃO UTILIZANDO AÇO CA-25 DE 8,0 MM - MONTAGEM. AF_06/2022</t>
  </si>
  <si>
    <t>92877</t>
  </si>
  <si>
    <t>CORTE E DOBRA DE AÇO CA-25, DIÂMETRO DE 10,0 MM. AF_06/2022</t>
  </si>
  <si>
    <t>92878</t>
  </si>
  <si>
    <t>CORTE E DOBRA DE AÇO CA-25, DIÂMETRO DE 12,5 MM. AF_06/2022</t>
  </si>
  <si>
    <t>92879</t>
  </si>
  <si>
    <t>CORTE E DOBRA DE AÇO CA-25, DIÂMETRO DE 16,0 MM. AF_06/2022</t>
  </si>
  <si>
    <t>2.9.7</t>
  </si>
  <si>
    <t>PINTURA DE PORTA - VERNIZ - INCLUSIVE ALIZAR</t>
  </si>
  <si>
    <t>102213</t>
  </si>
  <si>
    <t xml:space="preserve">PINTURA VERNIZ (INCOLOR) ALQUÍDICO EM MADEIRA, USO INTERNO E EXTERNO, 2 DEMÃOS. AF_01/2021
</t>
  </si>
  <si>
    <t>2.9.8</t>
  </si>
  <si>
    <t>PINTURA EXTERNA</t>
  </si>
  <si>
    <t>88415</t>
  </si>
  <si>
    <t xml:space="preserve">APLICAÇÃO MANUAL DE FUNDO SELADOR ACRÍLICO EM PAREDES EXTERNAS DE CASAS. AF_03/2024
</t>
  </si>
  <si>
    <t>92880</t>
  </si>
  <si>
    <t>CORTE E DOBRA DE AÇO CA-25, DIÂMETRO DE 20,0 MM. AF_06/2022</t>
  </si>
  <si>
    <t>92881</t>
  </si>
  <si>
    <t>CORTE E DOBRA DE AÇO CA-25, DIÂMETRO DE 25,0 MM. AF_06/2022</t>
  </si>
  <si>
    <t>92875</t>
  </si>
  <si>
    <t>CORTE E DOBRA DE AÇO CA-25, DIÂMETRO DE 6,3 MM. AF_06/2022</t>
  </si>
  <si>
    <t>92876</t>
  </si>
  <si>
    <t>CORTE E DOBRA DE AÇO CA-25, DIÂMETRO DE 8,0 MM. AF_06/2022</t>
  </si>
  <si>
    <t>92803</t>
  </si>
  <si>
    <t>CORTE E DOBRA DE AÇO CA-50, DIÂMETRO DE 10,0 MM. AF_06/2022</t>
  </si>
  <si>
    <t>92804</t>
  </si>
  <si>
    <t>CORTE E DOBRA DE AÇO CA-50, DIÂMETRO DE 12,5 MM. AF_06/2022</t>
  </si>
  <si>
    <t>92805</t>
  </si>
  <si>
    <t>CORTE E DOBRA DE AÇO CA-50, DIÂMETRO DE 16,0 MM. AF_06/2022</t>
  </si>
  <si>
    <t>92806</t>
  </si>
  <si>
    <t>CORTE E DOBRA DE AÇO CA-50, DIÂMETRO DE 20,0 MM. AF_06/2022</t>
  </si>
  <si>
    <t>2.9.9</t>
  </si>
  <si>
    <t>92798</t>
  </si>
  <si>
    <t>CORTE E DOBRA DE AÇO CA-50, DIÂMETRO DE 25,0 MM. AF_06/2022</t>
  </si>
  <si>
    <t xml:space="preserve">PINTURA LÁTEX ACRÍLICA PREMIUM, APLICAÇÃO MANUAL EM PAREDES, DUAS DEMÃOS. AF_04/2023
</t>
  </si>
  <si>
    <t>95448</t>
  </si>
  <si>
    <t>CORTE E DOBRA DE AÇO CA-50, DIÂMETRO DE 32 MM. AF_06/2022</t>
  </si>
  <si>
    <t>92801</t>
  </si>
  <si>
    <t>CORTE E DOBRA DE AÇO CA-50, DIÂMETRO DE 6,3 MM. AF_06/2022</t>
  </si>
  <si>
    <t>92802</t>
  </si>
  <si>
    <t>CORTE E DOBRA DE AÇO CA-50, DIÂMETRO DE 8,0 MM. AF_06/2022</t>
  </si>
  <si>
    <t>92799</t>
  </si>
  <si>
    <t>CORTE E DOBRA DE AÇO CA-60, DIÂMETRO DE 4,2 MM. AF_06/2022</t>
  </si>
  <si>
    <t>2.10</t>
  </si>
  <si>
    <t>COBERTURA</t>
  </si>
  <si>
    <t>92800</t>
  </si>
  <si>
    <t>CORTE E DOBRA DE AÇO CA-60, DIÂMETRO DE 5,0 MM. AF_06/2022</t>
  </si>
  <si>
    <t>95605</t>
  </si>
  <si>
    <t>ARRASAMENTO MECANICO DE ESTACA DE CONCRETO ARMADO, DIAMETROS DE 101 CM A 150 CM. AF_05/2021</t>
  </si>
  <si>
    <t>95602</t>
  </si>
  <si>
    <t>ARRASAMENTO MECANICO DE ESTACA DE CONCRETO ARMADO, DIAMETROS DE 41 CM A 60 CM. AF_05/2021</t>
  </si>
  <si>
    <t>95603</t>
  </si>
  <si>
    <t>ARRASAMENTO MECANICO DE ESTACA DE CONCRETO ARMADO, DIAMETROS DE 61 CM A 80 CM. AF_05/2021</t>
  </si>
  <si>
    <t>95604</t>
  </si>
  <si>
    <t>2.10.1</t>
  </si>
  <si>
    <t>ARRASAMENTO MECANICO DE ESTACA DE CONCRETO ARMADO, DIAMETROS DE 81 CM A 100 CM. AF_05/2021</t>
  </si>
  <si>
    <t>TROCA DE TELHAS - KALHETÃO</t>
  </si>
  <si>
    <t>00238/ORSE</t>
  </si>
  <si>
    <t>Telhamento com telha de fibrocimento tipo canalete 90 (Eternit ou similar)</t>
  </si>
  <si>
    <t>95601</t>
  </si>
  <si>
    <t>ARRASAMENTO MECANICO DE ESTACA DE CONCRETO ARMADO, DIAMETROS DE ATÉ 40 CM. AF_05/2021</t>
  </si>
  <si>
    <t>102521</t>
  </si>
  <si>
    <t>ARRASAMENTO MECÂNICO DE ESTACA BARRETE DE CONCRETO ARMADO, SEÇÃO DE 0,40 X 2,50 M. AF_05/2021</t>
  </si>
  <si>
    <t>102522</t>
  </si>
  <si>
    <t>ARRASAMENTO MECÂNICO DE ESTACA BARRETE DE CONCRETO ARMADO, SEÇÃO DE 0,60 X 2,50 M. AF_05/2021</t>
  </si>
  <si>
    <t>102523</t>
  </si>
  <si>
    <t>ARRASAMENTO MECÂNICO DE ESTACA BARRETE DE CONCRETO ARMADO, SEÇÃO DE 0,80 X 2,50 M. AF_05/2021</t>
  </si>
  <si>
    <t>ADEQUAÇÕES EXTERNAS</t>
  </si>
  <si>
    <t>95608</t>
  </si>
  <si>
    <t>ARRASAMENTO MECÂNICO DE ESTACA METÁLICA, PERFIL LAMINADO TIPO H - FAMÍLIA 250. AF_05/2021</t>
  </si>
  <si>
    <t>95609</t>
  </si>
  <si>
    <t>ARRASAMENTO MECÂNICO DE ESTACA METÁLICA, PERFIL LAMINADO TIPO H - FAMÍLIA 310. AF_05/2021</t>
  </si>
  <si>
    <t>95607</t>
  </si>
  <si>
    <t>ARRASAMENTO MECÂNICO DE ESTACA METÁLICA, PERFIL LAMINADO TIPO I FAMÍLIA 250. AF_05/2021</t>
  </si>
  <si>
    <t>3.1</t>
  </si>
  <si>
    <t>95996</t>
  </si>
  <si>
    <t>EXECUÇÃO DE PAVIMENTO COM APLICAÇÃO DE CONCRETO ASFÁLTICO, CAMADA DE BINDER - EXCLUSIVE CARGA E TRANSPORTE. AF_11/2019</t>
  </si>
  <si>
    <t>96001</t>
  </si>
  <si>
    <t>FRESAGEM DE PAVIMENTO ASFÁLTICO (PROFUNDIDADE ATÉ 5,0 CM) - EXCLUSIVE TRANSPORTE. AF_11/2019</t>
  </si>
  <si>
    <t>94880</t>
  </si>
  <si>
    <t>ASSENTAMENTO DE TUBO DE PEAD CORRUGADO DE DUPLA PAREDE PARA REDE COLETORA DE ESGOTO, DN 1000 MM, JUNTA ELÁSTICA INTEGRADA (NÃO INCLUI FORNECIMENTO). AF_01/2021</t>
  </si>
  <si>
    <t>3.1.1</t>
  </si>
  <si>
    <t>REMOÇÃO TEMPORARIA DE CANOS DE ÁGUA PROXIMO A GUARITA</t>
  </si>
  <si>
    <t>97662</t>
  </si>
  <si>
    <t>94882</t>
  </si>
  <si>
    <t>ASSENTAMENTO DE TUBO DE PEAD CORRUGADO DE DUPLA PAREDE PARA REDE COLETORA DE ESGOTO, DN 1200 MM, JUNTA ELÁSTICA INTEGRADA (NÃO INCLUI FORNECIMENTO). AF_01/2021</t>
  </si>
  <si>
    <t>REMOÇÃO DE TUBULAÇÕES (TUBOS E CONEXÕES) DE ÁGUA FRIA, DE FORMA MANUAL, SEM REAPROVEITAMENTO. AF_09/2023</t>
  </si>
  <si>
    <t>94884</t>
  </si>
  <si>
    <t>ASSENTAMENTO DE TUBO DE PEAD CORRUGADO DE DUPLA PAREDE PARA REDE COLETORA DE ESGOTO, DN 1500 MM, JUNTA ELÁSTICA INTEGRADA (NÃO INCLUI FORNECIMENTO). AF_01/2021</t>
  </si>
  <si>
    <t>94870</t>
  </si>
  <si>
    <t>ASSENTAMENTO DE TUBO DE PEAD CORRUGADO DE DUPLA PAREDE PARA REDE COLETORA DE ESGOTO, DN 250 MM, JUNTA ELÁSTICA INTEGRADA (NÃO INCLUI FORNECIMENTO). AF_01/2021</t>
  </si>
  <si>
    <t>94872</t>
  </si>
  <si>
    <t>ASSENTAMENTO DE TUBO DE PEAD CORRUGADO DE DUPLA PAREDE PARA REDE COLETORA DE ESGOTO, DN 300 MM, JUNTA ELÁSTICA INTEGRADA (NÃO INCLUI FORNECIMENTO). AF_01/2021</t>
  </si>
  <si>
    <t>90746</t>
  </si>
  <si>
    <t>ASSENTAMENTO DE TUBO DE PEAD CORRUGADO DE DUPLA PAREDE PARA REDE COLETORA DE ESGOTO, DN 450 MM, JUNTA ELÁSTICA INTEGRADA (NÃO INCLUI FORNECIMENTO). AF_01/2021</t>
  </si>
  <si>
    <t>90747</t>
  </si>
  <si>
    <t>ASSENTAMENTO DE TUBO DE PEAD CORRUGADO DE DUPLA PAREDE PARA REDE COLETORA DE ESGOTO, DN 600 MM, JUNTA ELÁSTICA INTEGRADA (NÃO INCLUI FORNECIMENTO). AF_01/2021</t>
  </si>
  <si>
    <t>94876</t>
  </si>
  <si>
    <t>ASSENTAMENTO DE TUBO DE PEAD CORRUGADO DE DUPLA PAREDE PARA REDE COLETORA DE ESGOTO, DN 800 MM, JUNTA ELÁSTICA INTEGRADA (NÃO INCLUI FORNECIMENTO). AF_01/2021</t>
  </si>
  <si>
    <t>94878</t>
  </si>
  <si>
    <t>ASSENTAMENTO DE TUBO DE PEAD CORRUGADO DE DUPLA PAREDE PARA REDE COLETORA DE ESGOTO, DN 900 MM, JUNTA ELÁSTICA INTEGRADA (NÃO INCLUI FORNECIMENTO). AF_01/2021</t>
  </si>
  <si>
    <t>90740</t>
  </si>
  <si>
    <t>ASSENTAMENTO DE TUBO DE PVC CORRUGADO DE DUPLA PAREDE PARA REDE COLETORA DE ESGOTO, DN 150 MM, JUNTA ELÁSTICA (NÃO INCLUI FORNECIMENTO). AF_01/2021</t>
  </si>
  <si>
    <t>90741</t>
  </si>
  <si>
    <t>ASSENTAMENTO DE TUBO DE PVC CORRUGADO DE DUPLA PAREDE PARA REDE COLETORA DE ESGOTO, DN 200 MM, JUNTA ELÁSTICA (NÃO INCLUI FORNECIMENTO). AF_01/2021</t>
  </si>
  <si>
    <t>90742</t>
  </si>
  <si>
    <t>ASSENTAMENTO DE TUBO DE PVC CORRUGADO DE DUPLA PAREDE PARA REDE COLETORA DE ESGOTO, DN 250 MM, JUNTA ELÁSTICA (NÃO INCLUI FORNECIMENTO). AF_01/2021</t>
  </si>
  <si>
    <t>90743</t>
  </si>
  <si>
    <t>ASSENTAMENTO DE TUBO DE PVC CORRUGADO DE DUPLA PAREDE PARA REDE COLETORA DE ESGOTO, DN 300 MM, JUNTA ELÁSTICA (NÃO INCLUI FORNECIMENTO). AF_01/2021</t>
  </si>
  <si>
    <t>90744</t>
  </si>
  <si>
    <t>ASSENTAMENTO DE TUBO DE PVC CORRUGADO DE DUPLA PAREDE PARA REDE COLETORA DE ESGOTO, DN 350 MM, JUNTA ELÁSTICA (NÃO INCLUI FORNECIMENTO). AF_01/2021</t>
  </si>
  <si>
    <t>90745</t>
  </si>
  <si>
    <t>ASSENTAMENTO DE TUBO DE PVC CORRUGADO DE DUPLA PAREDE PARA REDE COLETORA DE ESGOTO, DN 400 MM, JUNTA ELÁSTICA (NÃO INCLUI FORNECIMENTO). AF_01/2021</t>
  </si>
  <si>
    <t>90733</t>
  </si>
  <si>
    <t>ASSENTAMENTO DE TUBO DE PVC PARA REDE COLETORA DE ESGOTO DE PAREDE MACIÇA, DN 100 MM, JUNTA ELÁSTICA (NÃO INCLUI FORNECIMENTO). AF_01/2021</t>
  </si>
  <si>
    <t>90734</t>
  </si>
  <si>
    <t>ASSENTAMENTO DE TUBO DE PVC PARA REDE COLETORA DE ESGOTO DE PAREDE MACIÇA, DN 150 MM, JUNTA ELÁSTICA, (NÃO INCLUI FORNECIMENTO). AF_01/2021</t>
  </si>
  <si>
    <t>90735</t>
  </si>
  <si>
    <t>ASSENTAMENTO DE TUBO DE PVC PARA REDE COLETORA DE ESGOTO DE PAREDE MACIÇA, DN 200 MM, JUNTA ELÁSTICA (NÃO INCLUI FORNECIMENTO). AF_01/2021</t>
  </si>
  <si>
    <t>90736</t>
  </si>
  <si>
    <t>ASSENTAMENTO DE TUBO DE PVC PARA REDE COLETORA DE ESGOTO DE PAREDE MACIÇA, DN 250 MM, JUNTA ELÁSTICA (NÃO INCLUI FORNECIMENTO). AF_01/2021</t>
  </si>
  <si>
    <t>90737</t>
  </si>
  <si>
    <t>ASSENTAMENTO DE TUBO DE PVC PARA REDE COLETORA DE ESGOTO DE PAREDE MACIÇA, DN 300 MM, JUNTA ELÁSTICA (NÃO INCLUI FORNECIMENTO). AF_01/2021</t>
  </si>
  <si>
    <t>90738</t>
  </si>
  <si>
    <t>ASSENTAMENTO DE TUBO DE PVC PARA REDE COLETORA DE ESGOTO DE PAREDE MACIÇA, DN 350 MM, JUNTA ELÁSTICA (NÃO INCLUI FORNECIMENTO). AF_01/2021</t>
  </si>
  <si>
    <t>90739</t>
  </si>
  <si>
    <t>ASSENTAMENTO DE TUBO DE PVC PARA REDE COLETORA DE ESGOTO DE PAREDE MACIÇA, DN 400 MM, JUNTA ELÁSTICA (NÃO INCLUI FORNECIMENTO). AF_01/2021</t>
  </si>
  <si>
    <t>90724</t>
  </si>
  <si>
    <t>JUNTA ARGAMASSADA ENTRE TUBO DN 100 MM E O POÇO DE VISITA/ CAIXA DE CONCRETO OU ALVENARIA EM REDES DE ESGOTO. AF_01/2021</t>
  </si>
  <si>
    <t>102267</t>
  </si>
  <si>
    <t>JUNTA ARGAMASSADA ENTRE TUBO DN 1000 MM E O POÇO DE VISITA/ CAIXA DE CONCRETO OU ALVENARIA EM REDES DE ESGOTO. AF_01/2021</t>
  </si>
  <si>
    <t>102268</t>
  </si>
  <si>
    <t>JUNTA ARGAMASSADA ENTRE TUBO DN 1200 MM E O POÇO DE VISITA/ CAIXA DE CONCRETO OU ALVENARIA EM REDES DE ESGOTO. AF_01/2021</t>
  </si>
  <si>
    <t>90725</t>
  </si>
  <si>
    <t>JUNTA ARGAMASSADA ENTRE TUBO DN 150 MM E O POÇO DE VISITA/ CAIXA DE CONCRETO OU ALVENARIA EM REDES DE ESGOTO. AF_01/2021</t>
  </si>
  <si>
    <t>102269</t>
  </si>
  <si>
    <t>JUNTA ARGAMASSADA ENTRE TUBO DN 1500 MM E O POÇO DE VISITA/ CAIXA DE CONCRETO OU ALVENARIA EM REDES DE ESGOTO. AF_01/2021</t>
  </si>
  <si>
    <t>90726</t>
  </si>
  <si>
    <t>3.1.2</t>
  </si>
  <si>
    <t>JUNTA ARGAMASSADA ENTRE TUBO DN 200 MM E O POÇO/ CAIXA DE CONCRETO OU ALVENARIA EM REDES DE ESGOTO. AF_01/2021</t>
  </si>
  <si>
    <t>DEMOLIÇÃO DE CALÇADA - ESTACIONAMENTO C/ REAPROVEITAMENTO DE PISO PODOTÁTIL</t>
  </si>
  <si>
    <t>90727</t>
  </si>
  <si>
    <t>JUNTA ARGAMASSADA ENTRE TUBO DN 250 MM E O POÇO DE VISITA/ CAIXA DE CONCRETO OU ALVENARIA EM REDES DE ESGOTO. AF_01/2021</t>
  </si>
  <si>
    <t>104790 (ADAPTADO)</t>
  </si>
  <si>
    <t>90728</t>
  </si>
  <si>
    <t>JUNTA ARGAMASSADA ENTRE TUBO DN 300 MM E O POÇO DE VISITA/ CAIXA DE CONCRETO OU ALVENARIA EM REDES DE ESGOTO. AF_01/2021</t>
  </si>
  <si>
    <t>90729</t>
  </si>
  <si>
    <t>JUNTA ARGAMASSADA ENTRE TUBO DN 350 MM E O POÇO DE VISITA/ CAIXA DE CONCRETO OU ALVENARIA EM REDES DE ESGOTO. AF_01/2021</t>
  </si>
  <si>
    <t>(ADAPTADO PARA COM REAPROVEITAMENTO DE PISO PODOTÁTIL DE CONCRETO) DEMOLIÇÃO DE PISO DE CONCRETO SIMPLES, DE FORMA MECANIZADA COM MARTELETE, SEM REAPROVEITAMENTO. AF_09/2023</t>
  </si>
  <si>
    <t>90730</t>
  </si>
  <si>
    <t>JUNTA ARGAMASSADA ENTRE TUBO DN 400 MM E O POÇO DE VISITA/ CAIXA DE CONCRETO OU ALVENARIA EM REDES DE ESGOTO. AF_01/2021</t>
  </si>
  <si>
    <t>90731</t>
  </si>
  <si>
    <t>JUNTA ARGAMASSADA ENTRE TUBO DN 450 MM E O POÇO DE VISITA/ CAIXA DE CONCRETO OU ALVENARIA EM REDES DE ESGOTO. AF_01/2021</t>
  </si>
  <si>
    <t>90732</t>
  </si>
  <si>
    <t>JUNTA ARGAMASSADA ENTRE TUBO DN 600 MM E O POÇO DE VISITA/ CAIXA DE CONCRETO OU ALVENARIA EM REDES DE ESGOTO. AF_01/2021</t>
  </si>
  <si>
    <t>102265</t>
  </si>
  <si>
    <t>JUNTA ARGAMASSADA ENTRE TUBO DN 800 MM E O POÇO DE VISITA/ CAIXA DE CONCRETO OU ALVENARIA EM REDES DE ESGOTO. AF_01/2021</t>
  </si>
  <si>
    <t>102266</t>
  </si>
  <si>
    <t>JUNTA ARGAMASSADA ENTRE TUBO DN 900 MM E O POÇO DE VISITA/ CAIXA DE CONCRETO OU ALVENARIA EM REDES DE ESGOTO. AF_01/2021</t>
  </si>
  <si>
    <t>3.1.3</t>
  </si>
  <si>
    <t>DEMOLIÇÃO DE CALÇADA - ENTRADA DA SALA DE VIVÊNCIA DE ALUNOS</t>
  </si>
  <si>
    <t>104791</t>
  </si>
  <si>
    <t>DEMOLIÇÃO DE PISO DE CONCRETO SIMPLES, DE FORMA MECANIZADA COM MARTELETE, SEM REAPROVEITAMENTO. AF_09/2024</t>
  </si>
  <si>
    <t>94879</t>
  </si>
  <si>
    <t>TUBO DE PEAD CORRUGADO DE DUPLA PAREDE PARA REDE COLETORA DE ESGOTO, DN 1000 MM, JUNTA ELÁSTICA INTEGRADA - FORNECIMENTO E ASSENTAMENTO. AF_01/2021</t>
  </si>
  <si>
    <t>94881</t>
  </si>
  <si>
    <t>TUBO DE PEAD CORRUGADO DE DUPLA PAREDE PARA REDE COLETORA DE ESGOTO, DN 1200 MM, JUNTA ELÁSTICA INTEGRADA - FORNECIMENTO E ASSENTAMENTO. AF_01/2021</t>
  </si>
  <si>
    <t>94869</t>
  </si>
  <si>
    <t>TUBO DE PEAD CORRUGADO DE DUPLA PAREDE PARA REDE COLETORA DE ESGOTO, DN 250 MM, JUNTA ELÁSTICA INTEGRADA - FORNECIMENTO E ASSENTAMENTO. AF_01/2021</t>
  </si>
  <si>
    <t>94871</t>
  </si>
  <si>
    <t>TUBO DE PEAD CORRUGADO DE DUPLA PAREDE PARA REDE COLETORA DE ESGOTO, DN 300 MM, JUNTA ELÁSTICA INTEGRADA - FORNECIMENTO E ASSENTAMENTO. AF_01/2021</t>
  </si>
  <si>
    <t>3.1.4</t>
  </si>
  <si>
    <t>DEMOLIÇÃO DE PISO - ESTACIONAMENTO</t>
  </si>
  <si>
    <t>104789</t>
  </si>
  <si>
    <t>90708</t>
  </si>
  <si>
    <t>DEMOLIÇÃO DE PISO DE CONCRETO SIMPLES, DE FORMA MANUAL, SEM REAPROVEITAMENTO. AF_09/2023</t>
  </si>
  <si>
    <t>TUBO DE PEAD CORRUGADO DE DUPLA PAREDE PARA REDE COLETORA DE ESGOTO, DN 600 MM, JUNTA ELÁSTICA INTEGRADA - FORNECIMENTO E ASSENTAMENTO. AF_01/2021</t>
  </si>
  <si>
    <t>3.1.5</t>
  </si>
  <si>
    <t>DEMOLIÇÃO DE MESAS E BANCOS DE CONCRETO + PISOS - LOCAL DE VIVÊNCIA</t>
  </si>
  <si>
    <t>00013/ORSE</t>
  </si>
  <si>
    <t>DEMOLIÇÃO DE CONCRETO MANUALMENTE</t>
  </si>
  <si>
    <t>94875</t>
  </si>
  <si>
    <t>3.1.6</t>
  </si>
  <si>
    <t>LIMPEZA DE VEGETAÇÃO - LOCAL DE VIVÊNCIA</t>
  </si>
  <si>
    <t>98524</t>
  </si>
  <si>
    <t>LIMPEZA MANUAL DE VEGETAÇÃO EM TERRENO COM ENXADA. AF_03/2024</t>
  </si>
  <si>
    <t>3.1.7</t>
  </si>
  <si>
    <t>REMOÇÃO DE ARVORES - ESTACIONAMENTO</t>
  </si>
  <si>
    <t>98531</t>
  </si>
  <si>
    <t>CORTE RASO E RECORTE DE ÁRVORE COM DIÂMETRO DE TRONCO MAIOR OU IGUAL A 0,60 M. AF_03/2024</t>
  </si>
  <si>
    <t>3.1.8</t>
  </si>
  <si>
    <t>98528</t>
  </si>
  <si>
    <t>REMOÇÃO DE RAÍZES REMANESCENTES DE TRONCO DE ÁRVORE COM DIÂMETRO MAIOR OU IGUAL A 0,60 M. AF_03/2024</t>
  </si>
  <si>
    <t>TUBO DE PEAD CORRUGADO DE DUPLA PAREDE PARA REDE COLETORA DE ESGOTO, DN 800 MM, JUNTA ELÁSTICA INTEGRADA - FORNECIMENTO E ASSENTAMENTO. AF_01/2021</t>
  </si>
  <si>
    <t>102264</t>
  </si>
  <si>
    <t>TUBO DE PVC BRANCO PARA REDE COLETORA DE ESGOTO CONDOMINIAL DE PAREDE MACIÇA, DN 100 MM, JUNTA ELÁSTICA - FORNECIMENTO E ASSENTAMENTO. AF_01/2021</t>
  </si>
  <si>
    <t>90701</t>
  </si>
  <si>
    <t>TUBO DE PVC CORRUGADO DE DUPLA PAREDE PARA REDE COLETORA DE ESGOTO, DN 150 MM, JUNTA ELÁSTICA - FORNECIMENTO E ASSENTAMENTO. AF_01/2021</t>
  </si>
  <si>
    <t>90702</t>
  </si>
  <si>
    <t>TUBO DE PVC CORRUGADO DE DUPLA PAREDE PARA REDE COLETORA DE ESGOTO, DN 200 MM, JUNTA ELÁSTICA - FORNECIMENTO E ASSENTAMENTO. AF_01/2021</t>
  </si>
  <si>
    <t>90703</t>
  </si>
  <si>
    <t>TUBO DE PVC CORRUGADO DE DUPLA PAREDE PARA REDE COLETORA DE ESGOTO, DN 250 MM, JUNTA ELÁSTICA - FORNECIMENTO E ASSENTAMENTO. AF_01/2021</t>
  </si>
  <si>
    <t>90704</t>
  </si>
  <si>
    <t>TUBO DE PVC CORRUGADO DE DUPLA PAREDE PARA REDE COLETORA DE ESGOTO, DN 300 MM, JUNTA ELÁSTICA - FORNECIMENTO E ASSENTAMENTO. AF_01/2021</t>
  </si>
  <si>
    <t>90705</t>
  </si>
  <si>
    <t>TUBO DE PVC CORRUGADO DE DUPLA PAREDE PARA REDE COLETORA DE ESGOTO, DN 350 MM, JUNTA ELÁSTICA - FORNECIMENTO E ASSENTAMENTO. AF_01/2021</t>
  </si>
  <si>
    <t>90706</t>
  </si>
  <si>
    <t>TUBO DE PVC CORRUGADO DE DUPLA PAREDE PARA REDE COLETORA DE ESGOTO, DN 400 MM, JUNTA ELÁSTICA - FORNECIMENTO E ASSENTAMENTO. AF_01/2021</t>
  </si>
  <si>
    <t>90694</t>
  </si>
  <si>
    <t>TUBO DE PVC PARA REDE COLETORA DE ESGOTO DE PAREDE MACIÇA, DN 100 MM, JUNTA ELÁSTICA - FORNECIMENTO E ASSENTAMENTO. AF_01/2021</t>
  </si>
  <si>
    <t>90695</t>
  </si>
  <si>
    <t>TUBO DE PVC PARA REDE COLETORA DE ESGOTO DE PAREDE MACIÇA, DN 150 MM, JUNTA ELÁSTICA - FORNECIMENTO E ASSENTAMENTO. AF_01/2021</t>
  </si>
  <si>
    <t>90696</t>
  </si>
  <si>
    <t>TUBO DE PVC PARA REDE COLETORA DE ESGOTO DE PAREDE MACIÇA, DN 200 MM, JUNTA ELÁSTICA - FORNECIMENTO E ASSENTAMENTO. AF_01/2021</t>
  </si>
  <si>
    <t>90697</t>
  </si>
  <si>
    <t>TUBO DE PVC PARA REDE COLETORA DE ESGOTO DE PAREDE MACIÇA, DN 250 MM, JUNTA ELÁSTICA - FORNECIMENTO E ASSENTAMENTO. AF_01/2021</t>
  </si>
  <si>
    <t>90698</t>
  </si>
  <si>
    <t>TUBO DE PVC PARA REDE COLETORA DE ESGOTO DE PAREDE MACIÇA, DN 300 MM, JUNTA ELÁSTICA, FORNECIMENTO E ASSENTAMENTO. AF_01/2021</t>
  </si>
  <si>
    <t>90699</t>
  </si>
  <si>
    <t>TUBO DE PVC PARA REDE COLETORA DE ESGOTO DE PAREDE MACIÇA, DN 350 MM, JUNTA ELÁSTICA - FORNECIMENTO E ASSENTAMENTO. AF_01/2021</t>
  </si>
  <si>
    <t>90700</t>
  </si>
  <si>
    <t>TUBO DE PVC PARA REDE COLETORA DE ESGOTO DE PAREDE MACIÇA, DN 400 MM, JUNTA ELÁSTICA FORNECIMENTO E ASSENTAMENTO. AF_01/2021</t>
  </si>
  <si>
    <t>105378</t>
  </si>
  <si>
    <t>ASSENTAMENTO DE CONEXÃO 2 ACESSOS ALINHADOS DE FERRO FUNDIDO PARA REDE DE ÁGUA, DN 100, JUNTA ELÁSTICA, INSTALADO EM LOCAL COM NÍVEL ALTO DE INTERFERÊNCIAS (NÃO INCLUI FORNECIMENTO). AF_05/2024</t>
  </si>
  <si>
    <t>105373</t>
  </si>
  <si>
    <t>ASSENTAMENTO DE CONEXÃO 2 ACESSOS ALINHADOS DE FERRO FUNDIDO PARA REDE DE ÁGUA, DN 100, JUNTA ELÁSTICA, INSTALADO EM LOCAL COM NÍVEL BAIXO DE INTERFERÊNCIAS (NÃO INCLUI FORNECIMENTO). AF_05/2024</t>
  </si>
  <si>
    <t>105380</t>
  </si>
  <si>
    <t>ASSENTAMENTO DE CONEXÃO 2 ACESSOS ALINHADOS DE FERRO FUNDIDO PARA REDE DE ÁGUA, DN 1000, JUNTA ELÁSTICA, INSTALADO EM LOCAL COM NÍVEL ALTO DE INTERFERÊNCIAS (NÃO INCLUI FORNECIMENTO). AF_05/2024</t>
  </si>
  <si>
    <t>105267</t>
  </si>
  <si>
    <t>ASSENTAMENTO DE CONEXÃO 2 ACESSOS ALINHADOS DE FERRO FUNDIDO PARA REDE DE ÁGUA, DN 1000, JUNTA ELÁSTICA, INSTALADO EM LOCAL COM NÍVEL BAIXO DE INTERFERÊNCIAS (NÃO INCLUI FORNECIMENTO). AF_05/2024</t>
  </si>
  <si>
    <t>3.2</t>
  </si>
  <si>
    <t>105249</t>
  </si>
  <si>
    <t>FAIXAS ELEVADAS</t>
  </si>
  <si>
    <t>ASSENTAMENTO DE CONEXÃO 2 ACESSOS ALINHADOS DE FERRO FUNDIDO PARA REDE DE ÁGUA, DN 1200, JUNTA ELÁSTICA, INSTALADO EM LOCAL COM NÍVEL ALTO DE INTERFERÊNCIAS (NÃO INCLUI FORNECIMENTO). AF_05/2024</t>
  </si>
  <si>
    <t>105268</t>
  </si>
  <si>
    <t>ASSENTAMENTO DE CONEXÃO 2 ACESSOS ALINHADOS DE FERRO FUNDIDO PARA REDE DE ÁGUA, DN 1200, JUNTA ELÁSTICA, INSTALADO EM LOCAL COM NÍVEL BAIXO DE INTERFERÊNCIAS (NÃO INCLUI FORNECIMENTO). AF_05/2024</t>
  </si>
  <si>
    <t>105379</t>
  </si>
  <si>
    <t>ASSENTAMENTO DE CONEXÃO 2 ACESSOS ALINHADOS DE FERRO FUNDIDO PARA REDE DE ÁGUA, DN 150, JUNTA ELÁSTICA, INSTALADO EM LOCAL COM NÍVEL ALTO DE INTERFERÊNCIAS (NÃO INCLUI FORNECIMENTO). AF_05/2024</t>
  </si>
  <si>
    <t>105388</t>
  </si>
  <si>
    <t>ASSENTAMENTO DE CONEXÃO 2 ACESSOS ALINHADOS DE FERRO FUNDIDO PARA REDE DE ÁGUA, DN 150, JUNTA ELÁSTICA, INSTALADO EM LOCAL COM NÍVEL BAIXO DE INTERFERÊNCIAS (NÃO INCLUI FORNECIMENTO). AF_05/2024</t>
  </si>
  <si>
    <t>105392</t>
  </si>
  <si>
    <t>ASSENTAMENTO DE CONEXÃO 2 ACESSOS ALINHADOS DE FERRO FUNDIDO PARA REDE DE ÁGUA, DN 200, JUNTA ELÁSTICA, INSTALADO EM LOCAL COM NÍVEL ALTO DE INTERFERÊNCIAS (NÃO INCLUI FORNECIMENTO). AF_05/2024</t>
  </si>
  <si>
    <t>105389</t>
  </si>
  <si>
    <t>ASSENTAMENTO DE CONEXÃO 2 ACESSOS ALINHADOS DE FERRO FUNDIDO PARA REDE DE ÁGUA, DN 200, JUNTA ELÁSTICA, INSTALADO EM LOCAL COM NÍVEL BAIXO DE INTERFERÊNCIAS (NÃO INCLUI FORNECIMENTO). AF_05/2024</t>
  </si>
  <si>
    <t>3.2.1</t>
  </si>
  <si>
    <t>FAIXA ELEVADA - GUARITA</t>
  </si>
  <si>
    <t>105393</t>
  </si>
  <si>
    <t>ASSENTAMENTO DE CONEXÃO 2 ACESSOS ALINHADOS DE FERRO FUNDIDO PARA REDE DE ÁGUA, DN 250, JUNTA ELÁSTICA, INSTALADO EM LOCAL COM NÍVEL ALTO DE INTERFERÊNCIAS (NÃO INCLUI FORNECIMENTO). AF_05/2024</t>
  </si>
  <si>
    <t>105316</t>
  </si>
  <si>
    <t>ASSENTAMENTO DE CONEXÃO 2 ACESSOS ALINHADOS DE FERRO FUNDIDO PARA REDE DE ÁGUA, DN 250, JUNTA ELÁSTICA, INSTALADO EM LOCAL COM NÍVEL BAIXO DE INTERFERÊNCIAS (NÃO INCLUI FORNECIMENTO). AF_05/2024</t>
  </si>
  <si>
    <t>105394</t>
  </si>
  <si>
    <t>ASSENTAMENTO DE CONEXÃO 2 ACESSOS ALINHADOS DE FERRO FUNDIDO PARA REDE DE ÁGUA, DN 300, JUNTA ELÁSTICA, INSTALADO EM LOCAL COM NÍVEL ALTO DE INTERFERÊNCIAS (NÃO INCLUI FORNECIMENTO). AF_05/2024</t>
  </si>
  <si>
    <t>105317</t>
  </si>
  <si>
    <t>ASSENTAMENTO DE CONEXÃO 2 ACESSOS ALINHADOS DE FERRO FUNDIDO PARA REDE DE ÁGUA, DN 300, JUNTA ELÁSTICA, INSTALADO EM LOCAL COM NÍVEL BAIXO DE INTERFERÊNCIAS (NÃO INCLUI FORNECIMENTO). AF_05/2024</t>
  </si>
  <si>
    <t>105395</t>
  </si>
  <si>
    <t>ASSENTAMENTO DE CONEXÃO 2 ACESSOS ALINHADOS DE FERRO FUNDIDO PARA REDE DE ÁGUA, DN 350, JUNTA ELÁSTICA, INSTALADO EM LOCAL COM NÍVEL ALTO DE INTERFERÊNCIAS (NÃO INCLUI FORNECIMENTO). AF_05/2024</t>
  </si>
  <si>
    <t>105318</t>
  </si>
  <si>
    <t>ASSENTAMENTO DE CONEXÃO 2 ACESSOS ALINHADOS DE FERRO FUNDIDO PARA REDE DE ÁGUA, DN 350, JUNTA ELÁSTICA, INSTALADO EM LOCAL COM NÍVEL BAIXO DE INTERFERÊNCIAS (NÃO INCLUI FORNECIMENTO). AF_05/2024</t>
  </si>
  <si>
    <t>105396</t>
  </si>
  <si>
    <t>ASSENTAMENTO DE CONEXÃO 2 ACESSOS ALINHADOS DE FERRO FUNDIDO PARA REDE DE ÁGUA, DN 400, JUNTA ELÁSTICA, INSTALADO EM LOCAL COM NÍVEL ALTO DE INTERFERÊNCIAS (NÃO INCLUI FORNECIMENTO). AF_05/2024</t>
  </si>
  <si>
    <t>105258</t>
  </si>
  <si>
    <t>ASSENTAMENTO DE CONEXÃO 2 ACESSOS ALINHADOS DE FERRO FUNDIDO PARA REDE DE ÁGUA, DN 400, JUNTA ELÁSTICA, INSTALADO EM LOCAL COM NÍVEL BAIXO DE INTERFERÊNCIAS (NÃO INCLUI FORNECIMENTO). AF_05/2024</t>
  </si>
  <si>
    <t>105397</t>
  </si>
  <si>
    <t>ASSENTAMENTO DE CONEXÃO 2 ACESSOS ALINHADOS DE FERRO FUNDIDO PARA REDE DE ÁGUA, DN 450, JUNTA ELÁSTICA, INSTALADO EM LOCAL COM NÍVEL ALTO DE INTERFERÊNCIAS (NÃO INCLUI FORNECIMENTO). AF_05/2024</t>
  </si>
  <si>
    <t>105261</t>
  </si>
  <si>
    <t>ASSENTAMENTO DE CONEXÃO 2 ACESSOS ALINHADOS DE FERRO FUNDIDO PARA REDE DE ÁGUA, DN 450, JUNTA ELÁSTICA, INSTALADO EM LOCAL COM NÍVEL BAIXO DE INTERFERÊNCIAS (NÃO INCLUI FORNECIMENTO). AF_05/2024</t>
  </si>
  <si>
    <t>105398</t>
  </si>
  <si>
    <t>ASSENTAMENTO DE CONEXÃO 2 ACESSOS ALINHADOS DE FERRO FUNDIDO PARA REDE DE ÁGUA, DN 500, JUNTA ELÁSTICA, INSTALADO EM LOCAL COM NÍVEL ALTO DE INTERFERÊNCIAS (NÃO INCLUI FORNECIMENTO). AF_05/2024</t>
  </si>
  <si>
    <t>105262</t>
  </si>
  <si>
    <t>ASSENTAMENTO DE CONEXÃO 2 ACESSOS ALINHADOS DE FERRO FUNDIDO PARA REDE DE ÁGUA, DN 500, JUNTA ELÁSTICA, INSTALADO EM LOCAL COM NÍVEL BAIXO DE INTERFERÊNCIAS (NÃO INCLUI FORNECIMENTO). AF_05/2024</t>
  </si>
  <si>
    <t>105399</t>
  </si>
  <si>
    <t>ASSENTAMENTO DE CONEXÃO 2 ACESSOS ALINHADOS DE FERRO FUNDIDO PARA REDE DE ÁGUA, DN 600, JUNTA ELÁSTICA, INSTALADO EM LOCAL COM NÍVEL ALTO DE INTERFERÊNCIAS (NÃO INCLUI FORNECIMENTO). AF_05/2024</t>
  </si>
  <si>
    <t>105263</t>
  </si>
  <si>
    <t>ASSENTAMENTO DE CONEXÃO 2 ACESSOS ALINHADOS DE FERRO FUNDIDO PARA REDE DE ÁGUA, DN 600, JUNTA ELÁSTICA, INSTALADO EM LOCAL COM NÍVEL BAIXO DE INTERFERÊNCIAS (NÃO INCLUI FORNECIMENTO). AF_05/2024</t>
  </si>
  <si>
    <t>105400</t>
  </si>
  <si>
    <t>ASSENTAMENTO DE CONEXÃO 2 ACESSOS ALINHADOS DE FERRO FUNDIDO PARA REDE DE ÁGUA, DN 700, JUNTA ELÁSTICA, INSTALADO EM LOCAL COM NÍVEL ALTO DE INTERFERÊNCIAS (NÃO INCLUI FORNECIMENTO). AF_05/2024</t>
  </si>
  <si>
    <t>105264</t>
  </si>
  <si>
    <t>ASSENTAMENTO DE CONEXÃO 2 ACESSOS ALINHADOS DE FERRO FUNDIDO PARA REDE DE ÁGUA, DN 700, JUNTA ELÁSTICA, INSTALADO EM LOCAL COM NÍVEL BAIXO DE INTERFERÊNCIAS (NÃO INCLUI FORNECIMENTO). AF_05/2024</t>
  </si>
  <si>
    <t>3.2.2</t>
  </si>
  <si>
    <t>FAIXA ELEVADA - LOCAL DE VIVÊNCIA</t>
  </si>
  <si>
    <t>105297</t>
  </si>
  <si>
    <t>ASSENTAMENTO DE CONEXÃO 2 ACESSOS ALINHADOS DE FERRO FUNDIDO PARA REDE DE ÁGUA, DN 80, JUNTA ELÁSTICA, INSTALADO EM LOCAL COM NÍVEL ALTO DE INTERFERÊNCIAS (NÃO INCLUI FORNECIMENTO). AF_05/2024</t>
  </si>
  <si>
    <t>105372</t>
  </si>
  <si>
    <t>ASSENTAMENTO DE CONEXÃO 2 ACESSOS ALINHADOS DE FERRO FUNDIDO PARA REDE DE ÁGUA, DN 80, JUNTA ELÁSTICA, INSTALADO EM LOCAL COM NÍVEL BAIXO DE INTERFERÊNCIAS (NÃO INCLUI FORNECIMENTO). AF_05/2024</t>
  </si>
  <si>
    <t>105401</t>
  </si>
  <si>
    <t>ASSENTAMENTO DE CONEXÃO 2 ACESSOS ALINHADOS DE FERRO FUNDIDO PARA REDE DE ÁGUA, DN 800, JUNTA ELÁSTICA, INSTALADO EM LOCAL COM NÍVEL ALTO DE INTERFERÊNCIAS (NÃO INCLUI FORNECIMENTO). AF_05/2024</t>
  </si>
  <si>
    <t>105265</t>
  </si>
  <si>
    <t>ASSENTAMENTO DE CONEXÃO 2 ACESSOS ALINHADOS DE FERRO FUNDIDO PARA REDE DE ÁGUA, DN 800, JUNTA ELÁSTICA, INSTALADO EM LOCAL COM NÍVEL BAIXO DE INTERFERÊNCIAS (NÃO INCLUI FORNECIMENTO). AF_05/2024</t>
  </si>
  <si>
    <t>105402</t>
  </si>
  <si>
    <t>ASSENTAMENTO DE CONEXÃO 2 ACESSOS ALINHADOS DE FERRO FUNDIDO PARA REDE DE ÁGUA, DN 900, JUNTA ELÁSTICA, INSTALADO EM LOCAL COM NÍVEL ALTO DE INTERFERÊNCIAS (NÃO INCLUI FORNECIMENTO). AF_05/2024</t>
  </si>
  <si>
    <t>105266</t>
  </si>
  <si>
    <t>ASSENTAMENTO DE CONEXÃO 2 ACESSOS ALINHADOS DE FERRO FUNDIDO PARA REDE DE ÁGUA, DN 900, JUNTA ELÁSTICA, INSTALADO EM LOCAL COM NÍVEL BAIXO DE INTERFERÊNCIAS (NÃO INCLUI FORNECIMENTO). AF_05/2024</t>
  </si>
  <si>
    <t>105361</t>
  </si>
  <si>
    <t>ASSENTAMENTO DE CONEXÃO 2 ACESSOS ALINHADOS DE PVC PBA PARA REDE DE ÁGUA, DN 100, JUNTA ELÁSTICA INTEGRADA, INSTALADO EM LOCAL COM NÍVEL ALTO DE INTERFERÊNCIAS (NÃO INCLUI FORNECIMENTO). AF_05/2024</t>
  </si>
  <si>
    <t>105382</t>
  </si>
  <si>
    <t>ASSENTAMENTO DE CONEXÃO 2 ACESSOS ALINHADOS DE PVC PBA PARA REDE DE ÁGUA, DN 100, JUNTA ELÁSTICA INTEGRADA, INSTALADO EM LOCAL COM NÍVEL BAIXO DE INTERFERÊNCIAS (NÃO INCLUI FORNECIMENTO). AF_05/2024</t>
  </si>
  <si>
    <t>105359</t>
  </si>
  <si>
    <t>ASSENTAMENTO DE CONEXÃO 2 ACESSOS ALINHADOS DE PVC PBA PARA REDE DE ÁGUA, DN 50, JUNTA ELÁSTICA INTEGRADA, INSTALADO EM LOCAL COM NÍVEL ALTO DE INTERFERÊNCIAS (NÃO INCLUI FORNECIMENTO). AF_05/2024</t>
  </si>
  <si>
    <t>3.2.3</t>
  </si>
  <si>
    <t>105315</t>
  </si>
  <si>
    <t>PINTURA FAIXA ELEVADA - GUARITA</t>
  </si>
  <si>
    <t>ASSENTAMENTO DE CONEXÃO 2 ACESSOS ALINHADOS DE PVC PBA PARA REDE DE ÁGUA, DN 50, JUNTA ELÁSTICA INTEGRADA, INSTALADO EM LOCAL COM NÍVEL BAIXO DE INTERFERÊNCIAS (NÃO INCLUI FORNECIMENTO). AF_05/2024</t>
  </si>
  <si>
    <t>102508</t>
  </si>
  <si>
    <t>PINTURA DE FAIXA DE PEDESTRE OU ZEBRADA COM TINTA EPÓXI, E = 30 CM, APLICAÇÃO MANUAL. AF_05/2021</t>
  </si>
  <si>
    <t>105360</t>
  </si>
  <si>
    <t>ASSENTAMENTO DE CONEXÃO 2 ACESSOS ALINHADOS DE PVC PBA PARA REDE DE ÁGUA, DN 75, JUNTA ELÁSTICA INTEGRADA, INSTALADO EM LOCAL COM NÍVEL ALTO DE INTERFERÊNCIAS (NÃO INCLUI FORNECIMENTO). AF_05/2024</t>
  </si>
  <si>
    <t>105381</t>
  </si>
  <si>
    <t>ASSENTAMENTO DE CONEXÃO 2 ACESSOS ALINHADOS DE PVC PBA PARA REDE DE ÁGUA, DN 75, JUNTA ELÁSTICA INTEGRADA, INSTALADO EM LOCAL COM NÍVEL BAIXO DE INTERFERÊNCIAS (NÃO INCLUI FORNECIMENTO). AF_05/2024</t>
  </si>
  <si>
    <t>105251</t>
  </si>
  <si>
    <t>ASSENTAMENTO DE CONEXÃO 2 ACESSOS INCLINADOS DE FERRO FUNDIDO PARA REDE DE ÁGUA, DN 100, JUNTA ELÁSTICA, INSTALADO EM LOCAL COM NÍVEL ALTO DE INTERFERÊNCIAS (NÃO INCLUI FORNECIMENTO). AF_05/2024</t>
  </si>
  <si>
    <t>105282</t>
  </si>
  <si>
    <t>ASSENTAMENTO DE CONEXÃO 2 ACESSOS INCLINADOS DE FERRO FUNDIDO PARA REDE DE ÁGUA, DN 100, JUNTA ELÁSTICA, INSTALADO EM LOCAL COM NÍVEL BAIXO DE INTERFERÊNCIAS (NÃO INCLUI FORNECIMENTO). AF_05/2024</t>
  </si>
  <si>
    <t>3.2.4</t>
  </si>
  <si>
    <t>PINTURA FAIXA ELEVADA - LOCAL DE VIVÊNCIA</t>
  </si>
  <si>
    <t>105276</t>
  </si>
  <si>
    <t>ASSENTAMENTO DE CONEXÃO 2 ACESSOS INCLINADOS DE FERRO FUNDIDO PARA REDE DE ÁGUA, DN 1000, JUNTA ELÁSTICA, INSTALADO EM LOCAL COM NÍVEL ALTO DE INTERFERÊNCIAS (NÃO INCLUI FORNECIMENTO). AF_05/2024</t>
  </si>
  <si>
    <t>105341</t>
  </si>
  <si>
    <t>ASSENTAMENTO DE CONEXÃO 2 ACESSOS INCLINADOS DE FERRO FUNDIDO PARA REDE DE ÁGUA, DN 1000, JUNTA ELÁSTICA, INSTALADO EM LOCAL COM NÍVEL BAIXO DE INTERFERÊNCIAS (NÃO INCLUI FORNECIMENTO). AF_05/2024</t>
  </si>
  <si>
    <t>105277</t>
  </si>
  <si>
    <t>ASSENTAMENTO DE CONEXÃO 2 ACESSOS INCLINADOS DE FERRO FUNDIDO PARA REDE DE ÁGUA, DN 1200, JUNTA ELÁSTICA, INSTALADO EM LOCAL COM NÍVEL ALTO DE INTERFERÊNCIAS (NÃO INCLUI FORNECIMENTO). AF_05/2024</t>
  </si>
  <si>
    <t>105342</t>
  </si>
  <si>
    <t>ASSENTAMENTO DE CONEXÃO 2 ACESSOS INCLINADOS DE FERRO FUNDIDO PARA REDE DE ÁGUA, DN 1200, JUNTA ELÁSTICA, INSTALADO EM LOCAL COM NÍVEL BAIXO DE INTERFERÊNCIAS (NÃO INCLUI FORNECIMENTO). AF_05/2024</t>
  </si>
  <si>
    <t>3.3</t>
  </si>
  <si>
    <t>PASSARELA COBERTA</t>
  </si>
  <si>
    <t>105252</t>
  </si>
  <si>
    <t>ASSENTAMENTO DE CONEXÃO 2 ACESSOS INCLINADOS DE FERRO FUNDIDO PARA REDE DE ÁGUA, DN 150, JUNTA ELÁSTICA, INSTALADO EM LOCAL COM NÍVEL ALTO DE INTERFERÊNCIAS (NÃO INCLUI FORNECIMENTO). AF_05/2024</t>
  </si>
  <si>
    <t>105298</t>
  </si>
  <si>
    <t>ASSENTAMENTO DE CONEXÃO 2 ACESSOS INCLINADOS DE FERRO FUNDIDO PARA REDE DE ÁGUA, DN 150, JUNTA ELÁSTICA, INSTALADO EM LOCAL COM NÍVEL BAIXO DE INTERFERÊNCIAS (NÃO INCLUI FORNECIMENTO). AF_05/2024</t>
  </si>
  <si>
    <t>105253</t>
  </si>
  <si>
    <t>ASSENTAMENTO DE CONEXÃO 2 ACESSOS INCLINADOS DE FERRO FUNDIDO PARA REDE DE ÁGUA, DN 200, JUNTA ELÁSTICA, INSTALADO EM LOCAL COM NÍVEL ALTO DE INTERFERÊNCIAS (NÃO INCLUI FORNECIMENTO). AF_05/2024</t>
  </si>
  <si>
    <t>105299</t>
  </si>
  <si>
    <t>ASSENTAMENTO DE CONEXÃO 2 ACESSOS INCLINADOS DE FERRO FUNDIDO PARA REDE DE ÁGUA, DN 200, JUNTA ELÁSTICA, INSTALADO EM LOCAL COM NÍVEL BAIXO DE INTERFERÊNCIAS (NÃO INCLUI FORNECIMENTO). AF_05/2024</t>
  </si>
  <si>
    <t>3.3.1</t>
  </si>
  <si>
    <t>ALVENARIA NAS BORDAS (AMBOS OS LADOS + FINAL)</t>
  </si>
  <si>
    <t>105254</t>
  </si>
  <si>
    <t>ASSENTAMENTO DE CONEXÃO 2 ACESSOS INCLINADOS DE FERRO FUNDIDO PARA REDE DE ÁGUA, DN 250, JUNTA ELÁSTICA, INSTALADO EM LOCAL COM NÍVEL ALTO DE INTERFERÊNCIAS (NÃO INCLUI FORNECIMENTO). AF_05/2024</t>
  </si>
  <si>
    <t>105300</t>
  </si>
  <si>
    <t>ASSENTAMENTO DE CONEXÃO 2 ACESSOS INCLINADOS DE FERRO FUNDIDO PARA REDE DE ÁGUA, DN 250, JUNTA ELÁSTICA, INSTALADO EM LOCAL COM NÍVEL BAIXO DE INTERFERÊNCIAS (NÃO INCLUI FORNECIMENTO). AF_05/2024</t>
  </si>
  <si>
    <t xml:space="preserve">ALVENARIA DE VEDAÇÃO DE BLOCOS CERÂMICOS FURADOS NA HORIZONTAL DE 14X9X19 CM (ESPESSURA 14 CM, BLOCO DEITADO) E ARGAMASSA DE ASSENTAMENTO COM PREPARO EM BETONEIRA. AF_12/2021
</t>
  </si>
  <si>
    <t>105255</t>
  </si>
  <si>
    <t>ASSENTAMENTO DE CONEXÃO 2 ACESSOS INCLINADOS DE FERRO FUNDIDO PARA REDE DE ÁGUA, DN 300, JUNTA ELÁSTICA, INSTALADO EM LOCAL COM NÍVEL ALTO DE INTERFERÊNCIAS (NÃO INCLUI FORNECIMENTO). AF_05/2024</t>
  </si>
  <si>
    <t>105301</t>
  </si>
  <si>
    <t>ASSENTAMENTO DE CONEXÃO 2 ACESSOS INCLINADOS DE FERRO FUNDIDO PARA REDE DE ÁGUA, DN 300, JUNTA ELÁSTICA, INSTALADO EM LOCAL COM NÍVEL BAIXO DE INTERFERÊNCIAS (NÃO INCLUI FORNECIMENTO). AF_05/2024</t>
  </si>
  <si>
    <t>105256</t>
  </si>
  <si>
    <t>ASSENTAMENTO DE CONEXÃO 2 ACESSOS INCLINADOS DE FERRO FUNDIDO PARA REDE DE ÁGUA, DN 350, JUNTA ELÁSTICA, INSTALADO EM LOCAL COM NÍVEL ALTO DE INTERFERÊNCIAS (NÃO INCLUI FORNECIMENTO). AF_05/2024</t>
  </si>
  <si>
    <t>105302</t>
  </si>
  <si>
    <t>ASSENTAMENTO DE CONEXÃO 2 ACESSOS INCLINADOS DE FERRO FUNDIDO PARA REDE DE ÁGUA, DN 350, JUNTA ELÁSTICA, INSTALADO EM LOCAL COM NÍVEL BAIXO DE INTERFERÊNCIAS (NÃO INCLUI FORNECIMENTO). AF_05/2024</t>
  </si>
  <si>
    <t>105257</t>
  </si>
  <si>
    <t>ASSENTAMENTO DE CONEXÃO 2 ACESSOS INCLINADOS DE FERRO FUNDIDO PARA REDE DE ÁGUA, DN 400, JUNTA ELÁSTICA, INSTALADO EM LOCAL COM NÍVEL ALTO DE INTERFERÊNCIAS (NÃO INCLUI FORNECIMENTO). AF_05/2024</t>
  </si>
  <si>
    <t>105303</t>
  </si>
  <si>
    <t>ASSENTAMENTO DE CONEXÃO 2 ACESSOS INCLINADOS DE FERRO FUNDIDO PARA REDE DE ÁGUA, DN 400, JUNTA ELÁSTICA, INSTALADO EM LOCAL COM NÍVEL BAIXO DE INTERFERÊNCIAS (NÃO INCLUI FORNECIMENTO). AF_05/2024</t>
  </si>
  <si>
    <t>105270</t>
  </si>
  <si>
    <t>ASSENTAMENTO DE CONEXÃO 2 ACESSOS INCLINADOS DE FERRO FUNDIDO PARA REDE DE ÁGUA, DN 450, JUNTA ELÁSTICA, INSTALADO EM LOCAL COM NÍVEL ALTO DE INTERFERÊNCIAS (NÃO INCLUI FORNECIMENTO). AF_05/2024</t>
  </si>
  <si>
    <t>105304</t>
  </si>
  <si>
    <t>ASSENTAMENTO DE CONEXÃO 2 ACESSOS INCLINADOS DE FERRO FUNDIDO PARA REDE DE ÁGUA, DN 450, JUNTA ELÁSTICA, INSTALADO EM LOCAL COM NÍVEL BAIXO DE INTERFERÊNCIAS (NÃO INCLUI FORNECIMENTO). AF_05/2024</t>
  </si>
  <si>
    <t>105271</t>
  </si>
  <si>
    <t>ASSENTAMENTO DE CONEXÃO 2 ACESSOS INCLINADOS DE FERRO FUNDIDO PARA REDE DE ÁGUA, DN 500, JUNTA ELÁSTICA, INSTALADO EM LOCAL COM NÍVEL ALTO DE INTERFERÊNCIAS (NÃO INCLUI FORNECIMENTO). AF_05/2024</t>
  </si>
  <si>
    <t>3.3.2</t>
  </si>
  <si>
    <t>105305</t>
  </si>
  <si>
    <t>ASSENTAMENTO DE CONEXÃO 2 ACESSOS INCLINADOS DE FERRO FUNDIDO PARA REDE DE ÁGUA, DN 500, JUNTA ELÁSTICA, INSTALADO EM LOCAL COM NÍVEL BAIXO DE INTERFERÊNCIAS (NÃO INCLUI FORNECIMENTO). AF_05/2024</t>
  </si>
  <si>
    <t>105272</t>
  </si>
  <si>
    <t>ASSENTAMENTO DE CONEXÃO 2 ACESSOS INCLINADOS DE FERRO FUNDIDO PARA REDE DE ÁGUA, DN 600, JUNTA ELÁSTICA, INSTALADO EM LOCAL COM NÍVEL ALTO DE INTERFERÊNCIAS (NÃO INCLUI FORNECIMENTO). AF_05/2024</t>
  </si>
  <si>
    <t>105306</t>
  </si>
  <si>
    <t>ASSENTAMENTO DE CONEXÃO 2 ACESSOS INCLINADOS DE FERRO FUNDIDO PARA REDE DE ÁGUA, DN 600, JUNTA ELÁSTICA, INSTALADO EM LOCAL COM NÍVEL BAIXO DE INTERFERÊNCIAS (NÃO INCLUI FORNECIMENTO). AF_05/2024</t>
  </si>
  <si>
    <t>105273</t>
  </si>
  <si>
    <t>ASSENTAMENTO DE CONEXÃO 2 ACESSOS INCLINADOS DE FERRO FUNDIDO PARA REDE DE ÁGUA, DN 700, JUNTA ELÁSTICA, INSTALADO EM LOCAL COM NÍVEL ALTO DE INTERFERÊNCIAS (NÃO INCLUI FORNECIMENTO). AF_05/2024</t>
  </si>
  <si>
    <t>105307</t>
  </si>
  <si>
    <t>ASSENTAMENTO DE CONEXÃO 2 ACESSOS INCLINADOS DE FERRO FUNDIDO PARA REDE DE ÁGUA, DN 700, JUNTA ELÁSTICA, INSTALADO EM LOCAL COM NÍVEL BAIXO DE INTERFERÊNCIAS (NÃO INCLUI FORNECIMENTO). AF_05/2024</t>
  </si>
  <si>
    <t>105250</t>
  </si>
  <si>
    <t>ASSENTAMENTO DE CONEXÃO 2 ACESSOS INCLINADOS DE FERRO FUNDIDO PARA REDE DE ÁGUA, DN 80, JUNTA ELÁSTICA, INSTALADO EM LOCAL COM NÍVEL ALTO DE INTERFERÊNCIAS (NÃO INCLUI FORNECIMENTO). AF_05/2024</t>
  </si>
  <si>
    <t>105269</t>
  </si>
  <si>
    <t>ASSENTAMENTO DE CONEXÃO 2 ACESSOS INCLINADOS DE FERRO FUNDIDO PARA REDE DE ÁGUA, DN 80, JUNTA ELÁSTICA, INSTALADO EM LOCAL COM NÍVEL BAIXO DE INTERFERÊNCIAS (NÃO INCLUI FORNECIMENTO). AF_05/2024</t>
  </si>
  <si>
    <t>105274</t>
  </si>
  <si>
    <t>ASSENTAMENTO DE CONEXÃO 2 ACESSOS INCLINADOS DE FERRO FUNDIDO PARA REDE DE ÁGUA, DN 800, JUNTA ELÁSTICA, INSTALADO EM LOCAL COM NÍVEL ALTO DE INTERFERÊNCIAS (NÃO INCLUI FORNECIMENTO). AF_05/2024</t>
  </si>
  <si>
    <t>105340</t>
  </si>
  <si>
    <t>ASSENTAMENTO DE CONEXÃO 2 ACESSOS INCLINADOS DE FERRO FUNDIDO PARA REDE DE ÁGUA, DN 800, JUNTA ELÁSTICA, INSTALADO EM LOCAL COM NÍVEL BAIXO DE INTERFERÊNCIAS (NÃO INCLUI FORNECIMENTO). AF_05/2024</t>
  </si>
  <si>
    <t>105275</t>
  </si>
  <si>
    <t>ASSENTAMENTO DE CONEXÃO 2 ACESSOS INCLINADOS DE FERRO FUNDIDO PARA REDE DE ÁGUA, DN 900, JUNTA ELÁSTICA, INSTALADO EM LOCAL COM NÍVEL ALTO DE INTERFERÊNCIAS (NÃO INCLUI FORNECIMENTO). AF_05/2024</t>
  </si>
  <si>
    <t>ATERRO 30 CM</t>
  </si>
  <si>
    <t>105390</t>
  </si>
  <si>
    <t>ASSENTAMENTO DE CONEXÃO 2 ACESSOS INCLINADOS DE FERRO FUNDIDO PARA REDE DE ÁGUA, DN 900, JUNTA ELÁSTICA, INSTALADO EM LOCAL COM NÍVEL BAIXO DE INTERFERÊNCIAS (NÃO INCLUI FORNECIMENTO). AF_05/2024</t>
  </si>
  <si>
    <t>105364</t>
  </si>
  <si>
    <t>ASSENTAMENTO DE CONEXÃO 2 ACESSOS INCLINADOS DE PVC PBA PARA REDE DE ÁGUA, DN 100, JUNTA ELÁSTICA INTEGRADA, INSTALADO EM LOCAL COM NÍVEL ALTO DE INTERFERÊNCIAS (NÃO INCLUI FORNECIMENTO). AF_05/2024</t>
  </si>
  <si>
    <t>94319</t>
  </si>
  <si>
    <t>105385</t>
  </si>
  <si>
    <t>ASSENTAMENTO DE CONEXÃO 2 ACESSOS INCLINADOS DE PVC PBA PARA REDE DE ÁGUA, DN 100, JUNTA ELÁSTICA INTEGRADA, INSTALADO EM LOCAL COM NÍVEL BAIXO DE INTERFERÊNCIAS (NÃO INCLUI FORNECIMENTO). AF_05/2024</t>
  </si>
  <si>
    <t>ATERRO MANUAL DE VALAS COM SOLO ARGILO-ARENOSO. AF_08/2023</t>
  </si>
  <si>
    <t>105362</t>
  </si>
  <si>
    <t>ASSENTAMENTO DE CONEXÃO 2 ACESSOS INCLINADOS DE PVC PBA PARA REDE DE ÁGUA, DN 50, JUNTA ELÁSTICA INTEGRADA, INSTALADO EM LOCAL COM NÍVEL ALTO DE INTERFERÊNCIAS (NÃO INCLUI FORNECIMENTO). AF_05/2024</t>
  </si>
  <si>
    <t>105383</t>
  </si>
  <si>
    <t>ASSENTAMENTO DE CONEXÃO 2 ACESSOS INCLINADOS DE PVC PBA PARA REDE DE ÁGUA, DN 50, JUNTA ELÁSTICA INTEGRADA, INSTALADO EM LOCAL COM NÍVEL BAIXO DE INTERFERÊNCIAS (NÃO INCLUI FORNECIMENTO). AF_05/2024</t>
  </si>
  <si>
    <t>105363</t>
  </si>
  <si>
    <t>ASSENTAMENTO DE CONEXÃO 2 ACESSOS INCLINADOS DE PVC PBA PARA REDE DE ÁGUA, DN 75, JUNTA ELÁSTICA INTEGRADA, INSTALADO EM LOCAL COM NÍVEL ALTO DE INTERFERÊNCIAS (NÃO INCLUI FORNECIMENTO). AF_05/2024</t>
  </si>
  <si>
    <t>105384</t>
  </si>
  <si>
    <t>ASSENTAMENTO DE CONEXÃO 2 ACESSOS INCLINADOS DE PVC PBA PARA REDE DE ÁGUA, DN 75, JUNTA ELÁSTICA INTEGRADA, INSTALADO EM LOCAL COM NÍVEL BAIXO DE INTERFERÊNCIAS (NÃO INCLUI FORNECIMENTO). AF_05/2024</t>
  </si>
  <si>
    <t>105279</t>
  </si>
  <si>
    <t>ASSENTAMENTO DE CONEXÃO 3 ACESSOS DE FERRO FUNDIDO PARA REDE DE ÁGUA, DN 100, JUNTA ELÁSTICA, INSTALADO EM LOCAL COM NÍVEL ALTO DE INTERFERÊNCIAS (NÃO INCLUI FORNECIMENTO). AF_05/2024</t>
  </si>
  <si>
    <t>105259</t>
  </si>
  <si>
    <t>ASSENTAMENTO DE CONEXÃO 3 ACESSOS DE FERRO FUNDIDO PARA REDE DE ÁGUA, DN 100, JUNTA ELÁSTICA, INSTALADO EM LOCAL COM NÍVEL BAIXO DE INTERFERÊNCIAS (NÃO INCLUI FORNECIMENTO). AF_05/2024</t>
  </si>
  <si>
    <t>105357</t>
  </si>
  <si>
    <t>ASSENTAMENTO DE CONEXÃO 3 ACESSOS DE FERRO FUNDIDO PARA REDE DE ÁGUA, DN 1000, JUNTA ELÁSTICA, INSTALADO EM LOCAL COM NÍVEL ALTO DE INTERFERÊNCIAS (NÃO INCLUI FORNECIMENTO). AF_05/2024</t>
  </si>
  <si>
    <t>3.3.3</t>
  </si>
  <si>
    <t>105346</t>
  </si>
  <si>
    <t>CHAPISCO LADO EXTERNO ALVENARIA</t>
  </si>
  <si>
    <t>ASSENTAMENTO DE CONEXÃO 3 ACESSOS DE FERRO FUNDIDO PARA REDE DE ÁGUA, DN 1000, JUNTA ELÁSTICA, INSTALADO EM LOCAL COM NÍVEL BAIXO DE INTERFERÊNCIAS (NÃO INCLUI FORNECIMENTO). AF_05/2024</t>
  </si>
  <si>
    <t>87879</t>
  </si>
  <si>
    <t>CHAPISCO APLICADO EM ALVENARIAS E ESTRUTURAS DE CONCRETO INTERNAS, COM COLHER DE PEDREIRO. ARGAMASSA TRAÇO 1:3 COM PREPARO EM BETONEIRA 400L. AF_10/2022</t>
  </si>
  <si>
    <t>105358</t>
  </si>
  <si>
    <t>ASSENTAMENTO DE CONEXÃO 3 ACESSOS DE FERRO FUNDIDO PARA REDE DE ÁGUA, DN 1200, JUNTA ELÁSTICA, INSTALADO EM LOCAL COM NÍVEL ALTO DE INTERFERÊNCIAS (NÃO INCLUI FORNECIMENTO). AF_05/2024</t>
  </si>
  <si>
    <t>105347</t>
  </si>
  <si>
    <t>ASSENTAMENTO DE CONEXÃO 3 ACESSOS DE FERRO FUNDIDO PARA REDE DE ÁGUA, DN 1200, JUNTA ELÁSTICA, INSTALADO EM LOCAL COM NÍVEL BAIXO DE INTERFERÊNCIAS (NÃO INCLUI FORNECIMENTO). AF_05/2024</t>
  </si>
  <si>
    <t>105280</t>
  </si>
  <si>
    <t>ASSENTAMENTO DE CONEXÃO 3 ACESSOS DE FERRO FUNDIDO PARA REDE DE ÁGUA, DN 150, JUNTA ELÁSTICA, INSTALADO EM LOCAL COM NÍVEL ALTO DE INTERFERÊNCIAS (NÃO INCLUI FORNECIMENTO). AF_05/2024</t>
  </si>
  <si>
    <t>105283</t>
  </si>
  <si>
    <t>ASSENTAMENTO DE CONEXÃO 3 ACESSOS DE FERRO FUNDIDO PARA REDE DE ÁGUA, DN 150, JUNTA ELÁSTICA, INSTALADO EM LOCAL COM NÍVEL BAIXO DE INTERFERÊNCIAS (NÃO INCLUI FORNECIMENTO). AF_05/2024</t>
  </si>
  <si>
    <t>105281</t>
  </si>
  <si>
    <t>ASSENTAMENTO DE CONEXÃO 3 ACESSOS DE FERRO FUNDIDO PARA REDE DE ÁGUA, DN 200, JUNTA ELÁSTICA, INSTALADO EM LOCAL COM NÍVEL ALTO DE INTERFERÊNCIAS (NÃO INCLUI FORNECIMENTO). AF_05/2024</t>
  </si>
  <si>
    <t>105319</t>
  </si>
  <si>
    <t>ASSENTAMENTO DE CONEXÃO 3 ACESSOS DE FERRO FUNDIDO PARA REDE DE ÁGUA, DN 200, JUNTA ELÁSTICA, INSTALADO EM LOCAL COM NÍVEL BAIXO DE INTERFERÊNCIAS (NÃO INCLUI FORNECIMENTO). AF_05/2024</t>
  </si>
  <si>
    <t>3.3.4</t>
  </si>
  <si>
    <t>REBOCO LADO EXTERNO ALVENARIA</t>
  </si>
  <si>
    <t>87792</t>
  </si>
  <si>
    <t>105284</t>
  </si>
  <si>
    <t>EMBOÇO OU MASSA ÚNICA EM ARGAMASSA TRAÇO 1:2:8, PREPARO MECÂNICO COM BETONEIRA 400 L, APLICADA MANUALMENTE EM PANOS CEGOS DE FACHADA (SEM PRESENÇA DE VÃOS), ESPESSURA DE 25 MM. AF_08/2022</t>
  </si>
  <si>
    <t>ASSENTAMENTO DE CONEXÃO 3 ACESSOS DE FERRO FUNDIDO PARA REDE DE ÁGUA, DN 250, JUNTA ELÁSTICA, INSTALADO EM LOCAL COM NÍVEL ALTO DE INTERFERÊNCIAS (NÃO INCLUI FORNECIMENTO). AF_05/2024</t>
  </si>
  <si>
    <t>105320</t>
  </si>
  <si>
    <t>ASSENTAMENTO DE CONEXÃO 3 ACESSOS DE FERRO FUNDIDO PARA REDE DE ÁGUA, DN 250, JUNTA ELÁSTICA, INSTALADO EM LOCAL COM NÍVEL BAIXO DE INTERFERÊNCIAS (NÃO INCLUI FORNECIMENTO). AF_05/2024</t>
  </si>
  <si>
    <t>105348</t>
  </si>
  <si>
    <t>ASSENTAMENTO DE CONEXÃO 3 ACESSOS DE FERRO FUNDIDO PARA REDE DE ÁGUA, DN 300, JUNTA ELÁSTICA, INSTALADO EM LOCAL COM NÍVEL ALTO DE INTERFERÊNCIAS (NÃO INCLUI FORNECIMENTO). AF_05/2024</t>
  </si>
  <si>
    <t>105321</t>
  </si>
  <si>
    <t>ASSENTAMENTO DE CONEXÃO 3 ACESSOS DE FERRO FUNDIDO PARA REDE DE ÁGUA, DN 300, JUNTA ELÁSTICA, INSTALADO EM LOCAL COM NÍVEL BAIXO DE INTERFERÊNCIAS (NÃO INCLUI FORNECIMENTO). AF_05/2024</t>
  </si>
  <si>
    <t>105349</t>
  </si>
  <si>
    <t>ASSENTAMENTO DE CONEXÃO 3 ACESSOS DE FERRO FUNDIDO PARA REDE DE ÁGUA, DN 350, JUNTA ELÁSTICA, INSTALADO EM LOCAL COM NÍVEL ALTO DE INTERFERÊNCIAS (NÃO INCLUI FORNECIMENTO). AF_05/2024</t>
  </si>
  <si>
    <t>3.3.5</t>
  </si>
  <si>
    <t>PASSEIO</t>
  </si>
  <si>
    <t>94990</t>
  </si>
  <si>
    <t>105322</t>
  </si>
  <si>
    <t>ASSENTAMENTO DE CONEXÃO 3 ACESSOS DE FERRO FUNDIDO PARA REDE DE ÁGUA, DN 350, JUNTA ELÁSTICA, INSTALADO EM LOCAL COM NÍVEL BAIXO DE INTERFERÊNCIAS (NÃO INCLUI FORNECIMENTO). AF_05/2024</t>
  </si>
  <si>
    <t>EXECUÇÃO DE PASSEIO (CALÇADA) OU PISO DE CONCRETO COM CONCRETO MOLDADO IN LOCO, FEITO EM OBRA, ACABAMENTO CONVENCIONAL, NÃO ARMADO. AF_08/2022</t>
  </si>
  <si>
    <t>105350</t>
  </si>
  <si>
    <t>ASSENTAMENTO DE CONEXÃO 3 ACESSOS DE FERRO FUNDIDO PARA REDE DE ÁGUA, DN 400, JUNTA ELÁSTICA, INSTALADO EM LOCAL COM NÍVEL ALTO DE INTERFERÊNCIAS (NÃO INCLUI FORNECIMENTO). AF_05/2024</t>
  </si>
  <si>
    <t>105323</t>
  </si>
  <si>
    <t>ASSENTAMENTO DE CONEXÃO 3 ACESSOS DE FERRO FUNDIDO PARA REDE DE ÁGUA, DN 400, JUNTA ELÁSTICA, INSTALADO EM LOCAL COM NÍVEL BAIXO DE INTERFERÊNCIAS (NÃO INCLUI FORNECIMENTO). AF_05/2024</t>
  </si>
  <si>
    <t>105351</t>
  </si>
  <si>
    <t>ASSENTAMENTO DE CONEXÃO 3 ACESSOS DE FERRO FUNDIDO PARA REDE DE ÁGUA, DN 450, JUNTA ELÁSTICA, INSTALADO EM LOCAL COM NÍVEL ALTO DE INTERFERÊNCIAS (NÃO INCLUI FORNECIMENTO). AF_05/2024</t>
  </si>
  <si>
    <t>105324</t>
  </si>
  <si>
    <t>ASSENTAMENTO DE CONEXÃO 3 ACESSOS DE FERRO FUNDIDO PARA REDE DE ÁGUA, DN 450, JUNTA ELÁSTICA, INSTALADO EM LOCAL COM NÍVEL BAIXO DE INTERFERÊNCIAS (NÃO INCLUI FORNECIMENTO). AF_05/2024</t>
  </si>
  <si>
    <t>3.3.6</t>
  </si>
  <si>
    <t>COBERTURA DO PASSEIO - METALON</t>
  </si>
  <si>
    <t>105352</t>
  </si>
  <si>
    <t>ASSENTAMENTO DE CONEXÃO 3 ACESSOS DE FERRO FUNDIDO PARA REDE DE ÁGUA, DN 500, JUNTA ELÁSTICA, INSTALADO EM LOCAL COM NÍVEL ALTO DE INTERFERÊNCIAS (NÃO INCLUI FORNECIMENTO). AF_05/2024</t>
  </si>
  <si>
    <t>105325</t>
  </si>
  <si>
    <t>ASSENTAMENTO DE CONEXÃO 3 ACESSOS DE FERRO FUNDIDO PARA REDE DE ÁGUA, DN 500, JUNTA ELÁSTICA, INSTALADO EM LOCAL COM NÍVEL BAIXO DE INTERFERÊNCIAS (NÃO INCLUI FORNECIMENTO). AF_05/2024</t>
  </si>
  <si>
    <t>105353</t>
  </si>
  <si>
    <t>ASSENTAMENTO DE CONEXÃO 3 ACESSOS DE FERRO FUNDIDO PARA REDE DE ÁGUA, DN 600, JUNTA ELÁSTICA, INSTALADO EM LOCAL COM NÍVEL ALTO DE INTERFERÊNCIAS (NÃO INCLUI FORNECIMENTO). AF_05/2024</t>
  </si>
  <si>
    <t>105326</t>
  </si>
  <si>
    <t>ASSENTAMENTO DE CONEXÃO 3 ACESSOS DE FERRO FUNDIDO PARA REDE DE ÁGUA, DN 600, JUNTA ELÁSTICA, INSTALADO EM LOCAL COM NÍVEL BAIXO DE INTERFERÊNCIAS (NÃO INCLUI FORNECIMENTO). AF_05/2024</t>
  </si>
  <si>
    <t>105354</t>
  </si>
  <si>
    <t>ASSENTAMENTO DE CONEXÃO 3 ACESSOS DE FERRO FUNDIDO PARA REDE DE ÁGUA, DN 700, JUNTA ELÁSTICA, INSTALADO EM LOCAL COM NÍVEL ALTO DE INTERFERÊNCIAS (NÃO INCLUI FORNECIMENTO). AF_05/2024</t>
  </si>
  <si>
    <t>105344</t>
  </si>
  <si>
    <t>ASSENTAMENTO DE CONEXÃO 3 ACESSOS DE FERRO FUNDIDO PARA REDE DE ÁGUA, DN 700, JUNTA ELÁSTICA, INSTALADO EM LOCAL COM NÍVEL BAIXO DE INTERFERÊNCIAS (NÃO INCLUI FORNECIMENTO). AF_05/2024</t>
  </si>
  <si>
    <t>105278</t>
  </si>
  <si>
    <t>ASSENTAMENTO DE CONEXÃO 3 ACESSOS DE FERRO FUNDIDO PARA REDE DE ÁGUA, DN 80, JUNTA ELÁSTICA, INSTALADO EM LOCAL COM NÍVEL ALTO DE INTERFERÊNCIAS (NÃO INCLUI FORNECIMENTO). AF_05/2024</t>
  </si>
  <si>
    <t>3.3.7</t>
  </si>
  <si>
    <t>RUFO - LIGAÇÃO COBERTURA E SALÃO DE ALUNOS</t>
  </si>
  <si>
    <t>105343</t>
  </si>
  <si>
    <t>94231</t>
  </si>
  <si>
    <t>ASSENTAMENTO DE CONEXÃO 3 ACESSOS DE FERRO FUNDIDO PARA REDE DE ÁGUA, DN 80, JUNTA ELÁSTICA, INSTALADO EM LOCAL COM NÍVEL BAIXO DE INTERFERÊNCIAS (NÃO INCLUI FORNECIMENTO). AF_05/2024</t>
  </si>
  <si>
    <t>RUFO EM CHAPA DE AÇO GALVANIZADO NÚMERO 24, CORTE DE 25 CM, INCLUSO TRANSPORTE VERTICAL. AF_06/2026</t>
  </si>
  <si>
    <t>105355</t>
  </si>
  <si>
    <t>ASSENTAMENTO DE CONEXÃO 3 ACESSOS DE FERRO FUNDIDO PARA REDE DE ÁGUA, DN 800, JUNTA ELÁSTICA, INSTALADO EM LOCAL COM NÍVEL ALTO DE INTERFERÊNCIAS (NÃO INCLUI FORNECIMENTO). AF_05/2024</t>
  </si>
  <si>
    <t>105391</t>
  </si>
  <si>
    <t>ASSENTAMENTO DE CONEXÃO 3 ACESSOS DE FERRO FUNDIDO PARA REDE DE ÁGUA, DN 800, JUNTA ELÁSTICA, INSTALADO EM LOCAL COM NÍVEL BAIXO DE INTERFERÊNCIAS (NÃO INCLUI FORNECIMENTO). AF_05/2024</t>
  </si>
  <si>
    <t>105356</t>
  </si>
  <si>
    <t>ASSENTAMENTO DE CONEXÃO 3 ACESSOS DE FERRO FUNDIDO PARA REDE DE ÁGUA, DN 900, JUNTA ELÁSTICA, INSTALADO EM LOCAL COM NÍVEL ALTO DE INTERFERÊNCIAS (NÃO INCLUI FORNECIMENTO). AF_05/2024</t>
  </si>
  <si>
    <t>3.3.8</t>
  </si>
  <si>
    <t>CANALETA DE CONCRETO MEIA CANA C/ TAMPA DE GRELHA</t>
  </si>
  <si>
    <t>102989</t>
  </si>
  <si>
    <t>105345</t>
  </si>
  <si>
    <t>CANALETA MEIA CANA PRÉ-MOLDADA DE CONCRETO (D = 20 CM) - FORNECIMENTO E INSTALAÇÃO. AF_05/2025</t>
  </si>
  <si>
    <t>ASSENTAMENTO DE CONEXÃO 3 ACESSOS DE FERRO FUNDIDO PARA REDE DE ÁGUA, DN 900, JUNTA ELÁSTICA, INSTALADO EM LOCAL COM NÍVEL BAIXO DE INTERFERÊNCIAS (NÃO INCLUI FORNECIMENTO). AF_05/2024</t>
  </si>
  <si>
    <t>105367</t>
  </si>
  <si>
    <t>ASSENTAMENTO DE CONEXÃO 3 ACESSOS DE PVC PBA PARA REDE DE ÁGUA, DN 100, JUNTA ELÁSTICA INTEGRADA, INSTALADO EM LOCAL COM NÍVEL ALTO DE INTERFERÊNCIAS (NÃO INCLUI FORNECIMENTO). AF_05/2024</t>
  </si>
  <si>
    <t>105371</t>
  </si>
  <si>
    <t>ASSENTAMENTO DE CONEXÃO 3 ACESSOS DE PVC PBA PARA REDE DE ÁGUA, DN 100, JUNTA ELÁSTICA INTEGRADA, INSTALADO EM LOCAL COM NÍVEL BAIXO DE INTERFERÊNCIAS (NÃO INCLUI FORNECIMENTO). AF_05/2024</t>
  </si>
  <si>
    <t>3.3.9</t>
  </si>
  <si>
    <t>ÁGUA PLUVIAL - TUBO PVC 100 MM</t>
  </si>
  <si>
    <t>89512</t>
  </si>
  <si>
    <t>TUBO PVC, SÉRIE R, ÁGUA PLUVIAL, DN 100 MM, FORNECIDO E INSTALADO EM RAMAL DE ENCAMINHAMENTO. AF_06/2022</t>
  </si>
  <si>
    <t>105365</t>
  </si>
  <si>
    <t>ASSENTAMENTO DE CONEXÃO 3 ACESSOS DE PVC PBA PARA REDE DE ÁGUA, DN 50, JUNTA ELÁSTICA INTEGRADA, INSTALADO EM LOCAL COM NÍVEL ALTO DE INTERFERÊNCIAS (NÃO INCLUI FORNECIMENTO). AF_05/2024</t>
  </si>
  <si>
    <t>3.3.10</t>
  </si>
  <si>
    <t>ÁGUA PLUVIAL - JOELHO 90 100 MM</t>
  </si>
  <si>
    <t>105386</t>
  </si>
  <si>
    <t>89584</t>
  </si>
  <si>
    <t>JOELHO 90 GRAUS, PVC, SERIE R, ÁGUA PLUVIAL, DN 100 MM, JUNTA ELÁSTICA, FORNECIDO E INSTALADO EM CONDUTORES VERTICAIS DE ÁGUAS PLUVIAIS. AF_06/2022</t>
  </si>
  <si>
    <t>3.4</t>
  </si>
  <si>
    <t>ESTACIONAMENTO E ÁREA DE VIVÊNCIA</t>
  </si>
  <si>
    <t>ASSENTAMENTO DE CONEXÃO 3 ACESSOS DE PVC PBA PARA REDE DE ÁGUA, DN 50, JUNTA ELÁSTICA INTEGRADA, INSTALADO EM LOCAL COM NÍVEL BAIXO DE INTERFERÊNCIAS (NÃO INCLUI FORNECIMENTO). AF_05/2024</t>
  </si>
  <si>
    <t>105366</t>
  </si>
  <si>
    <t>ASSENTAMENTO DE CONEXÃO 3 ACESSOS DE PVC PBA PARA REDE DE ÁGUA, DN 75, JUNTA ELÁSTICA INTEGRADA, INSTALADO EM LOCAL COM NÍVEL ALTO DE INTERFERÊNCIAS (NÃO INCLUI FORNECIMENTO). AF_05/2024</t>
  </si>
  <si>
    <t>105387</t>
  </si>
  <si>
    <t>ASSENTAMENTO DE CONEXÃO 3 ACESSOS DE PVC PBA PARA REDE DE ÁGUA, DN 75, JUNTA ELÁSTICA INTEGRADA, INSTALADO EM LOCAL COM NÍVEL BAIXO DE INTERFERÊNCIAS (NÃO INCLUI FORNECIMENTO). AF_05/2024</t>
  </si>
  <si>
    <t>97177</t>
  </si>
  <si>
    <t>ASSENTAMENTO DE TUBO DE AÇO CARBONO PARA REDE DE ÁGUA, DN 1000 MM (40") OU DN 1100 MM (44"), JUNTA SOLDADA, INSTALADO EM LOCAL COM NÍVEL ALTO DE INTERFERÊNCIAS (NÃO INCLUI FORNECIMENTO). AF_05/2024</t>
  </si>
  <si>
    <t>97187</t>
  </si>
  <si>
    <t>ASSENTAMENTO DE TUBO DE AÇO CARBONO PARA REDE DE ÁGUA, DN 1000 MM (40") OU DN 1100 MM (44"), JUNTA SOLDADA, INSTALADO EM LOCAL COM NÍVEL BAIXO DE INTERFERÊNCIAS (NÃO INCLUI FORNECIMENTO). AF_05/2024</t>
  </si>
  <si>
    <t>97178</t>
  </si>
  <si>
    <t>ASSENTAMENTO DE TUBO DE AÇO CARBONO PARA REDE DE ÁGUA, DN 1200 MM (48") OU DN 1300 MM (52"), JUNTA SOLDADA, INSTALADO EM LOCAL COM NÍVEL ALTO DE INTERFERÊNCIAS (NÃO INCLUI FORNECIMENTO). AF_05/2024</t>
  </si>
  <si>
    <t>97188</t>
  </si>
  <si>
    <t>ASSENTAMENTO DE TUBO DE AÇO CARBONO PARA REDE DE ÁGUA, DN 1200 MM (48") OU DN 1300 MM (52"), JUNTA SOLDADA, INSTALADO EM LOCAL COM NÍVEL BAIXO DE INTERFERÊNCIAS (NÃO INCLUI FORNECIMENTO). AF_05/2024</t>
  </si>
  <si>
    <t>3.4.1</t>
  </si>
  <si>
    <t>REINSTALAÇÃO DE CANOS DE ÁGUA PROXIMO A GUARITA - TORNEIRA</t>
  </si>
  <si>
    <t>97179</t>
  </si>
  <si>
    <t>TUBO, PVC, SOLDÁVEL, DE 25MM, INSTALADO EM RAMAL OU SUB-RAMAL DE ÁGUA - FORNECIMENTO E INSTALAÇÃO. AF_06/2022</t>
  </si>
  <si>
    <t>ASSENTAMENTO DE TUBO DE AÇO CARBONO PARA REDE DE ÁGUA, DN 1400 MM (56'') OU DN 1500 MM (60"), JUNTA SOLDADA, INSTALADO EM LOCAL COM NÍVEL ALTO DE INTERFERÊNCIAS (NÃO INCLUI FORNECIMENTO). AF_05/2024</t>
  </si>
  <si>
    <t>97189</t>
  </si>
  <si>
    <t>ASSENTAMENTO DE TUBO DE AÇO CARBONO PARA REDE DE ÁGUA, DN 1400 MM (56'') OU DN 1500 MM (60"), JUNTA SOLDADA, INSTALADO EM LOCAL COM NÍVEL BAIXO DE INTERFERÊNCIAS (NÃO INCLUI FORNECIMENTO). AF_05/2024</t>
  </si>
  <si>
    <t>97180</t>
  </si>
  <si>
    <t>ASSENTAMENTO DE TUBO DE AÇO CARBONO PARA REDE DE ÁGUA, DN 1600 MM (64") OU DN 1700 MM (68"), JUNTA SOLDADA, INSTALADO EM LOCAL COM NÍVEL ALTO DE INTERFERÊNCIAS (NÃO INCLUI FORNECIMENTO). AF_05/2024</t>
  </si>
  <si>
    <t>97190</t>
  </si>
  <si>
    <t>ASSENTAMENTO DE TUBO DE AÇO CARBONO PARA REDE DE ÁGUA, DN 1600 MM (64") OU DN 1700 MM (68"), JUNTA SOLDADA, INSTALADO EM LOCAL COM NÍVEL BAIXO DE INTERFERÊNCIAS (NÃO INCLUI FORNECIMENTO). AF_05/2024</t>
  </si>
  <si>
    <t>97181</t>
  </si>
  <si>
    <t>ASSENTAMENTO DE TUBO DE AÇO CARBONO PARA REDE DE ÁGUA, DN 1800 MM (72") OU DN 1900 MM (76"), JUNTA SOLDADA, INSTALADO EM LOCAL COM NÍVEL ALTO DE INTERFERÊNCIAS (NÃO INCLUI FORNECIMENTO). AF_05/2024</t>
  </si>
  <si>
    <t>97191</t>
  </si>
  <si>
    <t>ASSENTAMENTO DE TUBO DE AÇO CARBONO PARA REDE DE ÁGUA, DN 1800 MM (72") OU DN 1900 MM (76"), JUNTA SOLDADA, INSTALADO EM LOCAL COM NÍVEL BAIXO DE INTERFERÊNCIAS (NÃO INCLUI FORNECIMENTO). AF_05/2024</t>
  </si>
  <si>
    <t>97182</t>
  </si>
  <si>
    <t>ASSENTAMENTO DE TUBO DE AÇO CARBONO PARA REDE DE ÁGUA, DN 2000 MM (80") OU DN 2100 MM (84"), JUNTA SOLDADA, INSTALADO EM LOCAL COM NÍVEL ALTO DE INTERFERÊNCIAS (NÃO INCLUI FORNECIMENTO). AF_05/2024</t>
  </si>
  <si>
    <t>97192</t>
  </si>
  <si>
    <t>ASSENTAMENTO DE TUBO DE AÇO CARBONO PARA REDE DE ÁGUA, DN 2000 MM (80") OU DN 2100 MM (84"), JUNTA SOLDADA, INSTALADO EM LOCAL COM NÍVEL BAIXO DE INTERFERÊNCIAS (NÃO INCLUI FORNECIMENTO). AF_05/2024</t>
  </si>
  <si>
    <t>3.4.2</t>
  </si>
  <si>
    <t>97173</t>
  </si>
  <si>
    <t>CONEXÃO PARA CANO DE ÁGUA - TORNEIRA</t>
  </si>
  <si>
    <t>ASSENTAMENTO DE TUBO DE AÇO CARBONO PARA REDE DE ÁGUA, DN 600 MM (24"), JUNTA SOLDADA, INSTALADO EM LOCAL COM NÍVEL ALTO DE INTERFERÊNCIAS (NÃO INCLUI FORNECIMENTO). AF_05/2024</t>
  </si>
  <si>
    <t>JOELHO 90 GRAUS, PVC, SOLDÁVEL, DN 25MM, INSTALADO EM RAMAL OU SUB-RAMAL DE ÁGUA - FORNECIMENTO E INSTALAÇÃO. AF_06/2022</t>
  </si>
  <si>
    <t>97183</t>
  </si>
  <si>
    <t>ASSENTAMENTO DE TUBO DE AÇO CARBONO PARA REDE DE ÁGUA, DN 600 MM (24"), JUNTA SOLDADA, INSTALADO EM LOCAL COM NÍVEL BAIXO DE INTERFERÊNCIAS (NÃO INCLUI FORNECIMENTO). AF_05/2024</t>
  </si>
  <si>
    <t>97174</t>
  </si>
  <si>
    <t>ASSENTAMENTO DE TUBO DE AÇO CARBONO PARA REDE DE ÁGUA, DN 700 MM (28"), JUNTA SOLDADA, INSTALADO EM LOCAL COM NÍVEL ALTO DE INTERFERÊNCIAS (NÃO INCLUI FORNECIMENTO). AF_05/2024</t>
  </si>
  <si>
    <t>97184</t>
  </si>
  <si>
    <t>3.4.3</t>
  </si>
  <si>
    <t>ASSENTAMENTO DE TUBO DE AÇO CARBONO PARA REDE DE ÁGUA, DN 700 MM (28"), JUNTA SOLDADA, INSTALADO EM LOCAL COM NÍVEL BAIXO DE INTERFERÊNCIAS (NÃO INCLUI FORNECIMENTO). AF_05/2024</t>
  </si>
  <si>
    <t>CALÇADA - GUARITA</t>
  </si>
  <si>
    <t>97175</t>
  </si>
  <si>
    <t>ASSENTAMENTO DE TUBO DE AÇO CARBONO PARA REDE DE ÁGUA, DN 800 MM (32"), JUNTA SOLDADA, INSTALADO EM LOCAL COM NÍVEL ALTO DE INTERFERÊNCIAS (NÃO INCLUI FORNECIMENTO). AF_05/2024</t>
  </si>
  <si>
    <t>97185</t>
  </si>
  <si>
    <t>ASSENTAMENTO DE TUBO DE AÇO CARBONO PARA REDE DE ÁGUA, DN 800 MM (32"), JUNTA SOLDADA, INSTALADO EM LOCAL COM NÍVEL BAIXO DE INTERFERÊNCIAS (NÃO INCLUI FORNECIMENTO). AF_05/2024</t>
  </si>
  <si>
    <t>3.4.4</t>
  </si>
  <si>
    <t>CALÇADA - ESTACIONAMENTO</t>
  </si>
  <si>
    <t>97176</t>
  </si>
  <si>
    <t>ASSENTAMENTO DE TUBO DE AÇO CARBONO PARA REDE DE ÁGUA, DN 900 MM (36"), JUNTA SOLDADA, INSTALADO EM LOCAL COM NÍVEL ALTO DE INTERFERÊNCIAS (NÃO INCLUI FORNECIMENTO). AF_05/2024</t>
  </si>
  <si>
    <t>97186</t>
  </si>
  <si>
    <t>ASSENTAMENTO DE TUBO DE AÇO CARBONO PARA REDE DE ÁGUA, DN 900 MM (36"), JUNTA SOLDADA, INSTALADO EM LOCAL COM NÍVEL BAIXO DE INTERFERÊNCIAS (NÃO INCLUI FORNECIMENTO). AF_05/2024</t>
  </si>
  <si>
    <t>97142</t>
  </si>
  <si>
    <t>ASSENTAMENTO DE TUBO DE FERRO FUNDIDO PARA REDE DE ÁGUA, DN 100 MM, JUNTA ELÁSTICA, INSTALADO EM LOCAL COM NÍVEL ALTO DE INTERFERÊNCIAS (NÃO INCLUI FORNECIMENTO). AF_05/2024</t>
  </si>
  <si>
    <t>97158</t>
  </si>
  <si>
    <t>ASSENTAMENTO DE TUBO DE FERRO FUNDIDO PARA REDE DE ÁGUA, DN 100 MM, JUNTA ELÁSTICA, INSTALADO EM LOCAL COM NÍVEL BAIXO DE INTERFERÊNCIAS (NÃO INCLUI FORNECIMENTO). AF_05/2024</t>
  </si>
  <si>
    <t>3.4.5</t>
  </si>
  <si>
    <t>PISO ESTACIONAMENTO - 6CM</t>
  </si>
  <si>
    <t>97155</t>
  </si>
  <si>
    <t>ASSENTAMENTO DE TUBO DE FERRO FUNDIDO PARA REDE DE ÁGUA, DN 1000 MM, JUNTA ELÁSTICA, INSTALADO EM LOCAL COM NÍVEL ALTO DE INTERFERÊNCIAS (NÃO INCLUI FORNECIMENTO). AF_05/2024</t>
  </si>
  <si>
    <t>97171</t>
  </si>
  <si>
    <t>ASSENTAMENTO DE TUBO DE FERRO FUNDIDO PARA REDE DE ÁGUA, DN 1000 MM, JUNTA ELÁSTICA, INSTALADO EM LOCAL COM NÍVEL BAIXO DE INTERFERÊNCIAS (NÃO INCLUI FORNECIMENTO). AF_05/2024</t>
  </si>
  <si>
    <t>97156</t>
  </si>
  <si>
    <t>ASSENTAMENTO DE TUBO DE FERRO FUNDIDO PARA REDE DE ÁGUA, DN 1200 MM, JUNTA ELÁSTICA, INSTALADO EM LOCAL COM NÍVEL ALTO DE INTERFERÊNCIAS (NÃO INCLUI FORNECIMENTO). AF_05/2024</t>
  </si>
  <si>
    <t>97172</t>
  </si>
  <si>
    <t>ASSENTAMENTO DE TUBO DE FERRO FUNDIDO PARA REDE DE ÁGUA, DN 1200 MM, JUNTA ELÁSTICA, INSTALADO EM LOCAL COM NÍVEL BAIXO DE INTERFERÊNCIAS (NÃO INCLUI FORNECIMENTO). AF_05/2024</t>
  </si>
  <si>
    <t>97143</t>
  </si>
  <si>
    <t>ASSENTAMENTO DE TUBO DE FERRO FUNDIDO PARA REDE DE ÁGUA, DN 150 MM, JUNTA ELÁSTICA, INSTALADO EM LOCAL COM NÍVEL ALTO DE INTERFERÊNCIAS (NÃO INCLUI FORNECIMENTO). AF_05/2024</t>
  </si>
  <si>
    <t>3.4.6</t>
  </si>
  <si>
    <t>PREPARO PARA RECEBIMENTO DE PISO EM PAVER - ÁREA DE VIVÊNCIA</t>
  </si>
  <si>
    <t>97159</t>
  </si>
  <si>
    <t>93358</t>
  </si>
  <si>
    <t>ASSENTAMENTO DE TUBO DE FERRO FUNDIDO PARA REDE DE ÁGUA, DN 150 MM, JUNTA ELÁSTICA, INSTALADO EM LOCAL COM NÍVEL BAIXO DE INTERFERÊNCIAS (NÃO INCLUI FORNECIMENTO). AF_05/2024</t>
  </si>
  <si>
    <t xml:space="preserve">ESCAVAÇÃO MANUAL DE VALA. AF_09/2024
</t>
  </si>
  <si>
    <t>97144</t>
  </si>
  <si>
    <t>ASSENTAMENTO DE TUBO DE FERRO FUNDIDO PARA REDE DE ÁGUA, DN 200 MM, JUNTA ELÁSTICA, INSTALADO EM LOCAL COM NÍVEL ALTO DE INTERFERÊNCIAS (NÃO INCLUI FORNECIMENTO). AF_05/2024</t>
  </si>
  <si>
    <t>97160</t>
  </si>
  <si>
    <t>ASSENTAMENTO DE TUBO DE FERRO FUNDIDO PARA REDE DE ÁGUA, DN 200 MM, JUNTA ELÁSTICA, INSTALADO EM LOCAL COM NÍVEL BAIXO DE INTERFERÊNCIAS (NÃO INCLUI FORNECIMENTO). AF_05/2024</t>
  </si>
  <si>
    <t>97145</t>
  </si>
  <si>
    <t>ASSENTAMENTO DE TUBO DE FERRO FUNDIDO PARA REDE DE ÁGUA, DN 250 MM, JUNTA ELÁSTICA, INSTALADO EM LOCAL COM NÍVEL ALTO DE INTERFERÊNCIAS (NÃO INCLUI FORNECIMENTO). AF_05/2024</t>
  </si>
  <si>
    <t>97161</t>
  </si>
  <si>
    <t>ASSENTAMENTO DE TUBO DE FERRO FUNDIDO PARA REDE DE ÁGUA, DN 250 MM, JUNTA ELÁSTICA, INSTALADO EM LOCAL COM NÍVEL BAIXO DE INTERFERÊNCIAS (NÃO INCLUI FORNECIMENTO). AF_05/2024</t>
  </si>
  <si>
    <t>97146</t>
  </si>
  <si>
    <t>ASSENTAMENTO DE TUBO DE FERRO FUNDIDO PARA REDE DE ÁGUA, DN 300 MM, JUNTA ELÁSTICA, INSTALADO EM LOCAL COM NÍVEL ALTO DE INTERFERÊNCIAS (NÃO INCLUI FORNECIMENTO). AF_05/2024</t>
  </si>
  <si>
    <t>97162</t>
  </si>
  <si>
    <t>ASSENTAMENTO DE TUBO DE FERRO FUNDIDO PARA REDE DE ÁGUA, DN 300 MM, JUNTA ELÁSTICA, INSTALADO EM LOCAL COM NÍVEL BAIXO DE INTERFERÊNCIAS (NÃO INCLUI FORNECIMENTO). AF_05/2024</t>
  </si>
  <si>
    <t>97147</t>
  </si>
  <si>
    <t>ASSENTAMENTO DE TUBO DE FERRO FUNDIDO PARA REDE DE ÁGUA, DN 350 MM, JUNTA ELÁSTICA, INSTALADO EM LOCAL COM NÍVEL ALTO DE INTERFERÊNCIAS (NÃO INCLUI FORNECIMENTO). AF_05/2024</t>
  </si>
  <si>
    <t>97163</t>
  </si>
  <si>
    <t>ASSENTAMENTO DE TUBO DE FERRO FUNDIDO PARA REDE DE ÁGUA, DN 350 MM, JUNTA ELÁSTICA, INSTALADO EM LOCAL COM NÍVEL BAIXO DE INTERFERÊNCIAS (NÃO INCLUI FORNECIMENTO). AF_05/2024</t>
  </si>
  <si>
    <t>3.4.7</t>
  </si>
  <si>
    <t>PAVER ÁREA DE VIVÊNCIA</t>
  </si>
  <si>
    <t>97148</t>
  </si>
  <si>
    <t>92396</t>
  </si>
  <si>
    <t>ASSENTAMENTO DE TUBO DE FERRO FUNDIDO PARA REDE DE ÁGUA, DN 400 MM, JUNTA ELÁSTICA, INSTALADO EM LOCAL COM NÍVEL ALTO DE INTERFERÊNCIAS (NÃO INCLUI FORNECIMENTO). AF_05/2024</t>
  </si>
  <si>
    <t>EXECUÇÃO DE PASSEIO EM PISO INTERTRAVADO, COM BLOCO RETANGULAR COR NATURAL DE 20 X 10 CM, ESPESSURA 6 CM. AF_10/2022</t>
  </si>
  <si>
    <t>97164</t>
  </si>
  <si>
    <t>ASSENTAMENTO DE TUBO DE FERRO FUNDIDO PARA REDE DE ÁGUA, DN 400 MM, JUNTA ELÁSTICA, INSTALADO EM LOCAL COM NÍVEL BAIXO DE INTERFERÊNCIAS (NÃO INCLUI FORNECIMENTO). AF_05/2024</t>
  </si>
  <si>
    <t>97149</t>
  </si>
  <si>
    <t>ASSENTAMENTO DE TUBO DE FERRO FUNDIDO PARA REDE DE ÁGUA, DN 450 MM, JUNTA ELÁSTICA, INSTALADO EM LOCAL COM NÍVEL ALTO DE INTERFERÊNCIAS (NÃO INCLUI FORNECIMENTO). AF_05/2024</t>
  </si>
  <si>
    <t>97165</t>
  </si>
  <si>
    <t>ASSENTAMENTO DE TUBO DE FERRO FUNDIDO PARA REDE DE ÁGUA, DN 450 MM, JUNTA ELÁSTICA, INSTALADO EM LOCAL COM NÍVEL BAIXO DE INTERFERÊNCIAS (NÃO INCLUI FORNECIMENTO). AF_05/2024</t>
  </si>
  <si>
    <t>97150</t>
  </si>
  <si>
    <t>3.4.8</t>
  </si>
  <si>
    <t>ASSENTAMENTO DE TUBO DE FERRO FUNDIDO PARA REDE DE ÁGUA, DN 500 MM, JUNTA ELÁSTICA, INSTALADO EM LOCAL COM NÍVEL ALTO DE INTERFERÊNCIAS (NÃO INCLUI FORNECIMENTO). AF_05/2024</t>
  </si>
  <si>
    <t>"MEIO-FIO" GRAMADO - ESTACIONAMENTO</t>
  </si>
  <si>
    <t>97166</t>
  </si>
  <si>
    <t>ASSENTAMENTO DE TUBO DE FERRO FUNDIDO PARA REDE DE ÁGUA, DN 500 MM, JUNTA ELÁSTICA, INSTALADO EM LOCAL COM NÍVEL BAIXO DE INTERFERÊNCIAS (NÃO INCLUI FORNECIMENTO). AF_05/2024</t>
  </si>
  <si>
    <t>97151</t>
  </si>
  <si>
    <t>ASSENTAMENTO DE TUBO DE FERRO FUNDIDO PARA REDE DE ÁGUA, DN 600 MM, JUNTA ELÁSTICA, INSTALADO EM LOCAL COM NÍVEL ALTO DE INTERFERÊNCIAS (NÃO INCLUI FORNECIMENTO). AF_05/2024</t>
  </si>
  <si>
    <t>97167</t>
  </si>
  <si>
    <t>ASSENTAMENTO DE TUBO DE FERRO FUNDIDO PARA REDE DE ÁGUA, DN 600 MM, JUNTA ELÁSTICA, INSTALADO EM LOCAL COM NÍVEL BAIXO DE INTERFERÊNCIAS (NÃO INCLUI FORNECIMENTO). AF_05/2024</t>
  </si>
  <si>
    <t>3.4.9</t>
  </si>
  <si>
    <t>REBOCO "MEIO-FIO" - ESTACIONAMENTO</t>
  </si>
  <si>
    <t>97152</t>
  </si>
  <si>
    <t>ASSENTAMENTO DE TUBO DE FERRO FUNDIDO PARA REDE DE ÁGUA, DN 700 MM, JUNTA ELÁSTICA, INSTALADO EM LOCAL COM NÍVEL ALTO DE INTERFERÊNCIAS (NÃO INCLUI FORNECIMENTO). AF_05/2024</t>
  </si>
  <si>
    <t>97168</t>
  </si>
  <si>
    <t>ASSENTAMENTO DE TUBO DE FERRO FUNDIDO PARA REDE DE ÁGUA, DN 700 MM, JUNTA ELÁSTICA, INSTALADO EM LOCAL COM NÍVEL BAIXO DE INTERFERÊNCIAS (NÃO INCLUI FORNECIMENTO). AF_05/2024</t>
  </si>
  <si>
    <t>97141</t>
  </si>
  <si>
    <t>ASSENTAMENTO DE TUBO DE FERRO FUNDIDO PARA REDE DE ÁGUA, DN 80 MM, JUNTA ELÁSTICA, INSTALADO EM LOCAL COM NÍVEL ALTO DE INTERFERÊNCIAS (NÃO INCLUI FORNECIMENTO). AF_05/2024</t>
  </si>
  <si>
    <t>97157</t>
  </si>
  <si>
    <t>ASSENTAMENTO DE TUBO DE FERRO FUNDIDO PARA REDE DE ÁGUA, DN 80 MM, JUNTA ELÁSTICA, INSTALADO EM LOCAL COM NÍVEL BAIXO DE INTERFERÊNCIAS (NÃO INCLUI FORNECIMENTO). AF_05/2024</t>
  </si>
  <si>
    <t>97153</t>
  </si>
  <si>
    <t>ASSENTAMENTO DE TUBO DE FERRO FUNDIDO PARA REDE DE ÁGUA, DN 800 MM, JUNTA ELÁSTICA, INSTALADO EM LOCAL COM NÍVEL ALTO DE INTERFERÊNCIAS (NÃO INCLUI FORNECIMENTO). AF_05/2024</t>
  </si>
  <si>
    <t>97169</t>
  </si>
  <si>
    <t>ASSENTAMENTO DE TUBO DE FERRO FUNDIDO PARA REDE DE ÁGUA, DN 800 MM, JUNTA ELÁSTICA, INSTALADO EM LOCAL COM NÍVEL BAIXO DE INTERFERÊNCIAS (NÃO INCLUI FORNECIMENTO). AF_05/2024</t>
  </si>
  <si>
    <t>3.4.10</t>
  </si>
  <si>
    <t>"MEIO-FIO" NOS GRAMADOS DA ÁREA DE VIVÊNCIA</t>
  </si>
  <si>
    <t>3.4.11</t>
  </si>
  <si>
    <t>"MEIO-FIO" NO ENTORNO DE ARVORE - ÁREA DE VIVÊNCIA</t>
  </si>
  <si>
    <t>3.4.12</t>
  </si>
  <si>
    <t>REBOCO "MEIO-FIO" - ÁREA DE VIVÊNCIA</t>
  </si>
  <si>
    <t>3.4.13</t>
  </si>
  <si>
    <t>REBOCO "MEIO-FIO" NO ENTORNO DE ARVORE - ÁREA DE VIVÊNCIA</t>
  </si>
  <si>
    <t>97154</t>
  </si>
  <si>
    <t>ASSENTAMENTO DE TUBO DE FERRO FUNDIDO PARA REDE DE ÁGUA, DN 900 MM, JUNTA ELÁSTICA, INSTALADO EM LOCAL COM NÍVEL ALTO DE INTERFERÊNCIAS (NÃO INCLUI FORNECIMENTO). AF_05/2024</t>
  </si>
  <si>
    <t>3.4.14</t>
  </si>
  <si>
    <t>ESCAVAÇÃO - FUNDAÇÃO DOS BANCOS - ÁREA DE VIVÊNCIA</t>
  </si>
  <si>
    <t>97170</t>
  </si>
  <si>
    <t>ASSENTAMENTO DE TUBO DE FERRO FUNDIDO PARA REDE DE ÁGUA, DN 900 MM, JUNTA ELÁSTICA, INSTALADO EM LOCAL COM NÍVEL BAIXO DE INTERFERÊNCIAS (NÃO INCLUI FORNECIMENTO). AF_05/2024</t>
  </si>
  <si>
    <t>105311</t>
  </si>
  <si>
    <t>ASSENTAMENTO DE TUBO DE PVC DEFOFO OU PRFV OU RPVC PARA REDE DE ÁGUA, DN 100, JUNTA ELÁSTICA INTEGRADA, INSTALADO EM LOCAL COM NÍVEL ALTO DE INTERFERÊNCIAS (NÃO INCLUI FORNECIMENTO). AF_05/2024</t>
  </si>
  <si>
    <t>105339</t>
  </si>
  <si>
    <t>ASSENTAMENTO DE TUBO DE PVC DEFOFO OU PRFV OU RPVC PARA REDE DE ÁGUA, DN 100, JUNTA ELÁSTICA INTEGRADA, INSTALADO EM LOCAL COM NÍVEL BAIXO DE INTERFERÊNCIAS (NÃO INCLUI FORNECIMENTO). AF_05/2024</t>
  </si>
  <si>
    <t>97127</t>
  </si>
  <si>
    <t>ASSENTAMENTO DE TUBO DE PVC DEFOFO OU PRFV OU RPVC PARA REDE DE ÁGUA, DN 150 MM, JUNTA ELÁSTICA INTEGRADA, INSTALADO EM LOCAL COM NÍVEL ALTO DE INTERFERÊNCIAS (NÃO INCLUI FORNECIMENTO). AF_05/2024</t>
  </si>
  <si>
    <t>97134</t>
  </si>
  <si>
    <t>3.4.15</t>
  </si>
  <si>
    <t>LASTRO DE CONCRETO P/ BLOCOS DOS BANCOS (2 CM)</t>
  </si>
  <si>
    <t>ASSENTAMENTO DE TUBO DE PVC DEFOFO OU PRFV OU RPVC PARA REDE DE ÁGUA, DN 150 MM, JUNTA ELÁSTICA INTEGRADA, INSTALADO EM LOCAL COM NÍVEL BAIXO DE INTERFERÊNCIAS (NÃO INCLUI FORNECIMENTO). AF_05/2024</t>
  </si>
  <si>
    <t>96616</t>
  </si>
  <si>
    <t>LASTRO DE CONCRETO MAGRO, APLICADO EM BLOCOS DE COROAMENTO OU SAPATAS. AF_01/2024</t>
  </si>
  <si>
    <t>97128</t>
  </si>
  <si>
    <t>ASSENTAMENTO DE TUBO DE PVC DEFOFO OU PRFV OU RPVC PARA REDE DE ÁGUA, DN 200 MM, JUNTA ELÁSTICA INTEGRADA, INSTALADO EM LOCAL COM NÍVEL ALTO DE INTERFERÊNCIAS (NÃO INCLUI FORNECIMENTO). AF_05/2024</t>
  </si>
  <si>
    <t>97135</t>
  </si>
  <si>
    <t>ASSENTAMENTO DE TUBO DE PVC DEFOFO OU PRFV OU RPVC PARA REDE DE ÁGUA, DN 200 MM, JUNTA ELÁSTICA INTEGRADA, INSTALADO EM LOCAL COM NÍVEL BAIXO DE INTERFERÊNCIAS (NÃO INCLUI FORNECIMENTO). AF_05/2024</t>
  </si>
  <si>
    <t>3.4.16</t>
  </si>
  <si>
    <t>FUNDAÇÃO BANCOS - CONCRETO</t>
  </si>
  <si>
    <t>94963</t>
  </si>
  <si>
    <t>CONCRETO FCK = 15MPA, TRAÇO 1:3,4:3,5 (EM MASSA SECA DE CIMENTO/ AREIA MÉDIA/ BRITA 1) - PREPARO MECÂNICO COM BETONEIRA 400 L. AF_05/2021</t>
  </si>
  <si>
    <t>3.4.17</t>
  </si>
  <si>
    <t>PILARES BANCOS - FERRAGEM CA-50 8MM</t>
  </si>
  <si>
    <t>3.4.18</t>
  </si>
  <si>
    <t>PILARES BANCOS - FERRAGEM CA-60 5MM</t>
  </si>
  <si>
    <t>97129</t>
  </si>
  <si>
    <t>ASSENTAMENTO DE TUBO DE PVC DEFOFO OU PRFV OU RPVC PARA REDE DE ÁGUA, DN 250 MM, JUNTA ELÁSTICA INTEGRADA, INSTALADO EM LOCAL COM NÍVEL ALTO DE INTERFERÊNCIAS (NÃO INCLUI FORNECIMENTO). AF_05/2024</t>
  </si>
  <si>
    <t>97136</t>
  </si>
  <si>
    <t>ASSENTAMENTO DE TUBO DE PVC DEFOFO OU PRFV OU RPVC PARA REDE DE ÁGUA, DN 250 MM, JUNTA ELÁSTICA INTEGRADA, INSTALADO EM LOCAL COM NÍVEL BAIXO DE INTERFERÊNCIAS (NÃO INCLUI FORNECIMENTO). AF_05/2024</t>
  </si>
  <si>
    <t>3.4.19</t>
  </si>
  <si>
    <t>PILARES BANCOS - CONCRETO</t>
  </si>
  <si>
    <t>3.4.20</t>
  </si>
  <si>
    <t>FORMAS PARA PILARES DOS BANCOS</t>
  </si>
  <si>
    <t>92264</t>
  </si>
  <si>
    <t>FABRICAÇÃO DE FÔRMA PARA PILARES E ESTRUTURAS SIMILARES, EM CHAPA DE MADEIRA COMPENSADA PLASTIFICADA, E = 18 MM. AF_09/2020</t>
  </si>
  <si>
    <t>97130</t>
  </si>
  <si>
    <t>ASSENTAMENTO DE TUBO DE PVC DEFOFO OU PRFV OU RPVC PARA REDE DE ÁGUA, DN 300 MM, JUNTA ELÁSTICA INTEGRADA, INSTALADO EM LOCAL COM NÍVEL ALTO DE INTERFERÊNCIAS (NÃO INCLUI FORNECIMENTO). AF_05/2024</t>
  </si>
  <si>
    <t>97137</t>
  </si>
  <si>
    <t>ASSENTAMENTO DE TUBO DE PVC DEFOFO OU PRFV OU RPVC PARA REDE DE ÁGUA, DN 300 MM, JUNTA ELÁSTICA INTEGRADA, INSTALADO EM LOCAL COM NÍVEL BAIXO DE INTERFERÊNCIAS (NÃO INCLUI FORNECIMENTO). AF_05/2024</t>
  </si>
  <si>
    <t>97131</t>
  </si>
  <si>
    <t>ASSENTAMENTO DE TUBO DE PVC DEFOFO OU PRFV OU RPVC PARA REDE DE ÁGUA, DN 350 MM, JUNTA ELÁSTICA INTEGRADA, INSTALADO EM LOCAL COM NÍVEL ALTO DE INTERFERÊNCIAS (NÃO INCLUI FORNECIMENTO). AF_05/2024</t>
  </si>
  <si>
    <t>97138</t>
  </si>
  <si>
    <t>ASSENTAMENTO DE TUBO DE PVC DEFOFO OU PRFV OU RPVC PARA REDE DE ÁGUA, DN 350 MM, JUNTA ELÁSTICA INTEGRADA, INSTALADO EM LOCAL COM NÍVEL BAIXO DE INTERFERÊNCIAS (NÃO INCLUI FORNECIMENTO). AF_05/2024</t>
  </si>
  <si>
    <t>97132</t>
  </si>
  <si>
    <t>ASSENTAMENTO DE TUBO DE PVC DEFOFO OU PRFV OU RPVC PARA REDE DE ÁGUA, DN 400 MM, JUNTA ELÁSTICA INTEGRADA, INSTALADO EM LOCAL COM NÍVEL ALTO DE INTERFERÊNCIAS (NÃO INCLUI FORNECIMENTO). AF_05/2024</t>
  </si>
  <si>
    <t>97139</t>
  </si>
  <si>
    <t>ASSENTAMENTO DE TUBO DE PVC DEFOFO OU PRFV OU RPVC PARA REDE DE ÁGUA, DN 400 MM, JUNTA ELÁSTICA INTEGRADA, INSTALADO EM LOCAL COM NÍVEL BAIXO DE INTERFERÊNCIAS (NÃO INCLUI FORNECIMENTO). AF_05/2024</t>
  </si>
  <si>
    <t>97133</t>
  </si>
  <si>
    <t>ASSENTAMENTO DE TUBO DE PVC DEFOFO OU PRFV OU RPVC PARA REDE DE ÁGUA, DN 500 MM, JUNTA ELÁSTICA INTEGRADA, INSTALADO EM LOCAL COM NÍVEL ALTO DE INTERFERÊNCIAS (NÃO INCLUI FORNECIMENTO). AF_05/2024</t>
  </si>
  <si>
    <t>97140</t>
  </si>
  <si>
    <t>ASSENTAMENTO DE TUBO DE PVC DEFOFO OU PRFV OU RPVC PARA REDE DE ÁGUA, DN 500 MM, JUNTA ELÁSTICA INTEGRADA, INSTALADO EM LOCAL COM NÍVEL BAIXO DE INTERFERÊNCIAS (NÃO INCLUI FORNECIMENTO). AF_05/2024</t>
  </si>
  <si>
    <t>97123</t>
  </si>
  <si>
    <t>ASSENTAMENTO DE TUBO DE PVC PBA PARA REDE DE ÁGUA, DN 100 MM, JUNTA ELÁSTICA INTEGRADA, INSTALADO EM LOCAL COM NÍVEL ALTO DE INTERFERÊNCIAS (NÃO INCLUI FORNECIMENTO). AF_05/2024</t>
  </si>
  <si>
    <t>97126</t>
  </si>
  <si>
    <t>ASSENTAMENTO DE TUBO DE PVC PBA PARA REDE DE ÁGUA, DN 100 MM, JUNTA ELÁSTICA INTEGRADA, INSTALADO EM LOCAL COM NÍVEL BAIXO DE INTERFERÊNCIAS (NÃO INCLUI FORNECIMENTO). AF_05/2024</t>
  </si>
  <si>
    <t>105308</t>
  </si>
  <si>
    <t>ASSENTAMENTO DE TUBO DE PVC PBA PARA REDE DE ÁGUA, DN 125, JUNTA ELÁSTICA INTEGRADA, INSTALADO EM LOCAL COM NÍVEL ALTO DE INTERFERÊNCIAS (NÃO INCLUI FORNECIMENTO). AF_05/2024</t>
  </si>
  <si>
    <t>105312</t>
  </si>
  <si>
    <t>ASSENTAMENTO DE TUBO DE PVC PBA PARA REDE DE ÁGUA, DN 125, JUNTA ELÁSTICA INTEGRADA, INSTALADO EM LOCAL COM NÍVEL BAIXO DE INTERFERÊNCIAS (NÃO INCLUI FORNECIMENTO). AF_05/2024</t>
  </si>
  <si>
    <t>105309</t>
  </si>
  <si>
    <t>ASSENTAMENTO DE TUBO DE PVC PBA PARA REDE DE ÁGUA, DN 140, JUNTA ELÁSTICA INTEGRADA, INSTALADO EM LOCAL COM NÍVEL ALTO DE INTERFERÊNCIAS (NÃO INCLUI FORNECIMENTO). AF_05/2024</t>
  </si>
  <si>
    <t>105313</t>
  </si>
  <si>
    <t>ASSENTAMENTO DE TUBO DE PVC PBA PARA REDE DE ÁGUA, DN 140, JUNTA ELÁSTICA INTEGRADA, INSTALADO EM LOCAL COM NÍVEL BAIXO DE INTERFERÊNCIAS (NÃO INCLUI FORNECIMENTO). AF_05/2024</t>
  </si>
  <si>
    <t>105310</t>
  </si>
  <si>
    <t>ASSENTAMENTO DE TUBO DE PVC PBA PARA REDE DE ÁGUA, DN 180, JUNTA ELÁSTICA INTEGRADA, INSTALADO EM LOCAL COM NÍVEL ALTO DE INTERFERÊNCIAS (NÃO INCLUI FORNECIMENTO). AF_05/2024</t>
  </si>
  <si>
    <t>3.4.21</t>
  </si>
  <si>
    <t>ASSENTO BANCOS - FERRAGEM CA-60 5MM E 4.2MM</t>
  </si>
  <si>
    <t>105314</t>
  </si>
  <si>
    <t>ASSENTAMENTO DE TUBO DE PVC PBA PARA REDE DE ÁGUA, DN 180, JUNTA ELÁSTICA INTEGRADA, INSTALADO EM LOCAL COM NÍVEL BAIXO DE INTERFERÊNCIAS (NÃO INCLUI FORNECIMENTO). AF_05/2024</t>
  </si>
  <si>
    <t>97121</t>
  </si>
  <si>
    <t>ASSENTAMENTO DE TUBO DE PVC PBA PARA REDE DE ÁGUA, DN 50 MM, JUNTA ELÁSTICA INTEGRADA, INSTALADO EM LOCAL COM NÍVEL ALTO DE INTERFERÊNCIAS (NÃO INCLUI FORNECIMENTO). AF_05/2024</t>
  </si>
  <si>
    <t>97124</t>
  </si>
  <si>
    <t>ASSENTAMENTO DE TUBO DE PVC PBA PARA REDE DE ÁGUA, DN 50 MM, JUNTA ELÁSTICA INTEGRADA, INSTALADO EM LOCAL COM NÍVEL BAIXO DE INTERFERÊNCIAS (NÃO INCLUI FORNECIMENTO). AF_05/2024</t>
  </si>
  <si>
    <t>97122</t>
  </si>
  <si>
    <t>ASSENTAMENTO DE TUBO DE PVC PBA PARA REDE DE ÁGUA, DN 75 MM, JUNTA ELÁSTICA INTEGRADA, INSTALADO EM LOCAL COM NÍVEL ALTO DE INTERFERÊNCIAS (NÃO INCLUI FORNECIMENTO). AF_05/2024</t>
  </si>
  <si>
    <t>3.4.22</t>
  </si>
  <si>
    <t>ASSENTO BANCOS - CONCRETO</t>
  </si>
  <si>
    <t>97125</t>
  </si>
  <si>
    <t>ASSENTAMENTO DE TUBO DE PVC PBA PARA REDE DE ÁGUA, DN 75 MM, JUNTA ELÁSTICA INTEGRADA, INSTALADO EM LOCAL COM NÍVEL BAIXO DE INTERFERÊNCIAS (NÃO INCLUI FORNECIMENTO). AF_05/2024</t>
  </si>
  <si>
    <t>105296</t>
  </si>
  <si>
    <t>ASSENTAMENTO E FORNECIMENTO DE CURVA PVC PBA, JE, PB, 45 GRAUS, DN 100 / DE 110 MM, PARA REDE AGUA, JUNTA ELÁSTICA INTEGRADA, INSTALADO EM LOCAL COM NÍVEL ALTO DE INTERFERÊNCIAS (INCLUI FORNECIMENTO). AF_05/2024</t>
  </si>
  <si>
    <t>105374</t>
  </si>
  <si>
    <t>3.4.23</t>
  </si>
  <si>
    <t>FORMAS PARA ASSENTOS DOS BANCOS</t>
  </si>
  <si>
    <t>ASSENTAMENTO E FORNECIMENTO DE CURVA PVC PBA, JE, PB, 45 GRAUS, DN 100 / DE 110 MM, PARA REDE AGUA, JUNTA ELÁSTICA INTEGRADA, INSTALADO EM LOCAL COM NÍVEL BAIXO DE INTERFERÊNCIAS (INCLUI FORNECIMENTO). AF_05/2024</t>
  </si>
  <si>
    <t>92268</t>
  </si>
  <si>
    <t>FABRICAÇÃO DE FÔRMA PARA LAJES, EM CHAPA DE MADEIRA COMPENSADA PLASTIFICADA, E = 18 MM. AF_09/2020</t>
  </si>
  <si>
    <t>105292</t>
  </si>
  <si>
    <t>ASSENTAMENTO E FORNECIMENTO DE CURVA PVC PBA, JE, PB, 45 GRAUS, DN 50 / DE 60 MM, PARA REDE AGUA, JUNTA ELÁSTICA INTEGRADA, INSTALADO EM LOCAL COM NÍVEL ALTO DE INTERFERÊNCIAS (INCLUI FORNECIMENTO). AF_05/2024</t>
  </si>
  <si>
    <t>3.4.24</t>
  </si>
  <si>
    <t>LIXEIRA PARA ÁREA DE VIVÊNCIA</t>
  </si>
  <si>
    <t>13810/ORSE</t>
  </si>
  <si>
    <t>Conjunto com 03 lixeiras em polipropileno, com capacidade 60l cada, com estrutura metálica para suporte de cestas de basquete, conforme projeto. Obra - Praça Espaço Verde</t>
  </si>
  <si>
    <t>105293</t>
  </si>
  <si>
    <t>ASSENTAMENTO E FORNECIMENTO DE CURVA PVC PBA, JE, PB, 45 GRAUS, DN 50 / DE 60 MM, PARA REDE AGUA, JUNTA ELÁSTICA INTEGRADA, INSTALADO EM LOCAL COM NÍVEL BAIXO DE INTERFERÊNCIAS (INCLUI FORNECIMENTO). AF_05/2024</t>
  </si>
  <si>
    <t>105294</t>
  </si>
  <si>
    <t>ASSENTAMENTO E FORNECIMENTO DE CURVA PVC PBA, JE, PB, 45 GRAUS, DN 75 / DE 85 MM, PARA REDE AGUA, JUNTA ELÁSTICA INTEGRADA, INSTALADO EM LOCAL COM NÍVEL ALTO DE INTERFERÊNCIAS (INCLUI FORNECIMENTO). AF_05/2024</t>
  </si>
  <si>
    <t>105295</t>
  </si>
  <si>
    <t>ASSENTAMENTO E FORNECIMENTO DE CURVA PVC PBA, JE, PB, 45 GRAUS, DN 75 / DE 85 MM, PARA REDE AGUA, JUNTA ELÁSTICA INTEGRADA, INSTALADO EM LOCAL COM NÍVEL BAIXO DE INTERFERÊNCIAS (INCLUI FORNECIMENTO). AF_05/2024</t>
  </si>
  <si>
    <t>105290</t>
  </si>
  <si>
    <t>ASSENTAMENTO E FORNECIMENTO DE LUVA SIMPLES, PVC PBA, JE, DN 100 / DE 110 MM, PARA REDE AGUA, JUNTA ELÁSTICA INTEGRADA, INSTALADO EM LOCAL COM NÍVEL ALTO DE INTERFERÊNCIAS (INCLUI FORNECIMENTO). AF_05/2024</t>
  </si>
  <si>
    <t>105291</t>
  </si>
  <si>
    <t>ASSENTAMENTO E FORNECIMENTO DE LUVA SIMPLES, PVC PBA, JE, DN 100 / DE 110 MM, PARA REDE AGUA, JUNTA ELÁSTICA INTEGRADA, INSTALADO EM LOCAL COM NÍVEL BAIXO DE INTERFERÊNCIAS (INCLUI FORNECIMENTO). AF_05/2024</t>
  </si>
  <si>
    <t>105286</t>
  </si>
  <si>
    <t>ASSENTAMENTO E FORNECIMENTO DE LUVA SIMPLES, PVC PBA, JE, DN 50 / DE 60 MM, PARA REDE AGUA, JUNTA ELÁSTICA INTEGRADA, INSTALADO EM LOCAL COM NÍVEL ALTO DE INTERFERÊNCIAS (INCLUI FORNECIMENTO). AF_05/2024</t>
  </si>
  <si>
    <t>105287</t>
  </si>
  <si>
    <t>ASSENTAMENTO E FORNECIMENTO DE LUVA SIMPLES, PVC PBA, JE, DN 50 / DE 60 MM, PARA REDE AGUA, JUNTA ELÁSTICA INTEGRADA, INSTALADO EM LOCAL COM NÍVEL BAIXO DE INTERFERÊNCIAS (INCLUI FORNECIMENTO). AF_05/2024</t>
  </si>
  <si>
    <t>105288</t>
  </si>
  <si>
    <t>ASSENTAMENTO E FORNECIMENTO DE LUVA SIMPLES, PVC PBA, JE, DN 75 / DE 85 MM, PARA REDE AGUA, JUNTA ELÁSTICA INTEGRADA, INSTALADO EM LOCAL COM NÍVEL ALTO DE INTERFERÊNCIAS (INCLUI FORNECIMENTO). AF_05/2024</t>
  </si>
  <si>
    <t>105289</t>
  </si>
  <si>
    <t>ASSENTAMENTO E FORNECIMENTO DE LUVA SIMPLES, PVC PBA, JE, DN 75 / DE 85 MM, PARA REDE AGUA, JUNTA ELÁSTICA INTEGRADA, INSTALADO EM LOCAL COM NÍVEL BAIXO DE INTERFERÊNCIAS (INCLUI FORNECIMENTO). AF_05/2024</t>
  </si>
  <si>
    <t>105375</t>
  </si>
  <si>
    <t>ASSENTAMENTO E FORNECIMENTO DE TE DE REDUCAO, PVC PBA, BBB, JE, DN 100 X 50 / DE 110 X 60 MM, PARA REDE AGUA, JUNTA ELÁSTICA INTEGRADA, INSTALADO EM LOCAL COM NÍVEL ALTO DE INTERFERÊNCIAS (INCLUI FORNECIMENTO). AF_05/2024</t>
  </si>
  <si>
    <t>105376</t>
  </si>
  <si>
    <t>ASSENTAMENTO E FORNECIMENTO DE TE DE REDUCAO, PVC PBA, BBB, JE, DN 100 X 50 / DE 110 X 60 MM, PARA REDE AGUA, JUNTA ELÁSTICA INTEGRADA, INSTALADO EM LOCAL COM NÍVEL BAIXO DE INTERFERÊNCIAS (INCLUI FORNECIMENTO). AF_05/2024</t>
  </si>
  <si>
    <t>105331</t>
  </si>
  <si>
    <t>3.4.25</t>
  </si>
  <si>
    <t>ASSENTAMENTO E FORNECIMENTO DE TUBO DE PVC DEFOFO OU PRFV OU RPVC PARA REDE DE ÁGUA, DN 100, JUNTA ELÁSTICA INTEGRADA, INSTALADO EM LOCAL COM NÍVEL ALTO DE INTERFERÊNCIAS (INCLUI FORNECIMENTO). AF_05/2024</t>
  </si>
  <si>
    <t>CONJUNTO DE MESAS DA ÁREA DE VIVÊNCIA</t>
  </si>
  <si>
    <t>12114/ORSE</t>
  </si>
  <si>
    <t>Mesa c/ tampo Ø=1,00m em concreto armado polido sobre tubo de concreto armado Ø=0,40m, e 4 bancos em concreto armado Ø=0,40m, com pintura acrílica cor cinza grafite da Coral ou similar.</t>
  </si>
  <si>
    <t>105332</t>
  </si>
  <si>
    <t>ASSENTAMENTO E FORNECIMENTO DE TUBO DE PVC DEFOFO OU PRFV OU RPVC PARA REDE DE ÁGUA, DN 100, JUNTA ELÁSTICA INTEGRADA, INSTALADO EM LOCAL COM NÍVEL BAIXO DE INTERFERÊNCIAS (INCLUI FORNECIMENTO). AF_05/2024</t>
  </si>
  <si>
    <t>105333</t>
  </si>
  <si>
    <t>ASSENTAMENTO E FORNECIMENTO DE TUBO DE PVC DEFOFO PARA REDE DE ÁGUA, DN 200, JUNTA ELÁSTICA INTEGRADA, INSTALADO EM LOCAL COM NÍVEL ALTO DE INTERFERÊNCIAS (INCLUI FORNECIMENTO). AF_05/2024</t>
  </si>
  <si>
    <t>105334</t>
  </si>
  <si>
    <t>ASSENTAMENTO E FORNECIMENTO DE TUBO DE PVC DEFOFO PARA REDE DE ÁGUA, DN 200, JUNTA ELÁSTICA INTEGRADA, INSTALADO EM LOCAL COM NÍVEL BAIXO DE INTERFERÊNCIAS (INCLUI FORNECIMENTO). AF_05/2024</t>
  </si>
  <si>
    <t>105335</t>
  </si>
  <si>
    <t>ASSENTAMENTO E FORNECIMENTO DE TUBO DE PVC DEFOFO PARA REDE DE ÁGUA, DN 250, JUNTA ELÁSTICA INTEGRADA, INSTALADO EM LOCAL COM NÍVEL ALTO DE INTERFERÊNCIAS (INCLUI FORNECIMENTO). AF_05/2024</t>
  </si>
  <si>
    <t>3.4.26</t>
  </si>
  <si>
    <t>PINTURA DAS FAIXAS - ESTACIONAMENTO</t>
  </si>
  <si>
    <t>102507</t>
  </si>
  <si>
    <t>PINTURA DE DEMARCAÇÃO DE VAGA COM TINTA EPÓXI, E = 10 CM, APLICAÇÃO MANUAL. AF_05/2021</t>
  </si>
  <si>
    <t>105336</t>
  </si>
  <si>
    <t>ASSENTAMENTO E FORNECIMENTO DE TUBO DE PVC DEFOFO PARA REDE DE ÁGUA, DN 250, JUNTA ELÁSTICA INTEGRADA, INSTALADO EM LOCAL COM NÍVEL BAIXO DE INTERFERÊNCIAS (INCLUI FORNECIMENTO). AF_05/2024</t>
  </si>
  <si>
    <t>105337</t>
  </si>
  <si>
    <t>ASSENTAMENTO E FORNECIMENTO DE TUBO DE PVC DEFOFO PARA REDE DE ÁGUA, DN 300, JUNTA ELÁSTICA INTEGRADA, INSTALADO EM LOCAL COM NÍVEL ALTO DE INTERFERÊNCIAS (INCLUI FORNECIMENTO). AF_05/2024</t>
  </si>
  <si>
    <t>m</t>
  </si>
  <si>
    <t>alambrado</t>
  </si>
  <si>
    <t>105338</t>
  </si>
  <si>
    <t>ASSENTAMENTO E FORNECIMENTO DE TUBO DE PVC DEFOFO PARA REDE DE ÁGUA, DN 300, JUNTA ELÁSTICA INTEGRADA, INSTALADO EM LOCAL COM NÍVEL BAIXO DE INTERFERÊNCIAS (INCLUI FORNECIMENTO). AF_05/2024</t>
  </si>
  <si>
    <t>3.4.27</t>
  </si>
  <si>
    <t>VERNIZ EM CONCRETO - ASSENTOS</t>
  </si>
  <si>
    <t>03733/ORSE</t>
  </si>
  <si>
    <t>105329</t>
  </si>
  <si>
    <t>Pintura de acabamento com aplicação de 01 demão de verniz acrílico para proteção de superfícies em concreto aparente, marca FOSROC, ref Dekguard FS ou similar- R1</t>
  </si>
  <si>
    <t>ASSENTAMENTO E FORNECIMENTO DE TUBO DE PVC PBA PARA REDE DE ÁGUA, DN 100, JUNTA ELÁSTICA INTEGRADA, INSTALADO EM LOCAL COM NÍVEL ALTO DE INTERFERÊNCIAS (INCLUI FORNECIMENTO). AF_05/2024</t>
  </si>
  <si>
    <t>105330</t>
  </si>
  <si>
    <t>ASSENTAMENTO E FORNECIMENTO DE TUBO DE PVC PBA PARA REDE DE ÁGUA, DN 100, JUNTA ELÁSTICA INTEGRADA, INSTALADO EM LOCAL COM NÍVEL BAIXO DE INTERFERÊNCIAS (INCLUI FORNECIMENTO). AF_05/2024</t>
  </si>
  <si>
    <t>105260</t>
  </si>
  <si>
    <t>alvenaria</t>
  </si>
  <si>
    <t>ASSENTAMENTO E FORNECIMENTO DE TUBO DE PVC PBA PARA REDE DE ÁGUA, DN 50, JUNTA ELÁSTICA INTEGRADA, INSTALADO EM LOCAL COM NÍVEL ALTO DE INTERFERÊNCIAS (INCLUI FORNECIMENTO). AF_05/2024</t>
  </si>
  <si>
    <t>105285</t>
  </si>
  <si>
    <t>3.4.28</t>
  </si>
  <si>
    <t>ASSENTAMENTO E FORNECIMENTO DE TUBO DE PVC PBA PARA REDE DE ÁGUA, DN 50, JUNTA ELÁSTICA INTEGRADA, INSTALADO EM LOCAL COM NÍVEL BAIXO DE INTERFERÊNCIAS (INCLUI FORNECIMENTO). AF_05/2024</t>
  </si>
  <si>
    <t>MESAS DA ÁREA DE VIVÊNCIA</t>
  </si>
  <si>
    <t>105327</t>
  </si>
  <si>
    <t>ASSENTAMENTO E FORNECIMENTO DE TUBO DE PVC PBA PARA REDE DE ÁGUA, DN 75, JUNTA ELÁSTICA INTEGRADA, INSTALADO EM LOCAL COM NÍVEL ALTO DE INTERFERÊNCIAS (INCLUI FORNECIMENTO). AF_05/2024</t>
  </si>
  <si>
    <t>105328</t>
  </si>
  <si>
    <t>ASSENTAMENTO E FORNECIMENTO DE TUBO DE PVC PBA PARA REDE DE ÁGUA, DN 75, JUNTA ELÁSTICA INTEGRADA, INSTALADO EM LOCAL COM NÍVEL BAIXO DE INTERFERÊNCIAS (INCLUI FORNECIMENTO). AF_05/2024</t>
  </si>
  <si>
    <t>105377</t>
  </si>
  <si>
    <t>FORNECIMENTO E ASSENTAMENTO DE CURVA 45 GRAUS RANHURADA EM FERRO FUNDIDO, DN 80 MM (3") PARA REDE DE ÁGUA, INSTALADO EM LOCAL COM NÍVEL ALTO DE INTERFERÊNCIAS (INCLUI FORNECIMENTO). AF_05/2024</t>
  </si>
  <si>
    <t>105368</t>
  </si>
  <si>
    <t>FORNECIMENTO E ASSENTAMENTO DE CURVA 45 GRAUS RANHURADA EM FERRO FUNDIDO, DN 80 MM (3") PARA REDE DE ÁGUA, INSTALADO EM LOCAL COM NÍVEL BAIXO DE INTERFERÊNCIAS (INCLUI FORNECIMENTO). AF_05/2024</t>
  </si>
  <si>
    <t>3.4.29</t>
  </si>
  <si>
    <t>MURETA P/ ALAMBRADO (H: 0,30 M) - ESTACIONAMENTO</t>
  </si>
  <si>
    <t>105369</t>
  </si>
  <si>
    <t>FORNECIMENTO E ASSENTAMENTO DE TE RANHURADO EM FERRO FUNDIDO, DN 80 (3") PARA REDE DE ÁGUA, INSTALADO EM LOCAL COM NÍVEL ALTO DE INTERFERÊNCIAS (INCLUI FORNECIMENTO). AF_05/2024</t>
  </si>
  <si>
    <t>105370</t>
  </si>
  <si>
    <t>FORNECIMENTO E ASSENTAMENTO DE TE RANHURADO EM FERRO FUNDIDO, DN 80 (3") PARA REDE DE ÁGUA, INSTALADO EM LOCAL COM NÍVEL BAIXO DE INTERFERÊNCIAS (INCLUI FORNECIMENTO). AF_05/2024</t>
  </si>
  <si>
    <t>92864</t>
  </si>
  <si>
    <t>ASSENTAMENTO DE TUBO DE CONCRETO PARA REDES COLETORAS DE ESGOTO SANITÁRIO, DIÂMETRO DE 1000 MM, JUNTA ELÁSTICA, INSTALADO EM LOCAL COM ALTO NÍVEL DE INTERFERÊNCIAS (NÃO INCLUI FORNECIMENTO). AF_03/2024</t>
  </si>
  <si>
    <t>3.4.30</t>
  </si>
  <si>
    <t>CHAPISCO MURETA P/ ALAMBRADO - ESTACIONAMENTO</t>
  </si>
  <si>
    <t>92848</t>
  </si>
  <si>
    <t>ASSENTAMENTO DE TUBO DE CONCRETO PARA REDES COLETORAS DE ESGOTO SANITÁRIO, DIÂMETRO DE 1000 MM, JUNTA ELÁSTICA, INSTALADO EM LOCAL COM BAIXO NÍVEL DE INTERFERÊNCIAS (NÃO INCLUI FORNECIMENTO). AF_03/2024</t>
  </si>
  <si>
    <t>92850</t>
  </si>
  <si>
    <t>ASSENTAMENTO DE TUBO DE CONCRETO PARA REDES COLETORAS DE ESGOTO SANITÁRIO, DIÂMETRO DE 300 MM, JUNTA ELÁSTICA, INSTALADO EM LOCAL COM ALTO NÍVEL DE INTERFERÊNCIAS (NÃO INCLUI FORNECIMENTO). AF_03/2024</t>
  </si>
  <si>
    <t>92834</t>
  </si>
  <si>
    <t>ASSENTAMENTO DE TUBO DE CONCRETO PARA REDES COLETORAS DE ESGOTO SANITÁRIO, DIÂMETRO DE 300 MM, JUNTA ELÁSTICA, INSTALADO EM LOCAL COM BAIXO NÍVEL DE INTERFERÊNCIAS (NÃO INCLUI FORNECIMENTO). AF_03/2024</t>
  </si>
  <si>
    <t>3.4.31</t>
  </si>
  <si>
    <t>REBOCO MURETA P/ ALAMBRADO - ESTACIONAMENTO</t>
  </si>
  <si>
    <t>92852</t>
  </si>
  <si>
    <t>ASSENTAMENTO DE TUBO DE CONCRETO PARA REDES COLETORAS DE ESGOTO SANITÁRIO, DIÂMETRO DE 400 MM, JUNTA ELÁSTICA, INSTALADO EM LOCAL COM ALTO NÍVEL DE INTERFERÊNCIAS (NÃO INCLUI FORNECIMENTO). AF_03/2024</t>
  </si>
  <si>
    <t>92836</t>
  </si>
  <si>
    <t>ASSENTAMENTO DE TUBO DE CONCRETO PARA REDES COLETORAS DE ESGOTO SANITÁRIO, DIÂMETRO DE 400 MM, JUNTA ELÁSTICA, INSTALADO EM LOCAL COM BAIXO NÍVEL DE INTERFERÊNCIAS (NÃO INCLUI FORNECIMENTO). AF_03/2024</t>
  </si>
  <si>
    <t>92854</t>
  </si>
  <si>
    <t>ASSENTAMENTO DE TUBO DE CONCRETO PARA REDES COLETORAS DE ESGOTO SANITÁRIO, DIÂMETRO DE 500 MM, JUNTA ELÁSTICA, INSTALADO EM LOCAL COM ALTO NÍVEL DE INTERFERÊNCIAS (NÃO INCLUI FORNECIMENTO). AF_03/2024</t>
  </si>
  <si>
    <t>3.4.32</t>
  </si>
  <si>
    <t>ALAMBRADO (H: 1,20 M) - ESTACIONAMENTO</t>
  </si>
  <si>
    <t>92838</t>
  </si>
  <si>
    <t>ASSENTAMENTO DE TUBO DE CONCRETO PARA REDES COLETORAS DE ESGOTO SANITÁRIO, DIÂMETRO DE 500 MM, JUNTA ELÁSTICA, INSTALADO EM LOCAL COM BAIXO NÍVEL DE INTERFERÊNCIAS (NÃO INCLUI FORNECIMENTO). AF_03/2024</t>
  </si>
  <si>
    <t>92856</t>
  </si>
  <si>
    <t>ASSENTAMENTO DE TUBO DE CONCRETO PARA REDES COLETORAS DE ESGOTO SANITÁRIO, DIÂMETRO DE 600 MM, JUNTA ELÁSTICA, INSTALADO EM LOCAL COM ALTO NÍVEL DE INTERFERÊNCIAS (NÃO INCLUI FORNECIMENTO). AF_03/2024</t>
  </si>
  <si>
    <t>92840</t>
  </si>
  <si>
    <t>ASSENTAMENTO DE TUBO DE CONCRETO PARA REDES COLETORAS DE ESGOTO SANITÁRIO, DIÂMETRO DE 600 MM, JUNTA ELÁSTICA, INSTALADO EM LOCAL COM BAIXO NÍVEL DE INTERFERÊNCIAS (NÃO INCLUI FORNECIMENTO). AF_03/2024</t>
  </si>
  <si>
    <t>92858</t>
  </si>
  <si>
    <t>ASSENTAMENTO DE TUBO DE CONCRETO PARA REDES COLETORAS DE ESGOTO SANITÁRIO, DIÂMETRO DE 700 MM, JUNTA ELÁSTICA, INSTALADO EM LOCAL COM ALTO NÍVEL DE INTERFERÊNCIAS (NÃO INCLUI FORNECIMENTO). AF_03/2024</t>
  </si>
  <si>
    <t>3.5</t>
  </si>
  <si>
    <t>PORTÃO DE ENTRADA DA UNIVERSIDADE</t>
  </si>
  <si>
    <t>3.5.1</t>
  </si>
  <si>
    <t>PORTÃO DE ABRIR - GUARITA (6,70m x 2,00m) - 2 UN</t>
  </si>
  <si>
    <t>08702/ORSE</t>
  </si>
  <si>
    <t>Portão em tubo de aço galvanizado com quadro de DN 1 1/4", e barras verticais de DN 1" a cada 10cm</t>
  </si>
  <si>
    <t>92842</t>
  </si>
  <si>
    <t>ASSENTAMENTO DE TUBO DE CONCRETO PARA REDES COLETORAS DE ESGOTO SANITÁRIO, DIÂMETRO DE 700 MM, JUNTA ELÁSTICA, INSTALADO EM LOCAL COM BAIXO NÍVEL DE INTERFERÊNCIAS (NÃO INCLUI FORNECIMENTO). AF_03/2024</t>
  </si>
  <si>
    <t>92860</t>
  </si>
  <si>
    <t>ASSENTAMENTO DE TUBO DE CONCRETO PARA REDES COLETORAS DE ESGOTO SANITÁRIO, DIÂMETRO DE 800 MM, JUNTA ELÁSTICA, INSTALADO EM LOCAL COM ALTO NÍVEL DE INTERFERÊNCIAS (NÃO INCLUI FORNECIMENTO). AF_03/2024</t>
  </si>
  <si>
    <t>92844</t>
  </si>
  <si>
    <t>ASSENTAMENTO DE TUBO DE CONCRETO PARA REDES COLETORAS DE ESGOTO SANITÁRIO, DIÂMETRO DE 800 MM, JUNTA ELÁSTICA, INSTALADO EM LOCAL COM BAIXO NÍVEL DE INTERFERÊNCIAS (NÃO INCLUI FORNECIMENTO). AF_03/2024</t>
  </si>
  <si>
    <t>92862</t>
  </si>
  <si>
    <t>ASSENTAMENTO DE TUBO DE CONCRETO PARA REDES COLETORAS DE ESGOTO SANITÁRIO, DIÂMETRO DE 900 MM, JUNTA ELÁSTICA, INSTALADO EM LOCAL COM ALTO NÍVEL DE INTERFERÊNCIAS (NÃO INCLUI FORNECIMENTO). AF_03/2024</t>
  </si>
  <si>
    <t>92846</t>
  </si>
  <si>
    <t>ASSENTAMENTO DE TUBO DE CONCRETO PARA REDES COLETORAS DE ESGOTO SANITÁRIO, DIÂMETRO DE 900 MM, JUNTA ELÁSTICA, INSTALADO EM LOCAL COM BAIXO NÍVEL DE INTERFERÊNCIAS (NÃO INCLUI FORNECIMENTO). AF_03/2024</t>
  </si>
  <si>
    <t>92828</t>
  </si>
  <si>
    <t>ASSENTAMENTO DE TUBO DE CONCRETO PARA REDES COLETORAS DE ÁGUAS PLUVIAIS, DIÂMETRO DE 1000 MM, JUNTA RÍGIDA, INSTALADO EM LOCAL COM ALTO NÍVEL DE INTERFERÊNCIAS (NÃO INCLUI FORNECIMENTO). AF_03/2024</t>
  </si>
  <si>
    <t>92815</t>
  </si>
  <si>
    <t>ASSENTAMENTO DE TUBO DE CONCRETO PARA REDES COLETORAS DE ÁGUAS PLUVIAIS, DIÂMETRO DE 1000 MM, JUNTA RÍGIDA, INSTALADO EM LOCAL COM BAIXO NÍVEL DE INTERFERÊNCIAS (NÃO INCLUI FORNECIMENTO). AF_03/2024</t>
  </si>
  <si>
    <t>92830</t>
  </si>
  <si>
    <t>ASSENTAMENTO DE TUBO DE CONCRETO PARA REDES COLETORAS DE ÁGUAS PLUVIAIS, DIÂMETRO DE 1200 MM, JUNTA RÍGIDA, INSTALADO EM LOCAL COM ALTO NÍVEL DE INTERFERÊNCIAS (NÃO INCLUI FORNECIMENTO). AF_03/2024</t>
  </si>
  <si>
    <t>92817</t>
  </si>
  <si>
    <t>ASSENTAMENTO DE TUBO DE CONCRETO PARA REDES COLETORAS DE ÁGUAS PLUVIAIS, DIÂMETRO DE 1200 MM, JUNTA RÍGIDA, INSTALADO EM LOCAL COM BAIXO NÍVEL DE INTERFERÊNCIAS (NÃO INCLUI FORNECIMENTO). AF_03/2024</t>
  </si>
  <si>
    <t>92832</t>
  </si>
  <si>
    <t>ASSENTAMENTO DE TUBO DE CONCRETO PARA REDES COLETORAS DE ÁGUAS PLUVIAIS, DIÂMETRO DE 1500 MM, JUNTA RÍGIDA, INSTALADO EM LOCAL COM ALTO NÍVEL DE INTERFERÊNCIAS (NÃO INCLUI FORNECIMENTO). AF_03/2024</t>
  </si>
  <si>
    <t>92819</t>
  </si>
  <si>
    <t>ASSENTAMENTO DE TUBO DE CONCRETO PARA REDES COLETORAS DE ÁGUAS PLUVIAIS, DIÂMETRO DE 1500 MM, JUNTA RÍGIDA, INSTALADO EM LOCAL COM BAIXO NÍVEL DE INTERFERÊNCIAS (NÃO INCLUI FORNECIMENTO). AF_03/2024</t>
  </si>
  <si>
    <t>92820</t>
  </si>
  <si>
    <t>ASSENTAMENTO DE TUBO DE CONCRETO PARA REDES COLETORAS DE ÁGUAS PLUVIAIS, DIÂMETRO DE 300 MM, JUNTA RÍGIDA, INSTALADO EM LOCAL COM ALTO NÍVEL DE INTERFERÊNCIAS (NÃO INCLUI FORNECIMENTO). AF_03/2024</t>
  </si>
  <si>
    <t>92808</t>
  </si>
  <si>
    <t>ASSENTAMENTO DE TUBO DE CONCRETO PARA REDES COLETORAS DE ÁGUAS PLUVIAIS, DIÂMETRO DE 300 MM, JUNTA RÍGIDA, INSTALADO EM LOCAL COM BAIXO NÍVEL DE INTERFERÊNCIAS (NÃO INCLUI FORNECIMENTO). AF_03/2024</t>
  </si>
  <si>
    <t>92821</t>
  </si>
  <si>
    <t>ASSENTAMENTO DE TUBO DE CONCRETO PARA REDES COLETORAS DE ÁGUAS PLUVIAIS, DIÂMETRO DE 400 MM, JUNTA RÍGIDA, INSTALADO EM LOCAL COM ALTO NÍVEL DE INTERFERÊNCIAS (NÃO INCLUI FORNECIMENTO). AF_03/2024</t>
  </si>
  <si>
    <t>92809</t>
  </si>
  <si>
    <t>ASSENTAMENTO DE TUBO DE CONCRETO PARA REDES COLETORAS DE ÁGUAS PLUVIAIS, DIÂMETRO DE 400 MM, JUNTA RÍGIDA, INSTALADO EM LOCAL COM BAIXO NÍVEL DE INTERFERÊNCIAS (NÃO INCLUI FORNECIMENTO). AF_03/2024</t>
  </si>
  <si>
    <t>92822</t>
  </si>
  <si>
    <t>ASSENTAMENTO DE TUBO DE CONCRETO PARA REDES COLETORAS DE ÁGUAS PLUVIAIS, DIÂMETRO DE 500 MM, JUNTA RÍGIDA, INSTALADO EM LOCAL COM ALTO NÍVEL DE INTERFERÊNCIAS (NÃO INCLUI FORNECIMENTO). AF_03/2024</t>
  </si>
  <si>
    <t>92810</t>
  </si>
  <si>
    <t>ASSENTAMENTO DE TUBO DE CONCRETO PARA REDES COLETORAS DE ÁGUAS PLUVIAIS, DIÂMETRO DE 500 MM, JUNTA RÍGIDA, INSTALADO EM LOCAL COM BAIXO NÍVEL DE INTERFERÊNCIAS (NÃO INCLUI FORNECIMENTO). AF_03/2024</t>
  </si>
  <si>
    <t>92824</t>
  </si>
  <si>
    <t>ASSENTAMENTO DE TUBO DE CONCRETO PARA REDES COLETORAS DE ÁGUAS PLUVIAIS, DIÂMETRO DE 600 MM, JUNTA RÍGIDA, INSTALADO EM LOCAL COM ALTO NÍVEL DE INTERFERÊNCIAS (NÃO INCLUI FORNECIMENTO). AF_03/2024</t>
  </si>
  <si>
    <t>92811</t>
  </si>
  <si>
    <t>ASSENTAMENTO DE TUBO DE CONCRETO PARA REDES COLETORAS DE ÁGUAS PLUVIAIS, DIÂMETRO DE 600 MM, JUNTA RÍGIDA, INSTALADO EM LOCAL COM BAIXO NÍVEL DE INTERFERÊNCIAS (NÃO INCLUI FORNECIMENTO). AF_03/2024</t>
  </si>
  <si>
    <t>92825</t>
  </si>
  <si>
    <t>ASSENTAMENTO DE TUBO DE CONCRETO PARA REDES COLETORAS DE ÁGUAS PLUVIAIS, DIÂMETRO DE 700 MM, JUNTA RÍGIDA, INSTALADO EM LOCAL COM ALTO NÍVEL DE INTERFERÊNCIAS (NÃO INCLUI FORNECIMENTO). AF_03/2024</t>
  </si>
  <si>
    <t>92812</t>
  </si>
  <si>
    <t>ASSENTAMENTO DE TUBO DE CONCRETO PARA REDES COLETORAS DE ÁGUAS PLUVIAIS, DIÂMETRO DE 700 MM, JUNTA RÍGIDA, INSTALADO EM LOCAL COM BAIXO NÍVEL DE INTERFERÊNCIAS (NÃO INCLUI FORNECIMENTO). AF_03/2024</t>
  </si>
  <si>
    <t>92826</t>
  </si>
  <si>
    <t>ASSENTAMENTO DE TUBO DE CONCRETO PARA REDES COLETORAS DE ÁGUAS PLUVIAIS, DIÂMETRO DE 800 MM, JUNTA RÍGIDA, INSTALADO EM LOCAL COM ALTO NÍVEL DE INTERFERÊNCIAS (NÃO INCLUI FORNECIMENTO). AF_03/2024</t>
  </si>
  <si>
    <t>92813</t>
  </si>
  <si>
    <t>ASSENTAMENTO DE TUBO DE CONCRETO PARA REDES COLETORAS DE ÁGUAS PLUVIAIS, DIÂMETRO DE 800 MM, JUNTA RÍGIDA, INSTALADO EM LOCAL COM BAIXO NÍVEL DE INTERFERÊNCIAS (NÃO INCLUI FORNECIMENTO). AF_03/2024</t>
  </si>
  <si>
    <t>92827</t>
  </si>
  <si>
    <t>ASSENTAMENTO DE TUBO DE CONCRETO PARA REDES COLETORAS DE ÁGUAS PLUVIAIS, DIÂMETRO DE 900 MM, JUNTA RÍGIDA, INSTALADO EM LOCAL COM ALTO NÍVEL DE INTERFERÊNCIAS (NÃO INCLUI FORNECIMENTO). AF_03/2024</t>
  </si>
  <si>
    <t>3.5.2</t>
  </si>
  <si>
    <t>92814</t>
  </si>
  <si>
    <t>PORTÃO DE ABRIR - SOCIAL (1,70m x 2,00m) - 2 UN</t>
  </si>
  <si>
    <t>ASSENTAMENTO DE TUBO DE CONCRETO PARA REDES COLETORAS DE ÁGUAS PLUVIAIS, DIÂMETRO DE 900 MM, JUNTA RÍGIDA, INSTALADO EM LOCAL COM BAIXO NÍVEL DE INTERFERÊNCIAS (NÃO INCLUI FORNECIMENTO). AF_03/2024</t>
  </si>
  <si>
    <t>95570</t>
  </si>
  <si>
    <t>TUBO DE CONCRETO (SIMPLES) PARA REDES COLETORAS DE ÁGUAS PLUVIAIS, DIÂMETRO DE 300 MM, JUNTA RÍGIDA, INSTALADO EM LOCAL COM ALTO NÍVEL DE INTERFERÊNCIAS - FORNECIMENTO E ASSENTAMENTO. AF_03/2024</t>
  </si>
  <si>
    <t>95567</t>
  </si>
  <si>
    <t>TUBO DE CONCRETO (SIMPLES) PARA REDES COLETORAS DE ÁGUAS PLUVIAIS, DIÂMETRO DE 300 MM, JUNTA RÍGIDA, INSTALADO EM LOCAL COM BAIXO NÍVEL DE INTERFERÊNCIAS - FORNECIMENTO E ASSENTAMENTO. AF_03/2024</t>
  </si>
  <si>
    <t>95571</t>
  </si>
  <si>
    <t>TUBO DE CONCRETO (SIMPLES) PARA REDES COLETORAS DE ÁGUAS PLUVIAIS, DIÂMETRO DE 400 MM, JUNTA RÍGIDA, INSTALADO EM LOCAL COM ALTO NÍVEL DE INTERFERÊNCIAS - FORNECIMENTO E ASSENTAMENTO. AF_03/2024</t>
  </si>
  <si>
    <t>3.5.3</t>
  </si>
  <si>
    <t>ESTACAS P/ PILARES DOS PORTÕES (H=3M; D=25CM Ø12,5MM)</t>
  </si>
  <si>
    <t>100896</t>
  </si>
  <si>
    <t>ESTACA ESCAVADA MECANICAMENTE, SEM FLUIDO ESTABILIZANTE, COM 25 CM DE DIÂMETRO, PERFURATRIZ MONTADA SOBRE CAMINHÃO E CONCRETO FCK 25 MPA LANÇADO POR CAMINHÃO BETONEIRA (EXCLUSIVE MOBILIZAÇÃO E DESMOBILIZAÇÃO). AF_05/2026</t>
  </si>
  <si>
    <t>95568</t>
  </si>
  <si>
    <t>TUBO DE CONCRETO (SIMPLES) PARA REDES COLETORAS DE ÁGUAS PLUVIAIS, DIÂMETRO DE 400 MM, JUNTA RÍGIDA, INSTALADO EM LOCAL COM BAIXO NÍVEL DE INTERFERÊNCIAS - FORNECIMENTO E ASSENTAMENTO. AF_03/2024</t>
  </si>
  <si>
    <t>95572</t>
  </si>
  <si>
    <t>TUBO DE CONCRETO (SIMPLES) PARA REDES COLETORAS DE ÁGUAS PLUVIAIS, DIÂMETRO DE 500 MM, JUNTA RÍGIDA, INSTALADO EM LOCAL COM ALTO NÍVEL DE INTERFERÊNCIAS - FORNECIMENTO E ASSENTAMENTO. AF_03/2024</t>
  </si>
  <si>
    <t>95569</t>
  </si>
  <si>
    <t>3.5.4</t>
  </si>
  <si>
    <t>TUBO DE CONCRETO (SIMPLES) PARA REDES COLETORAS DE ÁGUAS PLUVIAIS, DIÂMETRO DE 500 MM, JUNTA RÍGIDA, INSTALADO EM LOCAL COM BAIXO NÍVEL DE INTERFERÊNCIAS - FORNECIMENTO E ASSENTAMENTO. AF_03/2024</t>
  </si>
  <si>
    <t>ESTACAS - ESTRIBOS Ø5,00MM C/14CM</t>
  </si>
  <si>
    <t>92863</t>
  </si>
  <si>
    <t>TUBO DE CONCRETO PARA REDES COLETORAS DE ESGOTO SANITÁRIO, DIÂMETRO DE 1000 MM, JUNTA ELÁSTICA, INSTALADO EM LOCAL COM ALTO NÍVEL DE INTERFERÊNCIAS - FORNECIMENTO E ASSENTAMENTO. AF_03/2024</t>
  </si>
  <si>
    <t>92847</t>
  </si>
  <si>
    <t>TUBO DE CONCRETO PARA REDES COLETORAS DE ESGOTO SANITÁRIO, DIÂMETRO DE 1000 MM, JUNTA ELÁSTICA, INSTALADO EM LOCAL COM BAIXO NÍVEL DE INTERFERÊNCIAS - FORNECIMENTO E ASSENTAMENTO. AF_03/2024</t>
  </si>
  <si>
    <t>3.5.5</t>
  </si>
  <si>
    <t>PILARES (FÔRMAS)</t>
  </si>
  <si>
    <t>92431</t>
  </si>
  <si>
    <t>MONTAGEM E DESMONTAGEM DE FÔRMA DE PILARES RETANGULARES E ESTRUTURAS SIMILARES, PÉ-DIREITO SIMPLES, EM CHAPA DE MADEIRA COMPENSADA PLASTIFICADA, 10 UTILIZAÇÕES. AF_09/2020</t>
  </si>
  <si>
    <t>92849</t>
  </si>
  <si>
    <t>TUBO DE CONCRETO PARA REDES COLETORAS DE ESGOTO SANITÁRIO, DIÂMETRO DE 300 MM, JUNTA ELÁSTICA, INSTALADO EM LOCAL COM ALTO NÍVEL DE INTERFERÊNCIAS - FORNECIMENTO E ASSENTAMENTO. AF_03/2024</t>
  </si>
  <si>
    <t>92833</t>
  </si>
  <si>
    <t>TUBO DE CONCRETO PARA REDES COLETORAS DE ESGOTO SANITÁRIO, DIÂMETRO DE 300 MM, JUNTA ELÁSTICA, INSTALADO EM LOCAL COM BAIXO NÍVEL DE INTERFERÊNCIAS - FORNECIMENTO E ASSENTAMENTO. AF_03/2024</t>
  </si>
  <si>
    <t>92851</t>
  </si>
  <si>
    <t>TUBO DE CONCRETO PARA REDES COLETORAS DE ESGOTO SANITÁRIO, DIÂMETRO DE 400 MM, JUNTA ELÁSTICA, INSTALADO EM LOCAL COM ALTO NÍVEL DE INTERFERÊNCIAS - FORNECIMENTO E ASSENTAMENTO. AF_03/2024</t>
  </si>
  <si>
    <t>3.5.6</t>
  </si>
  <si>
    <t>PILARES (LONGITUDINAL - TODAS)</t>
  </si>
  <si>
    <t>92835</t>
  </si>
  <si>
    <t>TUBO DE CONCRETO PARA REDES COLETORAS DE ESGOTO SANITÁRIO, DIÂMETRO DE 400 MM, JUNTA ELÁSTICA, INSTALADO EM LOCAL COM BAIXO NÍVEL DE INTERFERÊNCIAS - FORNECIMENTO E ASSENTAMENTO. AF_03/2024</t>
  </si>
  <si>
    <t>92853</t>
  </si>
  <si>
    <t>TUBO DE CONCRETO PARA REDES COLETORAS DE ESGOTO SANITÁRIO, DIÂMETRO DE 500 MM, JUNTA ELÁSTICA, INSTALADO EM LOCAL COM ALTO NÍVEL DE INTERFERÊNCIAS - FORNECIMENTO E ASSENTAMENTO. AF_03/2024</t>
  </si>
  <si>
    <t>92837</t>
  </si>
  <si>
    <t>TUBO DE CONCRETO PARA REDES COLETORAS DE ESGOTO SANITÁRIO, DIÂMETRO DE 500 MM, JUNTA ELÁSTICA, INSTALADO EM LOCAL COM BAIXO NÍVEL DE INTERFERÊNCIAS - FORNECIMENTO E ASSENTAMENTO. AF_03/2024</t>
  </si>
  <si>
    <t>92855</t>
  </si>
  <si>
    <t>TUBO DE CONCRETO PARA REDES COLETORAS DE ESGOTO SANITÁRIO, DIÂMETRO DE 600 MM, JUNTA ELÁSTICA, INSTALADO EM LOCAL COM ALTO NÍVEL DE INTERFERÊNCIAS - FORNECIMENTO E ASSENTAMENTO. AF_03/2024</t>
  </si>
  <si>
    <t>92839</t>
  </si>
  <si>
    <t>3.5.7</t>
  </si>
  <si>
    <t>TUBO DE CONCRETO PARA REDES COLETORAS DE ESGOTO SANITÁRIO, DIÂMETRO DE 600 MM, JUNTA ELÁSTICA, INSTALADO EM LOCAL COM BAIXO NÍVEL DE INTERFERÊNCIAS - FORNECIMENTO E ASSENTAMENTO. AF_03/2024</t>
  </si>
  <si>
    <t>PILARES
(ESTRIBOS Ø5,0MM C/ 14 CM)</t>
  </si>
  <si>
    <t>92857</t>
  </si>
  <si>
    <t>TUBO DE CONCRETO PARA REDES COLETORAS DE ESGOTO SANITÁRIO, DIÂMETRO DE 700 MM, JUNTA ELÁSTICA, INSTALADO EM LOCAL COM ALTO NÍVEL DE INTERFERÊNCIAS - FORNECIMENTO E ASSENTAMENTO. AF_03/2024</t>
  </si>
  <si>
    <t>92841</t>
  </si>
  <si>
    <t>TUBO DE CONCRETO PARA REDES COLETORAS DE ESGOTO SANITÁRIO, DIÂMETRO DE 700 MM, JUNTA ELÁSTICA, INSTALADO EM LOCAL COM BAIXO NÍVEL DE INTERFERÊNCIAS - FORNECIMENTO E ASSENTAMENTO. AF_03/2024</t>
  </si>
  <si>
    <t>92859</t>
  </si>
  <si>
    <t>TUBO DE CONCRETO PARA REDES COLETORAS DE ESGOTO SANITÁRIO, DIÂMETRO DE 800 MM, JUNTA ELÁSTICA, INSTALADO EM LOCAL COM ALTO NÍVEL DE INTERFERÊNCIAS - FORNECIMENTO E ASSENTAMENTO. AF_03/2024</t>
  </si>
  <si>
    <t>92843</t>
  </si>
  <si>
    <t>TUBO DE CONCRETO PARA REDES COLETORAS DE ESGOTO SANITÁRIO, DIÂMETRO DE 800 MM, JUNTA ELÁSTICA, INSTALADO EM LOCAL COM BAIXO NÍVEL DE INTERFERÊNCIAS - FORNECIMENTO E ASSENTAMENTO. AF_03/2024</t>
  </si>
  <si>
    <t>3.5.8</t>
  </si>
  <si>
    <t>PILARES (CONCRETO)</t>
  </si>
  <si>
    <t>103672</t>
  </si>
  <si>
    <t>92861</t>
  </si>
  <si>
    <t>CONCRETAGEM DE PILARES, FCK = 25 MPA, COM USO DE BOMBA - LANÇAMENTO, ADENSAMENTO E ACABAMENTO. AF_02/2022_PS</t>
  </si>
  <si>
    <t>TUBO DE CONCRETO PARA REDES COLETORAS DE ESGOTO SANITÁRIO, DIÂMETRO DE 900 MM, JUNTA ELÁSTICA, INSTALADO EM LOCAL COM ALTO NÍVEL DE INTERFERÊNCIAS - FORNECIMENTO E ASSENTAMENTO. AF_03/2024</t>
  </si>
  <si>
    <t>92845</t>
  </si>
  <si>
    <t>TUBO DE CONCRETO PARA REDES COLETORAS DE ESGOTO SANITÁRIO, DIÂMETRO DE 900 MM, JUNTA ELÁSTICA, INSTALADO EM LOCAL COM BAIXO NÍVEL DE INTERFERÊNCIAS - FORNECIMENTO E ASSENTAMENTO. AF_03/2024</t>
  </si>
  <si>
    <t>92226</t>
  </si>
  <si>
    <t>TUBO DE CONCRETO PARA REDES COLETORAS DE ÁGUAS PLUVIAIS, DIÂMETRO DE 1000 MM, JUNTA RÍGIDA, INSTALADO EM LOCAL COM ALTO NÍVEL DE INTERFERÊNCIAS - FORNECIMENTO E ASSENTAMENTO. AF_03/2024</t>
  </si>
  <si>
    <t>92216</t>
  </si>
  <si>
    <t>TUBO DE CONCRETO PARA REDES COLETORAS DE ÁGUAS PLUVIAIS, DIÂMETRO DE 1000 MM, JUNTA RÍGIDA, INSTALADO EM LOCAL COM BAIXO NÍVEL DE INTERFERÊNCIAS - FORNECIMENTO E ASSENTAMENTO. AF_03/2024</t>
  </si>
  <si>
    <t>92829</t>
  </si>
  <si>
    <t>TUBO DE CONCRETO PARA REDES COLETORAS DE ÁGUAS PLUVIAIS, DIÂMETRO DE 1200 MM, JUNTA RÍGIDA, INSTALADO EM LOCAL COM ALTO NÍVEL DE INTERFERÊNCIAS - FORNECIMENTO E ASSENTAMENTO. AF_03/2024</t>
  </si>
  <si>
    <t>92816</t>
  </si>
  <si>
    <t>TUBO DE CONCRETO PARA REDES COLETORAS DE ÁGUAS PLUVIAIS, DIÂMETRO DE 1200 MM, JUNTA RÍGIDA, INSTALADO EM LOCAL COM BAIXO NÍVEL DE INTERFERÊNCIAS - FORNECIMENTO E ASSENTAMENTO. AF_03/2024</t>
  </si>
  <si>
    <t>92831</t>
  </si>
  <si>
    <t>TUBO DE CONCRETO PARA REDES COLETORAS DE ÁGUAS PLUVIAIS, DIÂMETRO DE 1500 MM, JUNTA RÍGIDA, INSTALADO EM LOCAL COM ALTO NÍVEL DE INTERFERÊNCIAS - FORNECIMENTO E ASSENTAMENTO. AF_03/2024</t>
  </si>
  <si>
    <t>92818</t>
  </si>
  <si>
    <t>3.6</t>
  </si>
  <si>
    <t>TUBO DE CONCRETO PARA REDES COLETORAS DE ÁGUAS PLUVIAIS, DIÂMETRO DE 1500 MM, JUNTA RÍGIDA, INSTALADO EM LOCAL COM BAIXO NÍVEL DE INTERFERÊNCIAS - FORNECIMENTO E ASSENTAMENTO. AF_03/2024</t>
  </si>
  <si>
    <t>ACESSIBILIDADE - PISO PODOTÁTIL</t>
  </si>
  <si>
    <t>95566</t>
  </si>
  <si>
    <t>TUBO DE CONCRETO PARA REDES COLETORAS DE ÁGUAS PLUVIAIS, DIÂMETRO DE 300MM, JUNTA RÍGIDA, INSTALADO EM LOCAL COM ALTO NÍVEL DE INTERFERÊNCIAS - FORNECIMENTO E ASSENTAMENTO. AF_03/2024</t>
  </si>
  <si>
    <t>95565</t>
  </si>
  <si>
    <t>TUBO DE CONCRETO PARA REDES COLETORAS DE ÁGUAS PLUVIAIS, DIÂMETRO DE 300MM, JUNTA RÍGIDA, INSTALADO EM LOCAL COM BAIXO NÍVEL DE INTERFERÊNCIAS - FORNECIMENTO E ASSENTAMENTO. AF_03/2024</t>
  </si>
  <si>
    <t>92219</t>
  </si>
  <si>
    <t>TUBO DE CONCRETO PARA REDES COLETORAS DE ÁGUAS PLUVIAIS, DIÂMETRO DE 400 MM, JUNTA RÍGIDA, INSTALADO EM LOCAL COM ALTO NÍVEL DE INTERFERÊNCIAS - FORNECIMENTO E ASSENTAMENTO. AF_03/2024</t>
  </si>
  <si>
    <t>3.6.1</t>
  </si>
  <si>
    <t>REINSTALAÇÃO DE PISO PODOTÁTIL DE CONCRETO - CALÇADA ESTACIONAMENTO</t>
  </si>
  <si>
    <t>92210</t>
  </si>
  <si>
    <t>TUBO DE CONCRETO PARA REDES COLETORAS DE ÁGUAS PLUVIAIS, DIÂMETRO DE 400 MM, JUNTA RÍGIDA, INSTALADO EM LOCAL COM BAIXO NÍVEL DE INTERFERÊNCIAS - FORNECIMENTO E ASSENTAMENTO. AF_03/2024</t>
  </si>
  <si>
    <t>92220</t>
  </si>
  <si>
    <t>104658 (ADAPTADO)</t>
  </si>
  <si>
    <t>TUBO DE CONCRETO PARA REDES COLETORAS DE ÁGUAS PLUVIAIS, DIÂMETRO DE 500 MM, JUNTA RÍGIDA, INSTALADO EM LOCAL COM ALTO NÍVEL DE INTERFERÊNCIAS - FORNECIMENTO E ASSENTAMENTO. AF_03/2024</t>
  </si>
  <si>
    <t>92211</t>
  </si>
  <si>
    <t>TUBO DE CONCRETO PARA REDES COLETORAS DE ÁGUAS PLUVIAIS, DIÂMETRO DE 500 MM, JUNTA RÍGIDA, INSTALADO EM LOCAL COM BAIXO NÍVEL DE INTERFERÊNCIAS - FORNECIMENTO E ASSENTAMENTO. AF_03/2024</t>
  </si>
  <si>
    <t>92221</t>
  </si>
  <si>
    <t>TUBO DE CONCRETO PARA REDES COLETORAS DE ÁGUAS PLUVIAIS, DIÂMETRO DE 600 MM, JUNTA RÍGIDA, INSTALADO EM LOCAL COM ALTO NÍVEL DE INTERFERÊNCIAS - FORNECIMENTO E ASSENTAMENTO. AF_03/2024</t>
  </si>
  <si>
    <t>92212</t>
  </si>
  <si>
    <t>TUBO DE CONCRETO PARA REDES COLETORAS DE ÁGUAS PLUVIAIS, DIÂMETRO DE 600 MM, JUNTA RÍGIDA, INSTALADO EM LOCAL COM BAIXO NÍVEL DE INTERFERÊNCIAS - FORNECIMENTO E ASSENTAMENTO. AF_03/2024</t>
  </si>
  <si>
    <t>(ADAPTADO PARA REINSTALAÇÃO) PISO PODOTÁTIL DE ALERTA OU DIRECIONAL, DE CONCRETO, ASSENTADO SOBRE ARGAMASSA. AF_03/2024</t>
  </si>
  <si>
    <t>92222</t>
  </si>
  <si>
    <t>TUBO DE CONCRETO PARA REDES COLETORAS DE ÁGUAS PLUVIAIS, DIÂMETRO DE 700 MM, JUNTA RÍGIDA, INSTALADO EM LOCAL COM ALTO NÍVEL DE INTERFERÊNCIAS - FORNECIMENTO E ASSENTAMENTO. AF_03/2024</t>
  </si>
  <si>
    <t>92213</t>
  </si>
  <si>
    <t>TUBO DE CONCRETO PARA REDES COLETORAS DE ÁGUAS PLUVIAIS, DIÂMETRO DE 700 MM, JUNTA RÍGIDA, INSTALADO EM LOCAL COM BAIXO NÍVEL DE INTERFERÊNCIAS - FORNECIMENTO E ASSENTAMENTO. AF_03/2024</t>
  </si>
  <si>
    <t>92223</t>
  </si>
  <si>
    <t>TUBO DE CONCRETO PARA REDES COLETORAS DE ÁGUAS PLUVIAIS, DIÂMETRO DE 800 MM, JUNTA RÍGIDA, INSTALADO EM LOCAL COM ALTO NÍVEL DE INTERFERÊNCIAS - FORNECIMENTO E ASSENTAMENTO. AF_03/2024</t>
  </si>
  <si>
    <t>3.6.2</t>
  </si>
  <si>
    <t>PISO PODOTÁTIL DE CONCRETO - CALÇADA ESTACIONAMENTO</t>
  </si>
  <si>
    <t>92214</t>
  </si>
  <si>
    <t>TUBO DE CONCRETO PARA REDES COLETORAS DE ÁGUAS PLUVIAIS, DIÂMETRO DE 800 MM, JUNTA RÍGIDA, INSTALADO EM LOCAL COM BAIXO NÍVEL DE INTERFERÊNCIAS - FORNECIMENTO E ASSENTAMENTO. AF_03/2024</t>
  </si>
  <si>
    <t>92224</t>
  </si>
  <si>
    <t>TUBO DE CONCRETO PARA REDES COLETORAS DE ÁGUAS PLUVIAIS, DIÂMETRO DE 900 MM, JUNTA RÍGIDA, INSTALADO EM LOCAL COM ALTO NÍVEL DE INTERFERÊNCIAS - FORNECIMENTO E ASSENTAMENTO. AF_03/2024</t>
  </si>
  <si>
    <t>92215</t>
  </si>
  <si>
    <t>3.6.3</t>
  </si>
  <si>
    <t>TUBO DE CONCRETO PARA REDES COLETORAS DE ÁGUAS PLUVIAIS, DIÂMETRO DE 900 MM, JUNTA RÍGIDA, INSTALADO EM LOCAL COM BAIXO NÍVEL DE INTERFERÊNCIAS - FORNECIMENTO E ASSENTAMENTO. AF_03/2024</t>
  </si>
  <si>
    <t>PISO PODOTÁTIL EM CONCRETO - CALÇADA DA PASSARELA</t>
  </si>
  <si>
    <t>94342</t>
  </si>
  <si>
    <t>ATERRO MANUAL DE VALAS COM AREIA PARA ATERRO. AF_08/2023</t>
  </si>
  <si>
    <t>ACESSO E DRENAGEM QUADRA DE AREIA</t>
  </si>
  <si>
    <t>94304</t>
  </si>
  <si>
    <t>ATERRO MECANIZADO DE VALA COM ESCAVADEIRA HIDRÁULICA (CAPACIDADE DA CAÇAMBA: 0,8 M³ / POTÊNCIA: 111 HP), LARGURA ATÉ 2,5 M, PROFUNDIDADE ATÉ 1,5 M, COM SOLO ARGILO-ARENOSO. AF_08/2023</t>
  </si>
  <si>
    <t>4.1</t>
  </si>
  <si>
    <t>CALÇADA DE ACESSO À QUADRA E = 6CM</t>
  </si>
  <si>
    <t>94306</t>
  </si>
  <si>
    <t>ATERRO MECANIZADO DE VALA COM ESCAVADEIRA HIDRÁULICA (CAPACIDADE DA CAÇAMBA: 0,8 M³ / POTÊNCIA: 111 HP), LARGURA ATÉ 2,5 M, PROFUNDIDADE DE 1,5 A 3,0 M, COM SOLO ARGILO-ARENOSO. AF_08/2023</t>
  </si>
  <si>
    <t>94327</t>
  </si>
  <si>
    <t>ATERRO MECANIZADO DE VALA COM ESCAVADEIRA HIDRÁULICA (CAPACIDADE DA CAÇAMBA: 0,8 M³/POTÊNCIA: 111 HP), LARGURA ATÉ 2,5 M, PROFUNDIDADE ATÉ 1,5 M, COM AREIA PARA ATERRO. AF_08/2023</t>
  </si>
  <si>
    <t>94329</t>
  </si>
  <si>
    <t>ATERRO MECANIZADO DE VALA COM ESCAVADEIRA HIDRÁULICA (CAPACIDADE DA CAÇAMBA: 0,8 M³/POTÊNCIA: 111 HP), LARGURA ATÉ 2,5 M, PROFUNDIDADE DE 1,5 A 3,0 M, COM AREIA PARA ATERRO. AF_08/2023</t>
  </si>
  <si>
    <t>94333</t>
  </si>
  <si>
    <t>ATERRO MECANIZADO DE VALA COM ESCAVADEIRA HIDRÁULICA (CAPACIDADE DA CAÇAMBA: 0,8 M³/POTÊNCIA: 111 HP), LARGURA ATÉ 2,5 M, PROFUNDIDADE DE 3,0 A 6,0 M, COM AREIA PARA ATERRO. AF_08/2023</t>
  </si>
  <si>
    <t>94310</t>
  </si>
  <si>
    <t>ATERRO MECANIZADO DE VALA COM ESCAVADEIRA HIDRÁULICA (CAPACIDADE DA CAÇAMBA: 0,8 M³/POTÊNCIA: 111 HP), LARGURA ATÉ 2,5 M, PROFUNDIDADE DE 3,0 A 6,0 M, COM SOLO ARGILO-ARENOSO. AF_08/2023</t>
  </si>
  <si>
    <t>104739</t>
  </si>
  <si>
    <t>ATERRO MECANIZADO DE VALA COM MINICARREGADEIRA, COM AREIA PARA ATERRO. AF_08/2023</t>
  </si>
  <si>
    <t>104738</t>
  </si>
  <si>
    <t>ATERRO MECANIZADO DE VALA COM MINICARREGADEIRA, COM SOLO ARGILO-ARENOSO. AF_08/2023</t>
  </si>
  <si>
    <t>94316</t>
  </si>
  <si>
    <t>ATERRO MECANIZADO DE VALA COM RETROESCAVADEIRA (CAPACIDADE DA CAÇAMBA DA RETRO: 0,26 M³ / POTÊNCIA: 88 HP), LARGURA ATÉ 1,5 M, PROFUNDIDADE ATÉ 1,5 M, COM SOLO ARGILO-ARENOSO. AF_08/2023</t>
  </si>
  <si>
    <t>94318</t>
  </si>
  <si>
    <t>ATERRO MECANIZADO DE VALA COM RETROESCAVADEIRA (CAPACIDADE DA CAÇAMBA DA RETRO: 0,26 M³ / POTÊNCIA: 88 HP), LARGURA ATÉ 1,5 M, PROFUNDIDADE DE 1,5 A 3,0 M, COM SOLO ARGILO-ARENOSO. AF_08/2023</t>
  </si>
  <si>
    <t>4.2</t>
  </si>
  <si>
    <t>CALÇADA DE ACESSO À QUADRA (TRECHO ARMADO SOBRE O DRENO) E = 10 CM</t>
  </si>
  <si>
    <t>103076</t>
  </si>
  <si>
    <t>EXECUÇÃO DE LAJE SOBRE SOLO, ESPESSURA DE 10 CM, FCK = 30 MPA, COM USO DE FORMAS EM MADEIRA SERRADA. AF_07/2026</t>
  </si>
  <si>
    <t>94339</t>
  </si>
  <si>
    <t>ATERRO MECANIZADO DE VALA COM RETROESCAVADEIRA (CAPACIDADE DA CAÇAMBA DA RETRO: 0,26 M³/POTÊNCIA: 88 HP), LARGURA ATÉ 1,5 M, PROFUNDIDADE ATÉ 1,5 M, COM AREIA PARA ATERRO. AF_08/2023</t>
  </si>
  <si>
    <t>94341</t>
  </si>
  <si>
    <t>ATERRO MECANIZADO DE VALA COM RETROESCAVADEIRA (CAPACIDADE DA CAÇAMBA DA RETRO: 0,26 M³/POTÊNCIA: 88 HP), LARGURA ATÉ 1,5 M, PROFUNDIDADE DE 1,5 A 3,0 M, COM AREIA PARA ATERRO. AF_08/2023</t>
  </si>
  <si>
    <t>104742</t>
  </si>
  <si>
    <t>COMPACTAÇÃO DE VALAS COM ROLO COMPRESSOR. AF_08/2023</t>
  </si>
  <si>
    <t>93382</t>
  </si>
  <si>
    <t>REATERRO MANUAL DE VALAS, COM COMPACTADOR DE SOLOS DE PERCUSSÃO. AF_08/2023</t>
  </si>
  <si>
    <t>104737</t>
  </si>
  <si>
    <t>REATERRO MANUAL DE VALAS, COM PLACA VIBRATÓRIA. AF_08/2023</t>
  </si>
  <si>
    <t>4.3</t>
  </si>
  <si>
    <t>PISO PODOTÁTIL DE ACESSO À QUADRA (45 PEÇAS)</t>
  </si>
  <si>
    <t>93369</t>
  </si>
  <si>
    <t>REATERRO MECANIZADO DE VALA COM ESCAVADEIRA HIDRÁULICA (CAPACIDADE DA CAÇAMBA: 0,8 M³/POTÊNCIA: 111 HP), LARGURA 1,5 A 2,5 M, PROFUNDIDADE 1,5 A 3,0 M, COM SOLO (SEM SUBSTITUIÇÃO) DE 1ª CATEGORIA, COM COMPACTADOR DE SOLOS DE PERCUSSÃO. AF_08/2023</t>
  </si>
  <si>
    <t>93373</t>
  </si>
  <si>
    <t>REATERRO MECANIZADO DE VALA COM ESCAVADEIRA HIDRÁULICA (CAPACIDADE DA CAÇAMBA: 0,8 M³/POTÊNCIA: 111 HP), LARGURA 1,5 A 2,5 M, PROFUNDIDADE 3,0 A 6,0 M, COM SOLO (SEM SUBSTITUIÇÃO) DE 1ª CATEGORIA, COM COMPACTADOR DE SOLOS DE PERCUSSÃO. AF_08/2023</t>
  </si>
  <si>
    <t>93368</t>
  </si>
  <si>
    <t>REATERRO MECANIZADO DE VALA COM ESCAVADEIRA HIDRÁULICA (CAPACIDADE DA CAÇAMBA: 0,8 M³/POTÊNCIA: 111 HP), LARGURA ATÉ 1,5 M, PROFUNDIDADE DE 1,5 A 3,0 M, COM SOLO (SEM SUBSTITUIÇÃO) DE 1ª CATEGORIA, COM COMPACTADOR DE SOLOS DE PERCUSSÃO. AF_08/2023</t>
  </si>
  <si>
    <t>104729</t>
  </si>
  <si>
    <t>REATERRO MECANIZADO DE VALA COM ESCAVADEIRA HIDRÁULICA (CAPACIDADE DA CAÇAMBA: 0,8 M³/POTÊNCIA: 111 HP), LARGURA ATÉ 1,5 M, PROFUNDIDADE DE 1,5 A 3,0 M, COM SOLO (SEM SUBSTITUIÇÃO) DE 1ª CATEGORIA, COM PLACA VIBRATÓRIA. AF_08/2023</t>
  </si>
  <si>
    <t>93372</t>
  </si>
  <si>
    <t>REATERRO MECANIZADO DE VALA COM ESCAVADEIRA HIDRÁULICA (CAPACIDADE DA CAÇAMBA: 0,8 M³/POTÊNCIA: 111 HP), LARGURA ATÉ 1,5 M, PROFUNDIDADE DE 3,0 A 6,0 M, COM SOLO (SEM SUBSTITUIÇÃO) DE 1ª CATEGORIA, COM COMPACTADOR DE SOLOS DE PERCUSSÃO. AF_08/2023</t>
  </si>
  <si>
    <t>104731</t>
  </si>
  <si>
    <t>REATERRO MECANIZADO DE VALA COM ESCAVADEIRA HIDRÁULICA (CAPACIDADE DA CAÇAMBA: 0,8 M³/POTÊNCIA: 111 HP), LARGURA ATÉ 1,5 M, PROFUNDIDADE DE 3,0 A 6,0 M, COM SOLO (SEM SUBSTITUIÇÃO) DE 1ª CATEGORIA, COM PLACA VIBRATÓRIA. AF_08/2023</t>
  </si>
  <si>
    <t>4.4</t>
  </si>
  <si>
    <t>ESCAVAÇÃO PARA IMPLANTAÇÃO DO DRENO</t>
  </si>
  <si>
    <t>102279</t>
  </si>
  <si>
    <t>93367</t>
  </si>
  <si>
    <t>ESCAVAÇÃO MECANIZADA DE VALA COM PROF. ATÉ 1,5 M (MÉDIA MONTANTE E JUSANTE/UMA COMPOSIÇÃO POR TRECHO), ESCAVADEIRA (0,8 M3),LARG. MENOR QUE 1,5 M, EM SOLO DE 1A CATEGORIA, LOCAIS COM BAIXO NÍVEL DE INTERFERÊNCIA. AF_09/2024</t>
  </si>
  <si>
    <t>REATERRO MECANIZADO DE VALA COM ESCAVADEIRA HIDRÁULICA (CAPACIDADE DA CAÇAMBA: 0,8 M³/POTÊNCIA: 111 HP), LARGURA DE 1,5 A 2,5 M, PROFUNDIDADE ATÉ 1,5 M, COM SOLO (SEM SUBSTITUIÇÃO) DE 1ª CATEGORIA, COM COMPACTADOR DE SOLOS DE PERCUSSÃO. AF_08/2023</t>
  </si>
  <si>
    <t>104728</t>
  </si>
  <si>
    <t>REATERRO MECANIZADO DE VALA COM ESCAVADEIRA HIDRÁULICA (CAPACIDADE DA CAÇAMBA: 0,8 M³/POTÊNCIA: 111 HP), LARGURA DE 1,5 A 2,5 M, PROFUNDIDADE ATÉ 1,5 M, COM SOLO (SEM SUBSTITUIÇÃO) DE 1ª CATEGORIA, COM PLACA VIBRATÓRIA. AF_08/2023</t>
  </si>
  <si>
    <t>104730</t>
  </si>
  <si>
    <t>REATERRO MECANIZADO DE VALA COM ESCAVADEIRA HIDRÁULICA (CAPACIDADE DA CAÇAMBA: 0,8 M³/POTÊNCIA: 111 HP), LARGURA DE 1,5 A 2,5 M, PROFUNDIDADE DE 1,5 A 3,0 M, COM SOLO (SEM SUBSTITUIÇÃO) DE 1ª CATEGORIA, COM PLACA VIBRATÓRIA. AF_08/2023</t>
  </si>
  <si>
    <t>104732</t>
  </si>
  <si>
    <t>REATERRO MECANIZADO DE VALA COM ESCAVADEIRA HIDRÁULICA (CAPACIDADE DA CAÇAMBA: 0,8 M³/POTÊNCIA: 111 HP), LARGURA DE 1,5 A 2,5 M, PROFUNDIDADE DE 3,0 A 6,0 M, COM SOLO (SEM SUBSTITUIÇÃO) DE 1ª CATEGORIA, COM PLACA VIBRATÓRIA. AF_08/2023</t>
  </si>
  <si>
    <t>104740</t>
  </si>
  <si>
    <t>REATERRO MECANIZADO DE VALA COM MINICARREGADEIRA, COM COMPACTADOR DE SOLOS DE PERCUSSÃO. AF_08/2023</t>
  </si>
  <si>
    <t>104741</t>
  </si>
  <si>
    <t>4.5</t>
  </si>
  <si>
    <t>REATERRO MECANIZADO DE VALA COM MINICARREGADEIRA, COM PLACA VIBRATÓRIA. AF_08/2023</t>
  </si>
  <si>
    <t>DRENO - ENTORNO DA QUADRA</t>
  </si>
  <si>
    <t>93381</t>
  </si>
  <si>
    <t>REATERRO MECANIZADO DE VALA COM RETROESCAVADEIRA (CAPACIDADE DA CAÇAMBA DA RETRO: 0,26 M³/POTÊNCIA: 88 HP), LARGURA 0,8 A 1,5 M, PROFUNDIDADE 1,5 A 3,0 M, COM SOLO (SEM SUBSTITUIÇÃO) DE 1ª CATEGORIA E COMPACTADOR DE SOLOS DE PERCUSSÃO. AF_08/2023</t>
  </si>
  <si>
    <t>93379</t>
  </si>
  <si>
    <t>REATERRO MECANIZADO DE VALA COM RETROESCAVADEIRA (CAPACIDADE DA CAÇAMBA DA RETRO: 0,26 M³/POTÊNCIA: 88 HP), LARGURA 0,8 A 1,5 M, PROFUNDIDADE ATÉ 1,5 M, COM SOLO (SEM SUBSTITUIÇÃO) DE 1ª CATEGORIA, COM COMPACTADOR DE SOLOS DE PERCUSSÃO AF_08/2023</t>
  </si>
  <si>
    <t>93380</t>
  </si>
  <si>
    <t>REATERRO MECANIZADO DE VALA COM RETROESCAVADEIRA (CAPACIDADE DA CAÇAMBA DA RETRO: 0,26 M³/POTÊNCIA: 88 HP), LARGURA ATÉ 0,8 M, PROFUNDIDADE 1,5 A 3,0 M, COM SOLO (SEM SUBSTITUIÇÃO) DE 1ª CATEGORIA, COM COMPACTADOR DE SOLOS DE PERCUSSÃO AF_08/2023</t>
  </si>
  <si>
    <t>93378</t>
  </si>
  <si>
    <t>REATERRO MECANIZADO DE VALA COM RETROESCAVADEIRA (CAPACIDADE DA CAÇAMBA DA RETRO: 0,26 M³/POTÊNCIA: 88 HP), LARGURA ATÉ 0,8 M, PROFUNDIDADE ATÉ 1,5 M, COM SOLO (SEM SUBSTITUIÇÃO) DE 1ª CATEGORIA, COM COMPACTADOR DE SOLOS DE PERCUSSÃO. AF_08/2023</t>
  </si>
  <si>
    <t>4.6</t>
  </si>
  <si>
    <t>ATERRO P/ REGULARIZAÇÃO DA INCLINAÇÃO DO DRENO</t>
  </si>
  <si>
    <t>4.7</t>
  </si>
  <si>
    <t>PLANTIO DE GRAMA NA REGIÃO ATERRADA</t>
  </si>
  <si>
    <t>98504</t>
  </si>
  <si>
    <t>PLANTIO DE GRAMA BATATAIS EM PLACAS. AF_07/2024</t>
  </si>
  <si>
    <t>104733</t>
  </si>
  <si>
    <t>REATERRO MECANIZADO DE VALA COM RETROESCAVADEIRA (CAPACIDADE DA CAÇAMBA DA RETRO: 0,26 M³/POTÊNCIA: 88 HP), LARGURA ATÉ 0,8 M, PROFUNDIDADE ATÉ 1,5 M, COM SOLO (SEM SUBSTITUIÇÃO) DE 1ª CATEGORIA, COM PLACA VIBRATÓRIA. AF_08/2023</t>
  </si>
  <si>
    <t>104735</t>
  </si>
  <si>
    <t>REATERRO MECANIZADO DE VALA COM RETROESCAVADEIRA (CAPACIDADE DA CAÇAMBA DA RETRO: 0,26 M³/POTÊNCIA: 88 HP), LARGURA ATÉ 0,8 M, PROFUNDIDADE DE 1,5 A 3,0 M, COM SOLO (SEM SUBSTITUIÇÃO) DE 1ª CATEGORIA, COM PLACA VIBRATÓRIA. AF_08/2023</t>
  </si>
  <si>
    <t>104734</t>
  </si>
  <si>
    <t>REATERRO MECANIZADO DE VALA COM RETROESCAVADEIRA (CAPACIDADE DA CAÇAMBA DA RETRO: 0,26 M³/POTÊNCIA: 88 HP), LARGURA DE 0,8 A 1,5 M, PROFUNDIDADE ATÉ 1,5 M, COM SOLO (SEM SUBSTITUIÇÃO) DE 1ª CATEGORIA, COM PLACA VIBRATÓRIA. AF_08/2023</t>
  </si>
  <si>
    <t>104736</t>
  </si>
  <si>
    <t>REATERRO MECANIZADO DE VALA COM RETROESCAVADEIRA (CAPACIDADE DA CAÇAMBA DA RETRO: 0,26 M³/POTÊNCIA: 88 HP), LARGURA DE 0,8 A 1,5 M, PROFUNDIDADE DE 1,5 A 3,0 M, COM SOLO (SEM SUBSTITUIÇÃO) DE 1ª CATEGORIA, COM PLACA VIBRATÓRIA. AF_08/2023</t>
  </si>
  <si>
    <t>105732</t>
  </si>
  <si>
    <t>CONSTRUÇÃO DE BASE E SUB-BASE PARA PAVIMENTAÇÃO DE BRITA GRADUADA SIMPLES TRATADA COM CIMENTO, COM ESPESSURA DE 10 CM - EXCLUSIVE CARGA E TRANSPORTE. AF_09/2024</t>
  </si>
  <si>
    <t>96397</t>
  </si>
  <si>
    <t>CONSTRUÇÃO DE BASE E SUB-BASE PARA PAVIMENTAÇÃO DE BRITA GRADUADA SIMPLES TRATADA COM CIMENTO, COM ESPESSURA DE 15 CM - EXCLUSIVE CARGA E TRANSPORTE. AF_09/2024</t>
  </si>
  <si>
    <t>105735</t>
  </si>
  <si>
    <t>CONSTRUÇÃO DE BASE E SUB-BASE PARA PAVIMENTAÇÃO DE BRITA GRADUADA SIMPLES TRATADA COM CIMENTO, COM ESPESSURA DE 20 CM - EXCLUSIVE CARGA E TRANSPORTE. AF_09/2024</t>
  </si>
  <si>
    <t>105727</t>
  </si>
  <si>
    <t>CONSTRUÇÃO DE BASE E SUB-BASE PARA PAVIMENTAÇÃO DE BRITA GRADUADA SIMPLES, COM ESPESSURA DE 10 CM - EXCLUSIVE CARGA E TRANSPORTE. AF_09/2024</t>
  </si>
  <si>
    <t>ILUMINAÇÃO DA QUADRA DESCOBERTA</t>
  </si>
  <si>
    <t>96396</t>
  </si>
  <si>
    <t>CONSTRUÇÃO DE BASE E SUB-BASE PARA PAVIMENTAÇÃO DE BRITA GRADUADA SIMPLES, COM ESPESSURA DE 15 CM - EXCLUSIVE CARGA E TRANSPORTE. AF_09/2024</t>
  </si>
  <si>
    <t>105730</t>
  </si>
  <si>
    <t>CONSTRUÇÃO DE BASE E SUB-BASE PARA PAVIMENTAÇÃO DE BRITA GRADUADA SIMPLES, COM ESPESSURA DE 20 CM - EXCLUSIVE CARGA E TRANSPORTE. AF_09/2024</t>
  </si>
  <si>
    <t>105737</t>
  </si>
  <si>
    <t>CONSTRUÇÃO DE BASE E SUB-BASE PARA PAVIMENTAÇÃO DE CONCRETO COMPACTADO COM ROLO, COM ESPESSURA DE 10 CM - EXCLUSIVE CARGA E TRANSPORTE. AF_09/2024</t>
  </si>
  <si>
    <t>96398</t>
  </si>
  <si>
    <t>CONSTRUÇÃO DE BASE E SUB-BASE PARA PAVIMENTAÇÃO DE CONCRETO COMPACTADO COM ROLO, COM ESPESSURA DE 15 CM - EXCLUSIVE CARGA E TRANSPORTE. AF_09/2024</t>
  </si>
  <si>
    <t>105740</t>
  </si>
  <si>
    <t>CONSTRUÇÃO DE BASE E SUB-BASE PARA PAVIMENTAÇÃO DE CONCRETO COMPACTADO COM ROLO, COM ESPESSURA DE 20 CM - EXCLUSIVE CARGA E TRANSPORTE. AF_09/2024</t>
  </si>
  <si>
    <t>5.1</t>
  </si>
  <si>
    <t>POSTE P/ REFLETORES</t>
  </si>
  <si>
    <t>105749</t>
  </si>
  <si>
    <t>13895/ORSE</t>
  </si>
  <si>
    <t>CONSTRUÇÃO DE BASE E SUB-BASE PARA PAVIMENTAÇÃO DE MACADAME SECO, COM ESPESSURA DE 10 CM - EXCLUSIVE CARGA E TRANSPORTE. AF_09/2024</t>
  </si>
  <si>
    <t>POSTE DE CONCRETO DUPLO T (DT) 12/600 - FORNECIMENTO E ASSENTAMENTO</t>
  </si>
  <si>
    <t>96400</t>
  </si>
  <si>
    <t>CONSTRUÇÃO DE BASE E SUB-BASE PARA PAVIMENTAÇÃO DE MACADAME SECO, COM ESPESSURA DE 15 CM - EXCLUSIVE CARGA E TRANSPORTE. AF_09/2024</t>
  </si>
  <si>
    <t>105752</t>
  </si>
  <si>
    <t>CONSTRUÇÃO DE BASE E SUB-BASE PARA PAVIMENTAÇÃO DE MACADAME SECO, COM ESPESSURA DE 20 CM - EXCLUSIVE CARGA E TRANSPORTE. AF_09/2024</t>
  </si>
  <si>
    <t>105754</t>
  </si>
  <si>
    <t>CONSTRUÇÃO DE BASE E SUB-BASE PARA PAVIMENTAÇÃO DE MACADAME SECO, COM ESPESSURA DE 25 CM - EXCLUSIVE CARGA E TRANSPORTE. AF_09/2024</t>
  </si>
  <si>
    <t>105742</t>
  </si>
  <si>
    <t>CONSTRUÇÃO DE BASE E SUB-BASE PARA PAVIMENTAÇÃO DE RACHÃO, COM ESPESSURA DE 30 CM - EXCLUSIVE CARGA E TRANSPORTE. AF_09/2024</t>
  </si>
  <si>
    <t>96399</t>
  </si>
  <si>
    <t>CONSTRUÇÃO DE BASE E SUB-BASE PARA PAVIMENTAÇÃO DE RACHÃO, COM ESPESSURA DE 40 CM - EXCLUSIVE CARGA E TRANSPORTE. AF_09/2024</t>
  </si>
  <si>
    <t>5.2</t>
  </si>
  <si>
    <t>105745</t>
  </si>
  <si>
    <t>ESCAVAÇÃO DE VALA P/ POSTE</t>
  </si>
  <si>
    <t>CONSTRUÇÃO DE BASE E SUB-BASE PARA PAVIMENTAÇÃO DE RACHÃO, COM ESPESSURA DE 50 CM - EXCLUSIVE CARGA E TRANSPORTE. AF_09/2024</t>
  </si>
  <si>
    <t>105747</t>
  </si>
  <si>
    <t>CONSTRUÇÃO DE BASE E SUB-BASE PARA PAVIMENTAÇÃO DE RACHÃO, COM ESPESSURA DE 60 CM - EXCLUSIVE CARGA E TRANSPORTE. AF_09/2024</t>
  </si>
  <si>
    <t>105657</t>
  </si>
  <si>
    <t>CONSTRUÇÃO DE BASE E SUB-BASE PARA PAVIMENTAÇÃO DE SOLO (PREDOMINANTEMENTE ARENOSO) BRITA - 40%-60% COM CIMENTO - 4%, MISTURA EM PISTA, COM ESPESSURA DE 10 CM - EXCLUSIVE ESCAVAÇÃO, CARGA E TRANSPORTE E SOLO. AF_09/2024</t>
  </si>
  <si>
    <t>100566</t>
  </si>
  <si>
    <t>CONSTRUÇÃO DE BASE E SUB-BASE PARA PAVIMENTAÇÃO DE SOLO (PREDOMINANTEMENTE ARENOSO) BRITA - 40%-60% COM CIMENTO - 4%, MISTURA EM PISTA, COM ESPESSURA DE 15 CM - EXCLUSIVE ESCAVAÇÃO, CARGA E TRANSPORTE E SOLO. AF_09/2024</t>
  </si>
  <si>
    <t>5.3</t>
  </si>
  <si>
    <t>REATERRO DE VALA P/ POSTE</t>
  </si>
  <si>
    <t>105666</t>
  </si>
  <si>
    <t>CONSTRUÇÃO DE BASE E SUB-BASE PARA PAVIMENTAÇÃO DE SOLO (PREDOMINANTEMENTE ARENOSO) BRITA - 40%-60% COM CIMENTO - 4%, MISTURA EM PISTA, COM ESPESSURA DE 20 CM - EXCLUSIVE ESCAVAÇÃO, CARGA E TRANSPORTE E SOLO. AF_09/2024</t>
  </si>
  <si>
    <t>105658</t>
  </si>
  <si>
    <t>CONSTRUÇÃO DE BASE E SUB-BASE PARA PAVIMENTAÇÃO DE SOLO (PREDOMINANTEMENTE ARENOSO) BRITA - 40%-60% COM CIMENTO - 6%, MISTURA EM PISTA, COM ESPESSURA DE 10 CM - EXCLUSIVE ESCAVAÇÃO, CARGA E TRANSPORTE E SOLO. AF_09/2024</t>
  </si>
  <si>
    <t>100567</t>
  </si>
  <si>
    <t>CONSTRUÇÃO DE BASE E SUB-BASE PARA PAVIMENTAÇÃO DE SOLO (PREDOMINANTEMENTE ARENOSO) BRITA - 40%-60% COM CIMENTO - 6%, MISTURA EM PISTA, COM ESPESSURA DE 15 CM - EXCLUSIVE ESCAVAÇÃO, CARGA E TRANSPORTE E SOLO. AF_09/2024</t>
  </si>
  <si>
    <t>105667</t>
  </si>
  <si>
    <t>CONSTRUÇÃO DE BASE E SUB-BASE PARA PAVIMENTAÇÃO DE SOLO (PREDOMINANTEMENTE ARENOSO) BRITA - 40%-60% COM CIMENTO - 6%, MISTURA EM PISTA, COM ESPESSURA DE 20 CM - EXCLUSIVE ESCAVAÇÃO, CARGA E TRANSPORTE E SOLO. AF_09/2024</t>
  </si>
  <si>
    <t>5.4</t>
  </si>
  <si>
    <t>REFLETOR LED 350W
(2 REFLETORES POR POSTE)</t>
  </si>
  <si>
    <t>5.5</t>
  </si>
  <si>
    <t>ESCAVAÇÃO P/ CAIXAS DE INSPEÇÃO E ELETRODUTOS</t>
  </si>
  <si>
    <t>105659</t>
  </si>
  <si>
    <t>CONSTRUÇÃO DE BASE E SUB-BASE PARA PAVIMENTAÇÃO DE SOLO (PREDOMINANTEMENTE ARENOSO) BRITA - 40%-60% COM CIMENTO - 8%, MISTURA EM PISTA, COM ESPESSURA DE 10 CM - EXCLUSIVE ESCAVAÇÃO, CARGA E TRANSPORTE E SOLO. AF_09/2024</t>
  </si>
  <si>
    <t>100568</t>
  </si>
  <si>
    <t>CONSTRUÇÃO DE BASE E SUB-BASE PARA PAVIMENTAÇÃO DE SOLO (PREDOMINANTEMENTE ARENOSO) BRITA - 40%-60% COM CIMENTO - 8%, MISTURA EM PISTA, COM ESPESSURA DE 15 CM - EXCLUSIVE ESCAVAÇÃO, CARGA E TRANSPORTE E SOLO. AF_09/2024</t>
  </si>
  <si>
    <t>105668</t>
  </si>
  <si>
    <t>CONSTRUÇÃO DE BASE E SUB-BASE PARA PAVIMENTAÇÃO DE SOLO (PREDOMINANTEMENTE ARENOSO) BRITA - 40%-60% COM CIMENTO - 8%, MISTURA EM PISTA, COM ESPESSURA DE 20 CM - EXCLUSIVE ESCAVAÇÃO, CARGA E TRANSPORTE E SOLO. AF_09/2024</t>
  </si>
  <si>
    <t>105710</t>
  </si>
  <si>
    <t>CONSTRUÇÃO DE BASE E SUB-BASE PARA PAVIMENTAÇÃO DE SOLO (PREDOMINANTEMENTE ARENOSO) BRITA - 40%-60%, MISTURA EM PISTA, COM ESPESSURA DE 10 CM - EXCLUSIVE ESCAVAÇÃO, CARGA E TRANSPORTE E SOLO. AF_09/2024</t>
  </si>
  <si>
    <t>100564</t>
  </si>
  <si>
    <t>CONSTRUÇÃO DE BASE E SUB-BASE PARA PAVIMENTAÇÃO DE SOLO (PREDOMINANTEMENTE ARENOSO) BRITA - 40%-60%, MISTURA EM PISTA, COM ESPESSURA DE 15 CM - EXCLUSIVE ESCAVAÇÃO, CARGA E TRANSPORTE E SOLO. AF_09/2024</t>
  </si>
  <si>
    <t>105711</t>
  </si>
  <si>
    <t>CONSTRUÇÃO DE BASE E SUB-BASE PARA PAVIMENTAÇÃO DE SOLO (PREDOMINANTEMENTE ARENOSO) BRITA - 40%-60%, MISTURA EM PISTA, COM ESPESSURA DE 20 CM - EXCLUSIVE ESCAVAÇÃO, CARGA E TRANSPORTE E SOLO. AF_09/2024</t>
  </si>
  <si>
    <t>105690</t>
  </si>
  <si>
    <t>CONSTRUÇÃO DE BASE E SUB-BASE PARA PAVIMENTAÇÃO DE SOLO (PREDOMINANTEMENTE ARENOSO) BRITA - 50%-50% COM CIMENTO - 4%, MISTURA EM PISTA, COM ESPESSURA DE 10 CM - EXCLUSIVE ESCAVAÇÃO, CARGA E TRANSPORTE E SOLO. AF_09/2024</t>
  </si>
  <si>
    <t>100569</t>
  </si>
  <si>
    <t>CONSTRUÇÃO DE BASE E SUB-BASE PARA PAVIMENTAÇÃO DE SOLO (PREDOMINANTEMENTE ARENOSO) BRITA - 50%-50% COM CIMENTO - 4%, MISTURA EM PISTA, COM ESPESSURA DE 15 CM - EXCLUSIVE ESCAVAÇÃO, CARGA E TRANSPORTE E SOLO. AF_09/2024</t>
  </si>
  <si>
    <t>105699</t>
  </si>
  <si>
    <t>CONSTRUÇÃO DE BASE E SUB-BASE PARA PAVIMENTAÇÃO DE SOLO (PREDOMINANTEMENTE ARENOSO) BRITA - 50%-50% COM CIMENTO - 4%, MISTURA EM PISTA, COM ESPESSURA DE 20 CM - EXCLUSIVE ESCAVAÇÃO, CARGA E TRANSPORTE E SOLO. AF_09/2024</t>
  </si>
  <si>
    <t>105691</t>
  </si>
  <si>
    <t>CONSTRUÇÃO DE BASE E SUB-BASE PARA PAVIMENTAÇÃO DE SOLO (PREDOMINANTEMENTE ARENOSO) BRITA - 50%-50% COM CIMENTO - 6%, MISTURA EM PISTA, COM ESPESSURA DE 10 CM - EXCLUSIVE ESCAVAÇÃO, CARGA E TRANSPORTE E SOLO. AF_09/2024</t>
  </si>
  <si>
    <t>100570</t>
  </si>
  <si>
    <t>CONSTRUÇÃO DE BASE E SUB-BASE PARA PAVIMENTAÇÃO DE SOLO (PREDOMINANTEMENTE ARENOSO) BRITA - 50%-50% COM CIMENTO - 6%, MISTURA EM PISTA, COM ESPESSURA DE 15 CM - EXCLUSIVE ESCAVAÇÃO, CARGA E TRANSPORTE E SOLO. AF_09/2024</t>
  </si>
  <si>
    <t>105700</t>
  </si>
  <si>
    <t>CONSTRUÇÃO DE BASE E SUB-BASE PARA PAVIMENTAÇÃO DE SOLO (PREDOMINANTEMENTE ARENOSO) BRITA - 50%-50% COM CIMENTO - 6%, MISTURA EM PISTA, COM ESPESSURA DE 20 CM - EXCLUSIVE ESCAVAÇÃO, CARGA E TRANSPORTE E SOLO. AF_09/2024</t>
  </si>
  <si>
    <t>105692</t>
  </si>
  <si>
    <t>CONSTRUÇÃO DE BASE E SUB-BASE PARA PAVIMENTAÇÃO DE SOLO (PREDOMINANTEMENTE ARENOSO) BRITA - 50%-50% COM CIMENTO - 8%, MISTURA EM PISTA, COM ESPESSURA DE 10 CM - EXCLUSIVE ESCAVAÇÃO, CARGA E TRANSPORTE E SOLO. AF_09/2024</t>
  </si>
  <si>
    <t>100571</t>
  </si>
  <si>
    <t>CONSTRUÇÃO DE BASE E SUB-BASE PARA PAVIMENTAÇÃO DE SOLO (PREDOMINANTEMENTE ARENOSO) BRITA - 50%-50% COM CIMENTO - 8%, MISTURA EM PISTA, COM ESPESSURA DE 15 CM - EXCLUSIVE ESCAVAÇÃO, CARGA E TRANSPORTE E SOLO. AF_09/2024</t>
  </si>
  <si>
    <t>105701</t>
  </si>
  <si>
    <t>CONSTRUÇÃO DE BASE E SUB-BASE PARA PAVIMENTAÇÃO DE SOLO (PREDOMINANTEMENTE ARENOSO) BRITA - 50%-50% COM CIMENTO - 8%, MISTURA EM PISTA, COM ESPESSURA DE 20 CM - EXCLUSIVE ESCAVAÇÃO, CARGA E TRANSPORTE E SOLO. AF_09/2024</t>
  </si>
  <si>
    <t>105718</t>
  </si>
  <si>
    <t>CONSTRUÇÃO DE BASE E SUB-BASE PARA PAVIMENTAÇÃO DE SOLO (PREDOMINANTEMENTE ARENOSO) BRITA - 50%-50%, MISTURA EM PISTA, COM ESPESSURA DE 10 CM - EXCLUSIVE ESCAVAÇÃO, CARGA E TRANSPORTE E SOLO. AF_09/2024</t>
  </si>
  <si>
    <t>100565</t>
  </si>
  <si>
    <t>CONSTRUÇÃO DE BASE E SUB-BASE PARA PAVIMENTAÇÃO DE SOLO (PREDOMINANTEMENTE ARENOSO) BRITA - 50%-50%, MISTURA EM PISTA, COM ESPESSURA DE 15 CM - EXCLUSIVE ESCAVAÇÃO, CARGA E TRANSPORTE E SOLO. AF_09/2024</t>
  </si>
  <si>
    <t>105581</t>
  </si>
  <si>
    <t>CONSTRUÇÃO DE BASE E SUB-BASE PARA PAVIMENTAÇÃO DE SOLO (PREDOMINANTEMENTE ARENOSO) BRITA - 50%-50%, MISTURA EM PISTA, COM ESPESSURA DE 20 CM - EXCLUSIVE ESCAVAÇÃO, CARGA E TRANSPORTE E SOLO. AF_09/2024</t>
  </si>
  <si>
    <t>105624</t>
  </si>
  <si>
    <t>CONSTRUÇÃO DE BASE E SUB-BASE PARA PAVIMENTAÇÃO DE SOLO (PREDOMINANTEMENTE ARENOSO) COM CIMENTO - 6%, MISTURA EM PISTA, COM ESPESSURA DE 10 CM - EXCLUSIVE ESCAVAÇÃO, CARGA E TRANSPORTE E SOLO. AF_09/2024</t>
  </si>
  <si>
    <t>96391</t>
  </si>
  <si>
    <t>CONSTRUÇÃO DE BASE E SUB-BASE PARA PAVIMENTAÇÃO DE SOLO (PREDOMINANTEMENTE ARENOSO) COM CIMENTO - 6%, MISTURA EM PISTA, COM ESPESSURA DE 15 CM - EXCLUSIVE ESCAVAÇÃO, CARGA E TRANSPORTE E SOLO. AF_09/2024</t>
  </si>
  <si>
    <t>105632</t>
  </si>
  <si>
    <t>CONSTRUÇÃO DE BASE E SUB-BASE PARA PAVIMENTAÇÃO DE SOLO (PREDOMINANTEMENTE ARENOSO) COM CIMENTO - 6%, MISTURA EM PISTA, COM ESPESSURA DE 20 CM - EXCLUSIVE ESCAVAÇÃO, CARGA E TRANSPORTE E SOLO. AF_09/2024</t>
  </si>
  <si>
    <t>105625</t>
  </si>
  <si>
    <t>CONSTRUÇÃO DE BASE E SUB-BASE PARA PAVIMENTAÇÃO DE SOLO (PREDOMINANTEMENTE ARENOSO) COM CIMENTO - 8%, MISTURA EM PISTA, COM ESPESSURA DE 10 CM - EXCLUSIVE ESCAVAÇÃO, CARGA E TRANSPORTE E SOLO. AF_09/2024</t>
  </si>
  <si>
    <t>5.6</t>
  </si>
  <si>
    <t>REATERRO CAIXAS DE INSPEÇÃO E ELETRODUTOS</t>
  </si>
  <si>
    <t>96392</t>
  </si>
  <si>
    <t>CONSTRUÇÃO DE BASE E SUB-BASE PARA PAVIMENTAÇÃO DE SOLO (PREDOMINANTEMENTE ARENOSO) COM CIMENTO - 8%, MISTURA EM PISTA, COM ESPESSURA DE 15 CM - EXCLUSIVE ESCAVAÇÃO, CARGA E TRANSPORTE E SOLO. AF_09/2024</t>
  </si>
  <si>
    <t>105633</t>
  </si>
  <si>
    <t>CONSTRUÇÃO DE BASE E SUB-BASE PARA PAVIMENTAÇÃO DE SOLO (PREDOMINANTEMENTE ARENOSO) COM CIMENTO - 8%, MISTURA EM PISTA, COM ESPESSURA DE 20 CM - EXCLUSIVE ESCAVAÇÃO, CARGA E TRANSPORTE E SOLO. AF_09/2024</t>
  </si>
  <si>
    <t>105571</t>
  </si>
  <si>
    <t>CONSTRUÇÃO DE BASE E SUB-BASE PARA PAVIMENTAÇÃO DE SOLO (PREDOMINANTEMENTE ARENOSO) MELHORADO COM CIMENTO - 2%, MISTURA EM PISTA, COM ESPESSURA DE 10 CM - EXCLUSIVE ESCAVAÇÃO, CARGA E TRANSPORTE E SOLO. AF_09/2024</t>
  </si>
  <si>
    <t>96389</t>
  </si>
  <si>
    <t>CONSTRUÇÃO DE BASE E SUB-BASE PARA PAVIMENTAÇÃO DE SOLO (PREDOMINANTEMENTE ARENOSO) MELHORADO COM CIMENTO - 2%, MISTURA EM PISTA, COM ESPESSURA DE 15 CM - EXCLUSIVE ESCAVAÇÃO, CARGA E TRANSPORTE E SOLO. AF_09/2024</t>
  </si>
  <si>
    <t>105575</t>
  </si>
  <si>
    <t>CONSTRUÇÃO DE BASE E SUB-BASE PARA PAVIMENTAÇÃO DE SOLO (PREDOMINANTEMENTE ARENOSO) MELHORADO COM CIMENTO - 2%, MISTURA EM PISTA, COM ESPESSURA DE 20 CM - EXCLUSIVE ESCAVAÇÃO, CARGA E TRANSPORTE E SOLO. AF_09/2024</t>
  </si>
  <si>
    <t>5.7</t>
  </si>
  <si>
    <t>CABO 10MM P/ ALIMENTAÇÃO DO QUADRO</t>
  </si>
  <si>
    <t>105623</t>
  </si>
  <si>
    <t>91933</t>
  </si>
  <si>
    <t>CABO DE COBRE FLEXÍVEL ISOLADO, 10 MM², ANTI-CHAMA 0,6/1,0 KV, PARA CIRCUITOS TERMINAIS - FORNECIMENTO E INSTALAÇÃO. AF_03/2023</t>
  </si>
  <si>
    <t>CONSTRUÇÃO DE BASE E SUB-BASE PARA PAVIMENTAÇÃO DE SOLO (PREDOMINANTEMENTE ARENOSO) MELHORADO COM CIMENTO - 4%, MISTURA EM PISTA, COM ESPESSURA DE 10 CM - EXCLUSIVE ESCAVAÇÃO, CARGA E TRANSPORTE E SOLO. AF_09/2024</t>
  </si>
  <si>
    <t>96390</t>
  </si>
  <si>
    <t>CONSTRUÇÃO DE BASE E SUB-BASE PARA PAVIMENTAÇÃO DE SOLO (PREDOMINANTEMENTE ARENOSO) MELHORADO COM CIMENTO - 4%, MISTURA EM PISTA, COM ESPESSURA DE 15 CM - EXCLUSIVE ESCAVAÇÃO, CARGA E TRANSPORTE E SOLO. AF_09/2024</t>
  </si>
  <si>
    <t>105631</t>
  </si>
  <si>
    <t>CONSTRUÇÃO DE BASE E SUB-BASE PARA PAVIMENTAÇÃO DE SOLO (PREDOMINANTEMENTE ARENOSO) MELHORADO COM CIMENTO - 4%, MISTURA EM PISTA, COM ESPESSURA DE 20 CM - EXCLUSIVE ESCAVAÇÃO, CARGA E TRANSPORTE E SOLO. AF_09/2024</t>
  </si>
  <si>
    <t>5.8</t>
  </si>
  <si>
    <t>105585</t>
  </si>
  <si>
    <t>CABO 6MM P/ DISTRIBUIÇÃO DOS CIRCUITOS</t>
  </si>
  <si>
    <t>91930</t>
  </si>
  <si>
    <t>CONSTRUÇÃO DE BASE E SUB-BASE PARA PAVIMENTAÇÃO DE SOLO (PREDOMINANTEMENTE ARGILOSO) BRITA - 40%-60%, MISTURA EM PISTA, COM ESPESSURA DE 10 CM - EXCLUSIVE ESCAVAÇÃO, CARGA E TRANSPORTE E SOLO. AF_09/2024</t>
  </si>
  <si>
    <t>CABO DE COBRE FLEXÍVEL ISOLADO, 6 MM², ANTI-CHAMA 450/750 V, PARA CIRCUITOS TERMINAIS - FORNECIMENTO E INSTALAÇÃO. AF_03/2023</t>
  </si>
  <si>
    <t>100572</t>
  </si>
  <si>
    <t>CONSTRUÇÃO DE BASE E SUB-BASE PARA PAVIMENTAÇÃO DE SOLO (PREDOMINANTEMENTE ARGILOSO) BRITA - 40%-60%, MISTURA EM PISTA, COM ESPESSURA DE 15 CM - EXCLUSIVE ESCAVAÇÃO, CARGA E TRANSPORTE E SOLO. AF_09/2024</t>
  </si>
  <si>
    <t>105588</t>
  </si>
  <si>
    <t>CONSTRUÇÃO DE BASE E SUB-BASE PARA PAVIMENTAÇÃO DE SOLO (PREDOMINANTEMENTE ARGILOSO) BRITA - 40%-60%, MISTURA EM PISTA, COM ESPESSURA DE 20 CM - EXCLUSIVE ESCAVAÇÃO, CARGA E TRANSPORTE E SOLO. AF_09/2024</t>
  </si>
  <si>
    <t>105592</t>
  </si>
  <si>
    <t>CONSTRUÇÃO DE BASE E SUB-BASE PARA PAVIMENTAÇÃO DE SOLO (PREDOMINANTEMENTE ARGILOSO) BRITA - 50%-50%, MISTURA EM PISTA, COM ESPESSURA DE 10 CM - EXCLUSIVE ESCAVAÇÃO, CARGA E TRANSPORTE E SOLO. AF_09/2024</t>
  </si>
  <si>
    <t>5.9</t>
  </si>
  <si>
    <t>100573</t>
  </si>
  <si>
    <t>CABO 2,5MM P/ SUBIDA DOS POSTES</t>
  </si>
  <si>
    <t>CONSTRUÇÃO DE BASE E SUB-BASE PARA PAVIMENTAÇÃO DE SOLO (PREDOMINANTEMENTE ARGILOSO) BRITA - 50%-50%, MISTURA EM PISTA, COM ESPESSURA DE 15 CM - EXCLUSIVE ESCAVAÇÃO, CARGA E TRANSPORTE E SOLO. AF_09/2024</t>
  </si>
  <si>
    <t>CABO DE COBRE FLEXÍVEL ISOLADO, 2,5 MM², ANTI-CHAMA 450/750 V, PARA CIRCUITOS TERMINAIS - FORNECIMENTO E INSTALAÇÃO. AF_03/2023</t>
  </si>
  <si>
    <t>105595</t>
  </si>
  <si>
    <t>CONSTRUÇÃO DE BASE E SUB-BASE PARA PAVIMENTAÇÃO DE SOLO (PREDOMINANTEMENTE ARGILOSO) BRITA - 50%-50%, MISTURA EM PISTA, COM ESPESSURA DE 20 CM - EXCLUSIVE ESCAVAÇÃO, CARGA E TRANSPORTE E SOLO. AF_09/2024</t>
  </si>
  <si>
    <t>105566</t>
  </si>
  <si>
    <t>CONSTRUÇÃO DE BASE E SUB-BASE PARA PAVIMENTAÇÃO DE SOLO DE COMPORTAMENTO LATERÍTICO (ARENOSO), COM ESPESSURA DE 10 CM - EXCLUSIVE ESCAVAÇÃO, CARGA E TRANSPORTE E SOLO. AF_09/2024</t>
  </si>
  <si>
    <t>96388</t>
  </si>
  <si>
    <t>CONSTRUÇÃO DE BASE E SUB-BASE PARA PAVIMENTAÇÃO DE SOLO DE COMPORTAMENTO LATERÍTICO (ARENOSO), COM ESPESSURA DE 15 CM - EXCLUSIVE ESCAVAÇÃO, CARGA E TRANSPORTE E SOLO. AF_09/2024</t>
  </si>
  <si>
    <t>5.10</t>
  </si>
  <si>
    <t>CAIXA DE INSPEÇÃO
1 P/ QUADRO + 1 P/ CADA POSTE</t>
  </si>
  <si>
    <t>97881</t>
  </si>
  <si>
    <t>CAIXA ENTERRADA ELÉTRICA RETANGULAR, EM CONCRETO PRÉ-MOLDADO, FUNDO COM BRITA, DIMENSÕES INTERNAS: 0,3X0,3X0,3 M. AF_12/2020</t>
  </si>
  <si>
    <t>105569</t>
  </si>
  <si>
    <t>CONSTRUÇÃO DE BASE E SUB-BASE PARA PAVIMENTAÇÃO DE SOLO DE COMPORTAMENTO LATERÍTICO (ARENOSO), COM ESPESSURA DE 20 CM - EXCLUSIVE ESCAVAÇÃO, CARGA E TRANSPORTE E SOLO. AF_09/2024</t>
  </si>
  <si>
    <t>101767</t>
  </si>
  <si>
    <t>CONSTRUÇÃO DE BASE E SUB-BASE PARA PAVIMENTAÇÃO DE SOLO ESTABILIZADO GRANULOMETRICAMENTE COM MISTURA DE SOLOS EM PISTA - EXCLUSIVE SOLO, ESCAVAÇÃO, CARGA E TRANSPORTE. AF_09/2024</t>
  </si>
  <si>
    <t>101768</t>
  </si>
  <si>
    <t>CONSTRUÇÃO DE BASE E SUB-BASE PARA PAVIMENTAÇÃO DE SOLO ESTABILIZADO GRANULOMETRICAMENTE SEM MISTURA DE SOLOS - EXCLUSIVE SOLO, ESCAVAÇÃO, CARGA E TRANSPORTE. AF_09/2024</t>
  </si>
  <si>
    <t>5.11</t>
  </si>
  <si>
    <t>ELETRODUTO 3/4" CORRUGADO ENTERRADO</t>
  </si>
  <si>
    <t>91854</t>
  </si>
  <si>
    <t>ELETRODUTO FLEXÍVEL CORRUGADO, PVC, DN 25 MM (3/4"), PARA CIRCUITOS TERMINAIS, INSTALADO EM PAREDE - FORNECIMENTO E INSTALAÇÃO. AF_03/2023</t>
  </si>
  <si>
    <t>100574</t>
  </si>
  <si>
    <t>ESPALHAMENTO DE MATERIAL COM TRATOR DE ESTEIRAS. AF_09/2024</t>
  </si>
  <si>
    <t>105562</t>
  </si>
  <si>
    <t>EXECUÇÃO E COMPACTAÇÃO DE CAMADA FINAL DE ATERRO (100% DE ENERGIA DO PROCTOR NORMAL) COM SOLO PREDOMINANTEMENTE ARENOSO, EM CAMADAS COM ESPESSURA DE 10 CM - EXCLUSIVE ESCAVAÇÃO, CARGA E TRANSPORTE E SOLO. AF_09/2024</t>
  </si>
  <si>
    <t>105563</t>
  </si>
  <si>
    <t>EXECUÇÃO E COMPACTAÇÃO DE CAMADA FINAL DE ATERRO (100% DE ENERGIA DO PROCTOR NORMAL) COM SOLO PREDOMINANTEMENTE ARENOSO, EM CAMADAS COM ESPESSURA DE 15 CM - EXCLUSIVE ESCAVAÇÃO, CARGA E TRANSPORTE E SOLO. AF_09/2024</t>
  </si>
  <si>
    <t>5.12</t>
  </si>
  <si>
    <t>ELETRODUTO 3/4" PVC APARENTE</t>
  </si>
  <si>
    <t>91871</t>
  </si>
  <si>
    <t>ELETRODUTO RÍGIDO ROSCÁVEL, PVC, DN 25 MM (3/4"), PARA CIRCUITOS TERMINAIS, INSTALADO EM PAREDE - FORNECIMENTO E INSTALAÇÃO. AF_03/2023</t>
  </si>
  <si>
    <t>105565</t>
  </si>
  <si>
    <t>EXECUÇÃO E COMPACTAÇÃO DE CAMADA FINAL DE ATERRO (100% DE ENERGIA DO PROCTOR NORMAL) COM SOLO PREDOMINANTEMENTE ARENOSO, EM CAMADAS COM ESPESSURA DE 20 CM - EXCLUSIVE ESCAVAÇÃO, CARGA E TRANSPORTE E SOLO. AF_09/2024</t>
  </si>
  <si>
    <t>105557</t>
  </si>
  <si>
    <t>EXECUÇÃO E COMPACTAÇÃO DE CAMADA FINAL DE ATERRO (100% DE ENERGIA DO PROCTOR NORMAL) COM SOLO PREDOMINANTEMENTE ARGILOSO, EM CAMADAS COM ESPESSURA DE 10 CM - EXCLUSIVE ESCAVAÇÃO, CARGA E TRANSPORTE E SOLO. AF_09/2024</t>
  </si>
  <si>
    <t>5.13</t>
  </si>
  <si>
    <t>QUADRO DE DISTRIBUIÇÃO</t>
  </si>
  <si>
    <t>101876</t>
  </si>
  <si>
    <t>QUADRO DE DISTRIBUIÇÃO DE ENERGIA EM PVC, DE EMBUTIR, SEM BARRAMENTO, PARA 6 DISJUNTORES - FORNECIMENTO E INSTALAÇÃO. AF_07/2025</t>
  </si>
  <si>
    <t>5.14</t>
  </si>
  <si>
    <t>DISJUNTOR GERAL 20A</t>
  </si>
  <si>
    <t>93655</t>
  </si>
  <si>
    <t>DISJUNTOR MONOPOLAR TIPO DIN, CORRENTE NOMINAL DE 20A - FORNECIMENTO E INSTALAÇÃO. AF_07/2025</t>
  </si>
  <si>
    <t>5.15</t>
  </si>
  <si>
    <t>DISJUNTOR 10A P/ REFLETORES INFERIORES</t>
  </si>
  <si>
    <t>93653</t>
  </si>
  <si>
    <t>DISJUNTOR MONOPOLAR TIPO DIN, CORRENTE NOMINAL DE 10A - FORNECIMENTO E INSTALAÇÃO. AF_07/2025</t>
  </si>
  <si>
    <t>5.16</t>
  </si>
  <si>
    <t>105558</t>
  </si>
  <si>
    <t>EXECUÇÃO E COMPACTAÇÃO DE CAMADA FINAL DE ATERRO (100% DE ENERGIA DO PROCTOR NORMAL) COM SOLO PREDOMINANTEMENTE ARGILOSO, EM CAMADAS COM ESPESSURA DE 15 CM - EXCLUSIVE ESCAVAÇÃO, CARGA E TRANSPORTE E SOLO. AF_09/2024</t>
  </si>
  <si>
    <t>105560</t>
  </si>
  <si>
    <t>EXECUÇÃO E COMPACTAÇÃO DE CAMADA FINAL DE ATERRO (100% DE ENERGIA DO PROCTOR NORMAL) COM SOLO PREDOMINANTEMENTE ARGILOSO, EM CAMADAS COM ESPESSURA DE 20 CM - EXCLUSIVE ESCAVAÇÃO, CARGA E TRANSPORTE E SOLO. AF_09/2024</t>
  </si>
  <si>
    <t>96386</t>
  </si>
  <si>
    <t>EXECUÇÃO E COMPACTAÇÃO DE CORPO DE ATERRO (95% DE ENERGIA DO PROCTOR NORMAL) COM SOLO PREDOMINANTEMENTE ARENOSO ESPESSURA 15CM - EXCLUSIVE MATERIAL, ESCAVAÇÃO, CARGA E TRANSPORTE. AF_09/2024</t>
  </si>
  <si>
    <t>105564</t>
  </si>
  <si>
    <t>EXECUÇÃO E COMPACTAÇÃO DE CORPO DE ATERRO (95% DE ENERGIA DO PROCTOR NORMAL) COM SOLO PREDOMINANTEMENTE ARENOSO, EM CAMADAS COM ESPESSURA DE 20 CM - EXCLUSIVE ESCAVAÇÃO, CARGA E TRANSPORTE E SOLO. AF_09/2024</t>
  </si>
  <si>
    <t>105561</t>
  </si>
  <si>
    <t>EXECUÇÃO E COMPACTAÇÃO DE CORPO DE ATERRO DE ATERRO (95% DE ENERGIA DO PROCTOR NORMAL) COM SOLO PREDOMINANTEMENTE ARENOSO, EM CAMADAS COM ESPESSURA DE 10 CM - EXCLUSIVE ESCAVAÇÃO, CARGA E TRANSPORTE E SOLO. AF_09/2024</t>
  </si>
  <si>
    <t>96385</t>
  </si>
  <si>
    <t>EXECUÇÃO E COMPACTAÇÃO DE CORPO DE ATERRO DE ATERRO (95% DE ENERGIA DO PROCTOR NORMAL) COM SOLO PREDOMINANTEMENTE ARGILOSO ESPESSURA 15 CM - EXCLUSIVE MATERIAL, ESCAVAÇÃO, CARGA E TRANSPORTE. AF_09/2024</t>
  </si>
  <si>
    <t>SALA DO NAE</t>
  </si>
  <si>
    <t>105556</t>
  </si>
  <si>
    <t>EXECUÇÃO E COMPACTAÇÃO DE CORPO DE ATERRO DE ATERRO (95% DE ENERGIA DO PROCTOR NORMAL) COM SOLO PREDOMINANTEMENTE ARGILOSO, EM CAMADAS COM ESPESSURA DE 10 CM - EXCLUSIVE ESCAVAÇÃO, CARGA E TRANSPORTE E SOLO. AF_09/2024</t>
  </si>
  <si>
    <t>105559</t>
  </si>
  <si>
    <t>EXECUÇÃO E COMPACTAÇÃO DE CORPO DE ATERRO DE ATERRO (95% DE ENERGIA DO PROCTOR NORMAL) COM SOLO PREDOMINANTEMENTE ARGILOSO, EM CAMADAS COM ESPESSURA DE 20 CM - EXCLUSIVE ESCAVAÇÃO, CARGA E TRANSPORTE E SOLO. AF_09/2024</t>
  </si>
  <si>
    <t>105733</t>
  </si>
  <si>
    <t>RECONSTRUÇÃO DE BASE E SUB-BASE PARA PAVIMENTAÇÃO DE BRITA GRADUADA SIMPLES TRATADA COM CIMENTO, COM ESPESSURA DE 10 CM - EXCLUSIVE CARGA E TRANSPORTE. AF_09/2024</t>
  </si>
  <si>
    <t>105734</t>
  </si>
  <si>
    <t>RECONSTRUÇÃO DE BASE E SUB-BASE PARA PAVIMENTAÇÃO DE BRITA GRADUADA SIMPLES TRATADA COM CIMENTO, COM ESPESSURA DE 15 CM - EXCLUSIVE CARGA E TRANSPORTE. AF_09/2024</t>
  </si>
  <si>
    <t>105736</t>
  </si>
  <si>
    <t>6.1</t>
  </si>
  <si>
    <t>RECONSTRUÇÃO DE BASE E SUB-BASE PARA PAVIMENTAÇÃO DE BRITA GRADUADA SIMPLES TRATADA COM CIMENTO, COM ESPESSURA DE 20 CM - EXCLUSIVE CARGA E TRANSPORTE. AF_09/2024</t>
  </si>
  <si>
    <t>REMOÇÃO DE DIVISÓRIA NAVAL</t>
  </si>
  <si>
    <t>97637</t>
  </si>
  <si>
    <t>REMOÇÃO DE TAPUME/ CHAPAS METÁLICAS E DE MADEIRA, DE FORMA MANUAL, SEM REAPROVEITAMENTO. AF_09/2023</t>
  </si>
  <si>
    <t>105728</t>
  </si>
  <si>
    <t>RECONSTRUÇÃO DE BASE E SUB-BASE PARA PAVIMENTAÇÃO DE BRITA GRADUADA SIMPLES, COM ESPESSURA DE 10 CM - EXCLUSIVE CARGA E TRANSPORTE. AF_09/2024</t>
  </si>
  <si>
    <t>105729</t>
  </si>
  <si>
    <t>RECONSTRUÇÃO DE BASE E SUB-BASE PARA PAVIMENTAÇÃO DE BRITA GRADUADA SIMPLES, COM ESPESSURA DE 15 CM - EXCLUSIVE CARGA E TRANSPORTE. AF_09/2024</t>
  </si>
  <si>
    <t>105731</t>
  </si>
  <si>
    <t>RECONSTRUÇÃO DE BASE E SUB-BASE PARA PAVIMENTAÇÃO DE BRITA GRADUADA SIMPLES, COM ESPESSURA DE 20 CM - EXCLUSIVE CARGA E TRANSPORTE. AF_09/2024</t>
  </si>
  <si>
    <t>105738</t>
  </si>
  <si>
    <t>RECONSTRUÇÃO DE BASE E SUB-BASE PARA PAVIMENTAÇÃO DE CONCRETO COMPACTADO COM ROLO, COM ESPESSURA DE 10 CM - EXCLUSIVE CARGA E TRANSPORTE. AF_09/2024</t>
  </si>
  <si>
    <t>105739</t>
  </si>
  <si>
    <t>RECONSTRUÇÃO DE BASE E SUB-BASE PARA PAVIMENTAÇÃO DE CONCRETO COMPACTADO COM ROLO, COM ESPESSURA DE 15 CM - EXCLUSIVE CARGA E TRANSPORTE. AF_09/2024</t>
  </si>
  <si>
    <t>6.2</t>
  </si>
  <si>
    <t>105741</t>
  </si>
  <si>
    <t>INSTALAÇÃO DE DRYWALL</t>
  </si>
  <si>
    <t>RECONSTRUÇÃO DE BASE E SUB-BASE PARA PAVIMENTAÇÃO DE CONCRETO COMPACTADO COM ROLO, COM ESPESSURA DE 20 CM - EXCLUSIVE CARGA E TRANSPORTE. AF_09/2024</t>
  </si>
  <si>
    <t>96370</t>
  </si>
  <si>
    <t>PAREDE COM SISTEMA EM CHAPAS DE GESSO PARA DRYWALL, USO INTERNO, COM UMA FACE SIMPLES E ESTRUTURA METÁLICA COM GUIAS SIMPLES, SEM VÃOS. AF_07/2023_PS</t>
  </si>
  <si>
    <t>105750</t>
  </si>
  <si>
    <t>RECONSTRUÇÃO DE BASE E SUB-BASE PARA PAVIMENTAÇÃO DE MACADAME SECO, COM ESPESSURA DE 10 CM - EXCLUSIVE CARGA E TRANSPORTE. AF_09/2024</t>
  </si>
  <si>
    <t>105751</t>
  </si>
  <si>
    <t>RECONSTRUÇÃO DE BASE E SUB-BASE PARA PAVIMENTAÇÃO DE MACADAME SECO, COM ESPESSURA DE 15 CM - EXCLUSIVE CARGA E TRANSPORTE. AF_09/2024</t>
  </si>
  <si>
    <t>6.3</t>
  </si>
  <si>
    <t>ISOLAMENTO TERMOACÚSTICO DO DRYWALL</t>
  </si>
  <si>
    <t>07704/ORSE</t>
  </si>
  <si>
    <t>105753</t>
  </si>
  <si>
    <t>MANTA DE LÃ DE ROCHA DE 25MM - FORNECIMENTO E APLICAÇÃO</t>
  </si>
  <si>
    <t>RECONSTRUÇÃO DE BASE E SUB-BASE PARA PAVIMENTAÇÃO DE MACADAME SECO, COM ESPESSURA DE 20 CM - EXCLUSIVE CARGA E TRANSPORTE. AF_09/2024</t>
  </si>
  <si>
    <t>105755</t>
  </si>
  <si>
    <t>RECONSTRUÇÃO DE BASE E SUB-BASE PARA PAVIMENTAÇÃO DE MACADAME SECO, COM ESPESSURA DE 25 CM - EXCLUSIVE CARGA E TRANSPORTE. AF_09/2024</t>
  </si>
  <si>
    <t>105743</t>
  </si>
  <si>
    <t>RECONSTRUÇÃO DE BASE E SUB-BASE PARA PAVIMENTAÇÃO DE RACHÃO, COM ESPESSURA DE 30 CM - EXCLUSIVE CARGA E TRANSPORTE. AF_09/2024</t>
  </si>
  <si>
    <t>6.4</t>
  </si>
  <si>
    <t>EMASSAMENTO</t>
  </si>
  <si>
    <t>105744</t>
  </si>
  <si>
    <t>RECONSTRUÇÃO DE BASE E SUB-BASE PARA PAVIMENTAÇÃO DE RACHÃO, COM ESPESSURA DE 40 CM - EXCLUSIVE CARGA E TRANSPORTE. AF_09/2024</t>
  </si>
  <si>
    <t>105746</t>
  </si>
  <si>
    <t>RECONSTRUÇÃO DE BASE E SUB-BASE PARA PAVIMENTAÇÃO DE RACHÃO, COM ESPESSURA DE 50 CM - EXCLUSIVE CARGA E TRANSPORTE. AF_09/2024</t>
  </si>
  <si>
    <t>105748</t>
  </si>
  <si>
    <t>RECONSTRUÇÃO DE BASE E SUB-BASE PARA PAVIMENTAÇÃO DE RACHÃO, COM ESPESSURA DE 60 CM - EXCLUSIVE CARGA E TRANSPORTE. AF_09/2024</t>
  </si>
  <si>
    <t>6.5</t>
  </si>
  <si>
    <t>FUNDO SELADOR</t>
  </si>
  <si>
    <t>105660</t>
  </si>
  <si>
    <t>RECONSTRUÇÃO DE BASE E SUB-BASE PARA PAVIMENTAÇÃO DE SOLO (PREDOMINANTEMENTE ARENOSO) BRITA - 40%-60% COM CIMENTO - 4%, MISTURA EM PISTA, COM ESPESSURA DE 10 CM - EXCLUSIVE ESCAVAÇÃO, CARGA E TRANSPORTE E SOLO. AF_09/2024</t>
  </si>
  <si>
    <t>105663</t>
  </si>
  <si>
    <t>RECONSTRUÇÃO DE BASE E SUB-BASE PARA PAVIMENTAÇÃO DE SOLO (PREDOMINANTEMENTE ARENOSO) BRITA - 40%-60% COM CIMENTO - 4%, MISTURA EM PISTA, COM ESPESSURA DE 15 CM - EXCLUSIVE ESCAVAÇÃO, CARGA E TRANSPORTE E SOLO. AF_09/2024</t>
  </si>
  <si>
    <t>105669</t>
  </si>
  <si>
    <t>RECONSTRUÇÃO DE BASE E SUB-BASE PARA PAVIMENTAÇÃO DE SOLO (PREDOMINANTEMENTE ARENOSO) BRITA - 40%-60% COM CIMENTO - 4%, MISTURA EM PISTA, COM ESPESSURA DE 20 CM - EXCLUSIVE ESCAVAÇÃO, CARGA E TRANSPORTE E SOLO. AF_09/2024</t>
  </si>
  <si>
    <t>6.6</t>
  </si>
  <si>
    <t>PINTURA</t>
  </si>
  <si>
    <t>105661</t>
  </si>
  <si>
    <t>RECONSTRUÇÃO DE BASE E SUB-BASE PARA PAVIMENTAÇÃO DE SOLO (PREDOMINANTEMENTE ARENOSO) BRITA - 40%-60% COM CIMENTO - 6%, MISTURA EM PISTA, COM ESPESSURA DE 10 CM - EXCLUSIVE ESCAVAÇÃO, CARGA E TRANSPORTE E SOLO. AF_09/2024</t>
  </si>
  <si>
    <t>105664</t>
  </si>
  <si>
    <t>RECONSTRUÇÃO DE BASE E SUB-BASE PARA PAVIMENTAÇÃO DE SOLO (PREDOMINANTEMENTE ARENOSO) BRITA - 40%-60% COM CIMENTO - 6%, MISTURA EM PISTA, COM ESPESSURA DE 15 CM - EXCLUSIVE ESCAVAÇÃO, CARGA E TRANSPORTE E SOLO. AF_09/2024</t>
  </si>
  <si>
    <t>105670</t>
  </si>
  <si>
    <t>RECONSTRUÇÃO DE BASE E SUB-BASE PARA PAVIMENTAÇÃO DE SOLO (PREDOMINANTEMENTE ARENOSO) BRITA - 40%-60% COM CIMENTO - 6%, MISTURA EM PISTA, COM ESPESSURA DE 20 CM - EXCLUSIVE ESCAVAÇÃO, CARGA E TRANSPORTE E SOLO. AF_09/2024</t>
  </si>
  <si>
    <t>6.7</t>
  </si>
  <si>
    <t>ELETRODUTO P/ AR CONDICIONADO</t>
  </si>
  <si>
    <t>105662</t>
  </si>
  <si>
    <t>RECONSTRUÇÃO DE BASE E SUB-BASE PARA PAVIMENTAÇÃO DE SOLO (PREDOMINANTEMENTE ARENOSO) BRITA - 40%-60% COM CIMENTO - 8%, MISTURA EM PISTA, COM ESPESSURA DE 10 CM - EXCLUSIVE ESCAVAÇÃO, CARGA E TRANSPORTE E SOLO. AF_09/2024</t>
  </si>
  <si>
    <t>105665</t>
  </si>
  <si>
    <t>RECONSTRUÇÃO DE BASE E SUB-BASE PARA PAVIMENTAÇÃO DE SOLO (PREDOMINANTEMENTE ARENOSO) BRITA - 40%-60% COM CIMENTO - 8%, MISTURA EM PISTA, COM ESPESSURA DE 15 CM - EXCLUSIVE ESCAVAÇÃO, CARGA E TRANSPORTE E SOLO. AF_09/2024</t>
  </si>
  <si>
    <t>105671</t>
  </si>
  <si>
    <t>RECONSTRUÇÃO DE BASE E SUB-BASE PARA PAVIMENTAÇÃO DE SOLO (PREDOMINANTEMENTE ARENOSO) BRITA - 40%-60% COM CIMENTO - 8%, MISTURA EM PISTA, COM ESPESSURA DE 20 CM - EXCLUSIVE ESCAVAÇÃO, CARGA E TRANSPORTE E SOLO. AF_09/2024</t>
  </si>
  <si>
    <t>6.8</t>
  </si>
  <si>
    <t>CONDULETE TAMPA CEGA P/ AR CONDICIONADO</t>
  </si>
  <si>
    <t>95778</t>
  </si>
  <si>
    <t>CONDULETE DE ALUMÍNIO, TIPO C, PARA ELETRODUTO DE AÇO GALVANIZADO DN 20 MM (3/4''), APARENTE - FORNECIMENTO E INSTALAÇÃO. AF_01/2026</t>
  </si>
  <si>
    <t>105577</t>
  </si>
  <si>
    <t>RECONSTRUÇÃO DE BASE E SUB-BASE PARA PAVIMENTAÇÃO DE SOLO (PREDOMINANTEMENTE ARENOSO) BRITA - 40%-60%, MISTURA EM PISTA, COM ESPESSURA DE 10 CM - EXCLUSIVE ESCAVAÇÃO, CARGA E TRANSPORTE E SOLO. AF_09/2024</t>
  </si>
  <si>
    <t>105578</t>
  </si>
  <si>
    <t>RECONSTRUÇÃO DE BASE E SUB-BASE PARA PAVIMENTAÇÃO DE SOLO (PREDOMINANTEMENTE ARENOSO) BRITA - 40%-60%, MISTURA EM PISTA, COM ESPESSURA DE 15 CM - EXCLUSIVE ESCAVAÇÃO, CARGA E TRANSPORTE E SOLO. AF_09/2024</t>
  </si>
  <si>
    <t>105712</t>
  </si>
  <si>
    <t>RECONSTRUÇÃO DE BASE E SUB-BASE PARA PAVIMENTAÇÃO DE SOLO (PREDOMINANTEMENTE ARENOSO) BRITA - 40%-60%, MISTURA EM PISTA, COM ESPESSURA DE 20 CM - EXCLUSIVE ESCAVAÇÃO, CARGA E TRANSPORTE E SOLO. AF_09/2024</t>
  </si>
  <si>
    <t>6.9</t>
  </si>
  <si>
    <t>105693</t>
  </si>
  <si>
    <t>DISJUNTOR 20A BIPOLAR P/ AR CONDICIONADO</t>
  </si>
  <si>
    <t>RECONSTRUÇÃO DE BASE E SUB-BASE PARA PAVIMENTAÇÃO DE SOLO (PREDOMINANTEMENTE ARENOSO) BRITA - 50%-50% COM CIMENTO - 4%, MISTURA EM PISTA, COM ESPESSURA DE 10 CM - EXCLUSIVE ESCAVAÇÃO, CARGA E TRANSPORTE E SOLO. AF_09/2024</t>
  </si>
  <si>
    <t>93662</t>
  </si>
  <si>
    <t>DISJUNTOR BIPOLAR TIPO DIN, CORRENTE NOMINAL DE 20A - FORNECIMENTO E INSTALAÇÃO. AF_07/2025</t>
  </si>
  <si>
    <t>105696</t>
  </si>
  <si>
    <t>RECONSTRUÇÃO DE BASE E SUB-BASE PARA PAVIMENTAÇÃO DE SOLO (PREDOMINANTEMENTE ARENOSO) BRITA - 50%-50% COM CIMENTO - 4%, MISTURA EM PISTA, COM ESPESSURA DE 15 CM - EXCLUSIVE ESCAVAÇÃO, CARGA E TRANSPORTE E SOLO. AF_09/2024</t>
  </si>
  <si>
    <t>105702</t>
  </si>
  <si>
    <t>RECONSTRUÇÃO DE BASE E SUB-BASE PARA PAVIMENTAÇÃO DE SOLO (PREDOMINANTEMENTE ARENOSO) BRITA - 50%-50% COM CIMENTO - 4%, MISTURA EM PISTA, COM ESPESSURA DE 20 CM - EXCLUSIVE ESCAVAÇÃO, CARGA E TRANSPORTE E SOLO. AF_09/2024</t>
  </si>
  <si>
    <t>105694</t>
  </si>
  <si>
    <t>RECONSTRUÇÃO DE BASE E SUB-BASE PARA PAVIMENTAÇÃO DE SOLO (PREDOMINANTEMENTE ARENOSO) BRITA - 50%-50% COM CIMENTO - 6%, MISTURA EM PISTA, COM ESPESSURA DE 10 CM - EXCLUSIVE ESCAVAÇÃO, CARGA E TRANSPORTE E SOLO. AF_09/2024</t>
  </si>
  <si>
    <t>105697</t>
  </si>
  <si>
    <t>6.10</t>
  </si>
  <si>
    <t>RECONSTRUÇÃO DE BASE E SUB-BASE PARA PAVIMENTAÇÃO DE SOLO (PREDOMINANTEMENTE ARENOSO) BRITA - 50%-50% COM CIMENTO - 6%, MISTURA EM PISTA, COM ESPESSURA DE 15 CM - EXCLUSIVE ESCAVAÇÃO, CARGA E TRANSPORTE E SOLO. AF_09/2024</t>
  </si>
  <si>
    <t>CABEAMENTO P/ AR CONDICIONADO</t>
  </si>
  <si>
    <t>105703</t>
  </si>
  <si>
    <t>RECONSTRUÇÃO DE BASE E SUB-BASE PARA PAVIMENTAÇÃO DE SOLO (PREDOMINANTEMENTE ARENOSO) BRITA - 50%-50% COM CIMENTO - 6%, MISTURA EM PISTA, COM ESPESSURA DE 20 CM - EXCLUSIVE ESCAVAÇÃO, CARGA E TRANSPORTE E SOLO. AF_09/2024</t>
  </si>
  <si>
    <t>105695</t>
  </si>
  <si>
    <t>RECONSTRUÇÃO DE BASE E SUB-BASE PARA PAVIMENTAÇÃO DE SOLO (PREDOMINANTEMENTE ARENOSO) BRITA - 50%-50% COM CIMENTO - 8%, MISTURA EM PISTA, COM ESPESSURA DE 10 CM - EXCLUSIVE ESCAVAÇÃO, CARGA E TRANSPORTE E SOLO. AF_09/2024</t>
  </si>
  <si>
    <t>105698</t>
  </si>
  <si>
    <t>RECONSTRUÇÃO DE BASE E SUB-BASE PARA PAVIMENTAÇÃO DE SOLO (PREDOMINANTEMENTE ARENOSO) BRITA - 50%-50% COM CIMENTO - 8%, MISTURA EM PISTA, COM ESPESSURA DE 15 CM - EXCLUSIVE ESCAVAÇÃO, CARGA E TRANSPORTE E SOLO. AF_09/2024</t>
  </si>
  <si>
    <t>105704</t>
  </si>
  <si>
    <t>RECONSTRUÇÃO DE BASE E SUB-BASE PARA PAVIMENTAÇÃO DE SOLO (PREDOMINANTEMENTE ARENOSO) BRITA - 50%-50% COM CIMENTO - 8%, MISTURA EM PISTA, COM ESPESSURA DE 20 CM - EXCLUSIVE ESCAVAÇÃO, CARGA E TRANSPORTE E SOLO. AF_09/2024</t>
  </si>
  <si>
    <t>6.11</t>
  </si>
  <si>
    <t>CAIXA DE PASSAGEM ELÉTRICA NA LAJE</t>
  </si>
  <si>
    <t>92865</t>
  </si>
  <si>
    <t>CAIXA OCTOGONAL 4" X 4", METÁLICA, INSTALADA EM LAJE - FORNECIMENTO E INSTALAÇÃO. AF_03/2023</t>
  </si>
  <si>
    <t>105579</t>
  </si>
  <si>
    <t>RECONSTRUÇÃO DE BASE E SUB-BASE PARA PAVIMENTAÇÃO DE SOLO (PREDOMINANTEMENTE ARENOSO) BRITA - 50%-50%, MISTURA EM PISTA, COM ESPESSURA DE 10 CM - EXCLUSIVE ESCAVAÇÃO, CARGA E TRANSPORTE E SOLO. AF_09/2024</t>
  </si>
  <si>
    <t>105580</t>
  </si>
  <si>
    <t>RECONSTRUÇÃO DE BASE E SUB-BASE PARA PAVIMENTAÇÃO DE SOLO (PREDOMINANTEMENTE ARENOSO) BRITA - 50%-50%, MISTURA EM PISTA, COM ESPESSURA DE 15 CM - EXCLUSIVE ESCAVAÇÃO, CARGA E TRANSPORTE E SOLO. AF_09/2024</t>
  </si>
  <si>
    <t>105582</t>
  </si>
  <si>
    <t>RECONSTRUÇÃO DE BASE E SUB-BASE PARA PAVIMENTAÇÃO DE SOLO (PREDOMINANTEMENTE ARENOSO) BRITA - 50%-50%, MISTURA EM PISTA, COM ESPESSURA DE 20 CM - EXCLUSIVE ESCAVAÇÃO, CARGA E TRANSPORTE E SOLO. AF_09/2024</t>
  </si>
  <si>
    <t>105626</t>
  </si>
  <si>
    <t>RECONSTRUÇÃO DE BASE E SUB-BASE PARA PAVIMENTAÇÃO DE SOLO (PREDOMINANTEMENTE ARENOSO) COM CIMENTO - 6%, MISTURA EM PISTA, COM ESPESSURA DE 10 CM - EXCLUSIVE ESCAVAÇÃO, CARGA E TRANSPORTE E SOLO. AF_09/2024</t>
  </si>
  <si>
    <t>105629</t>
  </si>
  <si>
    <t>RECONSTRUÇÃO DE BASE E SUB-BASE PARA PAVIMENTAÇÃO DE SOLO (PREDOMINANTEMENTE ARENOSO) COM CIMENTO - 6%, MISTURA EM PISTA, COM ESPESSURA DE 15 CM - EXCLUSIVE ESCAVAÇÃO, CARGA E TRANSPORTE E SOLO. AF_09/2024</t>
  </si>
  <si>
    <t>105635</t>
  </si>
  <si>
    <t>RECONSTRUÇÃO DE BASE E SUB-BASE PARA PAVIMENTAÇÃO DE SOLO (PREDOMINANTEMENTE ARENOSO) COM CIMENTO - 6%, MISTURA EM PISTA, COM ESPESSURA DE 20 CM - EXCLUSIVE ESCAVAÇÃO, CARGA E TRANSPORTE E SOLO. AF_09/2024</t>
  </si>
  <si>
    <t>105627</t>
  </si>
  <si>
    <t>RECONSTRUÇÃO DE BASE E SUB-BASE PARA PAVIMENTAÇÃO DE SOLO (PREDOMINANTEMENTE ARENOSO) COM CIMENTO - 8%, MISTURA EM PISTA, COM ESPESSURA DE 10 CM - EXCLUSIVE ESCAVAÇÃO, CARGA E TRANSPORTE E SOLO. AF_09/2024</t>
  </si>
  <si>
    <t>DEMOLIÇÃO DE BARRACÃO DA MANUTENÇÃO</t>
  </si>
  <si>
    <t>105630</t>
  </si>
  <si>
    <t>RECONSTRUÇÃO DE BASE E SUB-BASE PARA PAVIMENTAÇÃO DE SOLO (PREDOMINANTEMENTE ARENOSO) COM CIMENTO - 8%, MISTURA EM PISTA, COM ESPESSURA DE 15 CM - EXCLUSIVE ESCAVAÇÃO, CARGA E TRANSPORTE E SOLO. AF_09/2024</t>
  </si>
  <si>
    <t>7.1</t>
  </si>
  <si>
    <t>DEMOLIÇÃO DE BARRACÃO</t>
  </si>
  <si>
    <t>97622</t>
  </si>
  <si>
    <t xml:space="preserve">DEMOLIÇÃO DE ALVENARIA DE BLOCO FURADO, DE FORMA MANUAL, SEM REAPROVEITAMENTO. AF_09/2023
</t>
  </si>
  <si>
    <t>105636</t>
  </si>
  <si>
    <t>RECONSTRUÇÃO DE BASE E SUB-BASE PARA PAVIMENTAÇÃO DE SOLO (PREDOMINANTEMENTE ARENOSO) COM CIMENTO - 8%, MISTURA EM PISTA, COM ESPESSURA DE 20 CM - EXCLUSIVE ESCAVAÇÃO, CARGA E TRANSPORTE E SOLO. AF_09/2024</t>
  </si>
  <si>
    <t>105572</t>
  </si>
  <si>
    <t>RECONSTRUÇÃO DE BASE E SUB-BASE PARA PAVIMENTAÇÃO DE SOLO (PREDOMINANTEMENTE ARENOSO) MELHORADO COM CIMENTO - 2%, MISTURA EM PISTA, COM ESPESSURA DE 10 CM - EXCLUSIVE ESCAVAÇÃO, CARGA E TRANSPORTE E SOLO. AF_09/2024</t>
  </si>
  <si>
    <t>105574</t>
  </si>
  <si>
    <t>RECONSTRUÇÃO DE BASE E SUB-BASE PARA PAVIMENTAÇÃO DE SOLO (PREDOMINANTEMENTE ARENOSO) MELHORADO COM CIMENTO - 2%, MISTURA EM PISTA, COM ESPESSURA DE 15 CM - EXCLUSIVE ESCAVAÇÃO, CARGA E TRANSPORTE E SOLO. AF_09/2024</t>
  </si>
  <si>
    <t>105576</t>
  </si>
  <si>
    <t>RECONSTRUÇÃO DE BASE E SUB-BASE PARA PAVIMENTAÇÃO DE SOLO (PREDOMINANTEMENTE ARENOSO) MELHORADO COM CIMENTO - 2%, MISTURA EM PISTA, COM ESPESSURA DE 20 CM - EXCLUSIVE ESCAVAÇÃO, CARGA E TRANSPORTE E SOLO. AF_09/2024</t>
  </si>
  <si>
    <t>105573</t>
  </si>
  <si>
    <t>RECONSTRUÇÃO DE BASE E SUB-BASE PARA PAVIMENTAÇÃO DE SOLO (PREDOMINANTEMENTE ARENOSO) MELHORADO COM CIMENTO - 4%, MISTURA EM PISTA, COM ESPESSURA DE 10 CM - EXCLUSIVE ESCAVAÇÃO, CARGA E TRANSPORTE E SOLO. AF_09/2024</t>
  </si>
  <si>
    <t>7.2</t>
  </si>
  <si>
    <t>RETIRADA DE ESTRUTURA DE MADEIRA</t>
  </si>
  <si>
    <t>97651</t>
  </si>
  <si>
    <t xml:space="preserve">REMOÇÃO DE TESOURAS DE MADEIRA, COM VÃO MENOR QUE 8M, DE FORMA MANUAL, SEM REAPROVEITAMENTO. AF_09/2023
</t>
  </si>
  <si>
    <t>REMOÇÃO DE TRAMA DE MADEIRA</t>
  </si>
  <si>
    <t>97650</t>
  </si>
  <si>
    <t xml:space="preserve">REMOÇÃO DE TRAMA DE MADEIRA PARA COBERTURA, DE FORMA MANUAL, SEM REAPROVEITAMENTO. AF_09/2023
</t>
  </si>
  <si>
    <t>105628</t>
  </si>
  <si>
    <t>RECONSTRUÇÃO DE BASE E SUB-BASE PARA PAVIMENTAÇÃO DE SOLO (PREDOMINANTEMENTE ARENOSO) MELHORADO COM CIMENTO - 4%, MISTURA EM PISTA, COM ESPESSURA DE 15 CM - EXCLUSIVE ESCAVAÇÃO, CARGA E TRANSPORTE E SOLO. AF_09/2024</t>
  </si>
  <si>
    <t>105634</t>
  </si>
  <si>
    <t>RECONSTRUÇÃO DE BASE E SUB-BASE PARA PAVIMENTAÇÃO DE SOLO (PREDOMINANTEMENTE ARENOSO) MELHORADO COM CIMENTO - 4%, MISTURA EM PISTA, COM ESPESSURA DE 20 CM - EXCLUSIVE ESCAVAÇÃO, CARGA E TRANSPORTE E SOLO. AF_09/2024</t>
  </si>
  <si>
    <t>105586</t>
  </si>
  <si>
    <t>RECONSTRUÇÃO DE BASE E SUB-BASE PARA PAVIMENTAÇÃO DE SOLO (PREDOMINANTEMENTE ARGILOSO) BRITA - 40%-60%, MISTURA EM PISTA, COM ESPESSURA DE 10 CM - EXCLUSIVE ESCAVAÇÃO, CARGA E TRANSPORTE E SOLO. AF_09/2024</t>
  </si>
  <si>
    <t>105587</t>
  </si>
  <si>
    <t>RECONSTRUÇÃO DE BASE E SUB-BASE PARA PAVIMENTAÇÃO DE SOLO (PREDOMINANTEMENTE ARGILOSO) BRITA - 40%-60%, MISTURA EM PISTA, COM ESPESSURA DE 15 CM - EXCLUSIVE ESCAVAÇÃO, CARGA E TRANSPORTE E SOLO. AF_09/2024</t>
  </si>
  <si>
    <t>7.3</t>
  </si>
  <si>
    <t>RETIRADA DE TELHAS</t>
  </si>
  <si>
    <t>97647</t>
  </si>
  <si>
    <t xml:space="preserve">REMOÇÃO DE TELHAS DE FIBROCIMENTO METÁLICA E CERÂMICA, DE FORMA MANUAL, SEM REAPROVEITAMENTO. AF_09/2023
</t>
  </si>
  <si>
    <t>105589</t>
  </si>
  <si>
    <t>RECONSTRUÇÃO DE BASE E SUB-BASE PARA PAVIMENTAÇÃO DE SOLO (PREDOMINANTEMENTE ARGILOSO) BRITA - 40%-60%, MISTURA EM PISTA, COM ESPESSURA DE 20 CM - EXCLUSIVE ESCAVAÇÃO, CARGA E TRANSPORTE E SOLO. AF_09/2024</t>
  </si>
  <si>
    <t>105593</t>
  </si>
  <si>
    <t>RECONSTRUÇÃO DE BASE E SUB-BASE PARA PAVIMENTAÇÃO DE SOLO (PREDOMINANTEMENTE ARGILOSO) BRITA - 50%-50%, MISTURA EM PISTA, COM ESPESSURA DE 10 CM - EXCLUSIVE ESCAVAÇÃO, CARGA E TRANSPORTE E SOLO. AF_09/2024</t>
  </si>
  <si>
    <t>105594</t>
  </si>
  <si>
    <t>RECONSTRUÇÃO DE BASE E SUB-BASE PARA PAVIMENTAÇÃO DE SOLO (PREDOMINANTEMENTE ARGILOSO) BRITA - 50%-50%, MISTURA EM PISTA, COM ESPESSURA DE 15 CM - EXCLUSIVE ESCAVAÇÃO, CARGA E TRANSPORTE E SOLO. AF_09/2024</t>
  </si>
  <si>
    <t>105596</t>
  </si>
  <si>
    <t>RECONSTRUÇÃO DE BASE E SUB-BASE PARA PAVIMENTAÇÃO DE SOLO (PREDOMINANTEMENTE ARGILOSO) BRITA - 50%-50%, MISTURA EM PISTA, COM ESPESSURA DE 20 CM - EXCLUSIVE ESCAVAÇÃO, CARGA E TRANSPORTE E SOLO. AF_09/2024</t>
  </si>
  <si>
    <t>7.4</t>
  </si>
  <si>
    <t>RETIRADA DE ENTULHO</t>
  </si>
  <si>
    <t>00026
ORSE</t>
  </si>
  <si>
    <t>COLETA E CARGA MANUAIS DE ENTULHO</t>
  </si>
  <si>
    <t>105567</t>
  </si>
  <si>
    <t>RECONSTRUÇÃO DE BASE E SUB-BASE PARA PAVIMENTAÇÃO DE SOLO DE COMPORTAMENTO LATERÍTICO (ARENOSO), COM ESPESSURA DE 10 CM - EXCLUSIVE ESCAVAÇÃO, CARGA E TRANSPORTE E SOLO. AF_09/2024</t>
  </si>
  <si>
    <t>105568</t>
  </si>
  <si>
    <t>RECONSTRUÇÃO DE BASE E SUB-BASE PARA PAVIMENTAÇÃO DE SOLO DE COMPORTAMENTO LATERÍTICO (ARENOSO), COM ESPESSURA DE 15 CM - EXCLUSIVE ESCAVAÇÃO, CARGA E TRANSPORTE E SOLO. AF_09/2024</t>
  </si>
  <si>
    <t>105570</t>
  </si>
  <si>
    <t>RECONSTRUÇÃO DE BASE E SUB-BASE PARA PAVIMENTAÇÃO DE SOLO DE COMPORTAMENTO LATERÍTICO (ARENOSO), COM ESPESSURA DE 20 CM - EXCLUSIVE ESCAVAÇÃO, CARGA E TRANSPORTE E SOLO. AF_09/2024</t>
  </si>
  <si>
    <t>100575</t>
  </si>
  <si>
    <t>REGULARIZAÇÃO DE SUPERFÍCIES COM MOTONIVELADORA. AF_09/2024</t>
  </si>
  <si>
    <t>100577</t>
  </si>
  <si>
    <t>REGULARIZAÇÃO E COMPACTAÇÃO DE SUBLEITO DE SOLO PREDOMINANTEMENTE ARENOSO, PARA OBRAS DE CONSTRUÇÃO DE PAVIMENTOS. AF_09/2024</t>
  </si>
  <si>
    <t>105598</t>
  </si>
  <si>
    <t>REGULARIZAÇÃO E COMPACTAÇÃO DE SUBLEITO DE SOLO PREDOMINANTEMENTE ARENOSO, PARA OBRAS DE RECONSTRUÇÃO DE PAVIMENTOS. AF_09/2024</t>
  </si>
  <si>
    <t>7.5</t>
  </si>
  <si>
    <t>TRANSPORTE DE ENTULHO</t>
  </si>
  <si>
    <t>100576</t>
  </si>
  <si>
    <t>100981</t>
  </si>
  <si>
    <t>REGULARIZAÇÃO E COMPACTAÇÃO DE SUBLEITO DE SOLO PREDOMINANTEMENTE ARGILOSO, PARA OBRAS DE CONSTRUÇÃO DE PAVIMENTOS. AF_09/2024</t>
  </si>
  <si>
    <t>CARGA, MANOBRA E DESCARGA DE ENTULHO EM CAMINHÃO BASCULANTE 6 M³ - CARGA COM ESCAVADEIRA HIDRÁULICA  (CAÇAMBA DE 0,80 M³ / 111 HP) E DESCARGA LIVRE (UNIDADE: M3). AF_07/2020</t>
  </si>
  <si>
    <t>105597</t>
  </si>
  <si>
    <t>REGULARIZAÇÃO E COMPACTAÇÃO DE SUBLEITO DE SOLO PREDOMINANTEMENTE ARGILOSO, PARA OBRAS DE RECONSTRUÇÃO DE PAVIMENTOS. AF_09/2024</t>
  </si>
  <si>
    <t>102730</t>
  </si>
  <si>
    <t>ARMAÇÃO DE MURO ALA E MURO TESTA UTILIZANDO AÇO CA-50 DE 10 MM - MONTAGEM. AF_07/2021</t>
  </si>
  <si>
    <t>102731</t>
  </si>
  <si>
    <t>ARMAÇÃO DE MURO ALA E MURO TESTA UTILIZANDO AÇO CA-50 DE 12,5 MM - MONTAGEM. AF_07/2021</t>
  </si>
  <si>
    <t>102732</t>
  </si>
  <si>
    <t>ARMAÇÃO DE MURO ALA E MURO TESTA UTILIZANDO AÇO CA-50 DE 16 MM - MONTAGEM. AF_07/2021</t>
  </si>
  <si>
    <t>102733</t>
  </si>
  <si>
    <t>ARMAÇÃO DE MURO ALA E MURO TESTA UTILIZANDO AÇO CA-50 DE 20 MM - MONTAGEM. AF_07/2021</t>
  </si>
  <si>
    <t>102728</t>
  </si>
  <si>
    <t>ARMAÇÃO DE MURO ALA E MURO TESTA UTILIZANDO AÇO CA-50 DE 6,3 MM - MONTAGEM. AF_07/2021</t>
  </si>
  <si>
    <t>102729</t>
  </si>
  <si>
    <t>ARMAÇÃO DE MURO ALA E MURO TESTA UTILIZANDO AÇO CA-50 DE 8 MM - MONTAGEM. AF_07/2021</t>
  </si>
  <si>
    <t>102734</t>
  </si>
  <si>
    <t>ARMAÇÃO DE SOLEIRA UTILIZANDO AÇO CA-50 DE 6,3 MM - MONTAGEM. AF_07/2021</t>
  </si>
  <si>
    <t>102735</t>
  </si>
  <si>
    <t>ARMAÇÃO DE SOLEIRA UTILIZANDO AÇO CA-50 DE 8 MM - MONTAGEM. AF_07/2021</t>
  </si>
  <si>
    <t>102765</t>
  </si>
  <si>
    <t>BOCA PARA BUEIRO DUPLO CELULAR 150 X 150 CM EM CONCRETO, ALAS COM ESCONSIDADE DE 30°, INCLUINDO FÔRMAS E MATERIAIS. AF_07/2021</t>
  </si>
  <si>
    <t>102795</t>
  </si>
  <si>
    <t>BOCA PARA BUEIRO DUPLO CELULAR 150 X 150 CM EM GABIÃO, ALAS COM ESCONSIDADE DE 45°, INCLUINDO FÔRMAS E MATERIAIS. AF_07/2021</t>
  </si>
  <si>
    <t>RETIRADA DE ENTULHO E LIMPEZA</t>
  </si>
  <si>
    <t>102766</t>
  </si>
  <si>
    <t>BOCA PARA BUEIRO DUPLO CELULAR 200 X 200 CM EM CONCRETO, ALAS COM ESCONSIDADE DE 30°, INCLUINDO FÔRMAS E MATERIAIS. AF_07/2021</t>
  </si>
  <si>
    <t>102796</t>
  </si>
  <si>
    <t>BOCA PARA BUEIRO DUPLO CELULAR 200 X 200 CM EM GABIÃO, ALAS COM ESCONSIDADE DE 45°, INCLUINDO FÔRMAS E MATERIAIS. AF_07/2021</t>
  </si>
  <si>
    <t>102767</t>
  </si>
  <si>
    <t>BOCA PARA BUEIRO DUPLO CELULAR 250 X 250 CM EM CONCRETO, ALAS COM ESCONSIDADE DE 30°, INCLUINDO FÔRMAS E MATERIAIS. AF_07/2021</t>
  </si>
  <si>
    <t>102797</t>
  </si>
  <si>
    <t>BOCA PARA BUEIRO DUPLO CELULAR 250 X 250 CM EM GABIÃO, ALAS COM ESCONSIDADE DE 45°, INCLUINDO FÔRMAS E MATERIAIS. AF_07/2021</t>
  </si>
  <si>
    <t>102768</t>
  </si>
  <si>
    <t>BOCA PARA BUEIRO DUPLO CELULAR 300 X 300 CM EM CONCRETO, ALAS COM ESCONSIDADE DE 30°, INCLUINDO FÔRMAS E MATERIAIS. AF_07/2021</t>
  </si>
  <si>
    <t>102798</t>
  </si>
  <si>
    <t>BOCA PARA BUEIRO DUPLO CELULAR 300 X 300 CM EM GABIÃO, ALAS COM ESCONSIDADE DE 45°, INCLUINDO FÔRMAS E MATERIAIS. AF_07/2021</t>
  </si>
  <si>
    <t>8.1</t>
  </si>
  <si>
    <t>102744</t>
  </si>
  <si>
    <t>BOCA PARA BUEIRO DUPLO TUBULAR D = 100 CM EM CONCRETO, ALAS COM ESCONSIDADE DE 0°, INCLUINDO FÔRMAS E MATERIAIS. AF_07/2021</t>
  </si>
  <si>
    <t>102755</t>
  </si>
  <si>
    <t>BOCA PARA BUEIRO DUPLO TUBULAR D = 100 CM EM CONCRETO, ALAS COM ESCONSIDADE DE 30°, INCLUINDO FÔRMAS E MATERIAIS. AF_07/2021</t>
  </si>
  <si>
    <t>102782</t>
  </si>
  <si>
    <t>BOCA PARA BUEIRO DUPLO TUBULAR D = 100 CM EM GABIÃO, ALAS COM ESCONSIDADE DE 45°, INCLUINDO FÔRMAS E MATERIAIS. AF_07/2021</t>
  </si>
  <si>
    <t>102745</t>
  </si>
  <si>
    <t>BOCA PARA BUEIRO DUPLO TUBULAR D = 120 CM EM CONCRETO, ALAS COM ESCONSIDADE DE 0°, INCLUINDO FÔRMAS E MATERIAIS. AF_07/2021</t>
  </si>
  <si>
    <t>8.2</t>
  </si>
  <si>
    <t>102756</t>
  </si>
  <si>
    <t>BOCA PARA BUEIRO DUPLO TUBULAR D = 120 CM EM CONCRETO, ALAS COM ESCONSIDADE DE 30°, INCLUINDO FÔRMAS E MATERIAIS. AF_07/2021</t>
  </si>
  <si>
    <t>102783</t>
  </si>
  <si>
    <t>BOCA PARA BUEIRO DUPLO TUBULAR D = 120 CM EM GABIÃO, ALAS COM ESCONSIDADE DE 45°, INCLUINDO FÔRMAS E MATERIAIS. AF_07/2021</t>
  </si>
  <si>
    <t>102746</t>
  </si>
  <si>
    <t>BOCA PARA BUEIRO DUPLO TUBULAR D = 150 CM EM CONCRETO, ALAS COM ESCONSIDADE DE 0°, INCLUINDO FÔRMAS E MATERIAIS. AF_07/2021</t>
  </si>
  <si>
    <t>8.3</t>
  </si>
  <si>
    <t>LIMPEZA DE OBRA</t>
  </si>
  <si>
    <t>102757</t>
  </si>
  <si>
    <t>02450/ORSE</t>
  </si>
  <si>
    <t>BOCA PARA BUEIRO DUPLO TUBULAR D = 150 CM EM CONCRETO, ALAS COM ESCONSIDADE DE 30°, INCLUINDO FÔRMAS E MATERIAIS. AF_07/2021</t>
  </si>
  <si>
    <t>LIMPEZA GERAL</t>
  </si>
  <si>
    <t>102784</t>
  </si>
  <si>
    <t>BOCA PARA BUEIRO DUPLO TUBULAR D = 150 CM EM GABIÃO, ALAS COM ESCONSIDADE DE 45°, INCLUINDO FÔRMAS E MATERIAIS. AF_07/2021</t>
  </si>
  <si>
    <t>102779</t>
  </si>
  <si>
    <t>BOCA PARA BUEIRO DUPLO TUBULAR D = 40 CM EM GABIÃO, ALAS COM ESCONSIDADE DE 45°, INCLUINDO FÔRMAS E MATERIAIS. AF_07/2021</t>
  </si>
  <si>
    <t>102780</t>
  </si>
  <si>
    <t>BOCA PARA BUEIRO DUPLO TUBULAR D = 60 CM EM GABIÃO, ALAS COM ESCONSIDADE DE 45°, INCLUINDO FÔRMAS E MATERIAIS. AF_07/2021</t>
  </si>
  <si>
    <t>102743</t>
  </si>
  <si>
    <t>BOCA PARA BUEIRO DUPLO TUBULAR D = 80 CM EM CONCRETO, ALAS COM ESCONSIDADE DE 0°, INCLUINDO FÔRMAS E MATERIAIS. AF_07/2021</t>
  </si>
  <si>
    <t>102781</t>
  </si>
  <si>
    <t>BOCA PARA BUEIRO DUPLO TUBULAR D = 80 CM EM GABIÃO, ALAS COM ESCONSIDADE DE 45°, INCLUINDO FÔRMAS E MATERIAIS. AF_07/2021</t>
  </si>
  <si>
    <t>102761</t>
  </si>
  <si>
    <t>BOCA PARA BUEIRO SIMPLES CELULAR 150 X 150 CM EM CONCRETO, ALAS COM ESCONSIDADE DE 30°, INCLUINDO FÔRMAS E MATERIAIS. AF_07/2021</t>
  </si>
  <si>
    <t>102791</t>
  </si>
  <si>
    <t>BOCA PARA BUEIRO SIMPLES CELULAR 150 X 150 CM EM GABIÃO, ALAS COM ESCONSIDADE DE 45°, INCLUINDO FÔRMAS E MATERIAIS. AF_07/2021</t>
  </si>
  <si>
    <t>102762</t>
  </si>
  <si>
    <t>BOCA PARA BUEIRO SIMPLES CELULAR 200 X 200 CM EM CONCRETO, ALAS COM ESCONSIDADE DE 30°, INCLUINDO FÔRMAS E MATERIAIS. AF_07/2021</t>
  </si>
  <si>
    <t>102792</t>
  </si>
  <si>
    <t>BOCA PARA BUEIRO SIMPLES CELULAR 200 X 200 CM EM GABIÃO, ALAS COM ESCONSIDADE DE 45°, INCLUINDO FÔRMAS E MATERIAIS. AF_07/2021</t>
  </si>
  <si>
    <t>102763</t>
  </si>
  <si>
    <t>BOCA PARA BUEIRO SIMPLES CELULAR 250 X 250 CM EM CONCRETO, ALAS COM ESCONSIDADE DE 30°, INCLUINDO FÔRMAS E MATERIAIS. AF_07/2021</t>
  </si>
  <si>
    <t>102793</t>
  </si>
  <si>
    <t>BOCA PARA BUEIRO SIMPLES CELULAR 250 X 250 CM EM GABIÃO, ALAS COM ESCONSIDADE DE 45°, INCLUINDO FÔRMAS E MATERIAIS. AF_07/2021</t>
  </si>
  <si>
    <t>102764</t>
  </si>
  <si>
    <t>BOCA PARA BUEIRO SIMPLES CELULAR 300 X 300 CM EM CONCRETO, ALAS COM ESCONSIDADE DE 30°, INCLUINDO FÔRMAS E MATERIAIS. AF_07/2021</t>
  </si>
  <si>
    <t>ASSINAR A PROPOSTA</t>
  </si>
  <si>
    <t>102794</t>
  </si>
  <si>
    <t>BOCA PARA BUEIRO SIMPLES CELULAR 300 X 300 CM EM GABIÃO, ALAS COM ESCONSIDADE DE 45°, INCLUINDO FÔRMAS E MATERIAIS. AF_07/2021</t>
  </si>
  <si>
    <t>102740</t>
  </si>
  <si>
    <t>BOCA PARA BUEIRO SIMPLES TUBULAR D = 100 CM EM CONCRETO, ALAS COM ESCONSIDADE DE 0°, INCLUINDO FÔRMAS E MATERIAIS. AF_07/2021</t>
  </si>
  <si>
    <t>102752</t>
  </si>
  <si>
    <t>BOCA PARA BUEIRO SIMPLES TUBULAR D = 100 CM EM CONCRETO, ALAS COM ESCONSIDADE DE 30°, INCLUINDO FÔRMAS E MATERIAIS. AF_07/2021</t>
  </si>
  <si>
    <t>102776</t>
  </si>
  <si>
    <t>BOCA PARA BUEIRO SIMPLES TUBULAR D = 100 CM EM GABIÃO, ALAS COM ESCONSIDADE DE 45°, INCLUINDO FÔRMAS E MATERIAIS. AF_07/2021</t>
  </si>
  <si>
    <t>102741</t>
  </si>
  <si>
    <t>BOCA PARA BUEIRO SIMPLES TUBULAR D = 120 CM EM CONCRETO, ALAS COM ESCONSIDADE DE 0°, INCLUINDO FÔRMAS E MATERIAIS. AF_07/2021</t>
  </si>
  <si>
    <t>102753</t>
  </si>
  <si>
    <t>BOCA PARA BUEIRO SIMPLES TUBULAR D = 120 CM EM CONCRETO, ALAS COM ESCONSIDADE DE 30°, INCLUINDO FÔRMAS E MATERIAIS. AF_07/2021</t>
  </si>
  <si>
    <t>102777</t>
  </si>
  <si>
    <t>BOCA PARA BUEIRO SIMPLES TUBULAR D = 120 CM EM GABIÃO, ALAS COM ESCONSIDADE DE 45°, INCLUINDO FÔRMAS E MATERIAIS. AF_07/2021</t>
  </si>
  <si>
    <t>102742</t>
  </si>
  <si>
    <t>BOCA PARA BUEIRO SIMPLES TUBULAR D = 150 CM EM CONCRETO, ALAS COM ESCONSIDADE DE 0°, INCLUINDO FÔRMAS E MATERIAIS. AF_07/2021</t>
  </si>
  <si>
    <t>102754</t>
  </si>
  <si>
    <t>BOCA PARA BUEIRO SIMPLES TUBULAR D = 150 CM EM CONCRETO, ALAS COM ESCONSIDADE DE 30°, INCLUINDO FÔRMAS E MATERIAIS. AF_07/2021</t>
  </si>
  <si>
    <t>102778</t>
  </si>
  <si>
    <t>BOCA PARA BUEIRO SIMPLES TUBULAR D = 150 CM EM GABIÃO, ALAS COM ESCONSIDADE DE 45°, INCLUINDO FÔRMAS E MATERIAIS. AF_07/2021</t>
  </si>
  <si>
    <t>102737</t>
  </si>
  <si>
    <t>BOCA PARA BUEIRO SIMPLES TUBULAR D = 40 CM EM CONCRETO, ALAS COM ESCONSIDADE DE 0°, INCLUINDO FÔRMAS E MATERIAIS. AF_07/2021</t>
  </si>
  <si>
    <t>102773</t>
  </si>
  <si>
    <t>BOCA PARA BUEIRO SIMPLES TUBULAR D = 40 CM EM GABIÃO, ALAS COM ESCONSIDADE DE 45°, INCLUINDO FÔRMAS E MATERIAIS. AF_07/2021</t>
  </si>
  <si>
    <t>102738</t>
  </si>
  <si>
    <t>BOCA PARA BUEIRO SIMPLES TUBULAR D = 60 CM EM CONCRETO, ALAS COM ESCONSIDADE DE 0°, INCLUINDO FÔRMAS E MATERIAIS. AF_07/2021</t>
  </si>
  <si>
    <t>102750</t>
  </si>
  <si>
    <t>BOCA PARA BUEIRO SIMPLES TUBULAR D = 60 CM EM CONCRETO, ALAS COM ESCONSIDADE DE 30°, INCLUINDO FÔRMAS E MATERIAIS. AF_07/2021</t>
  </si>
  <si>
    <t>102774</t>
  </si>
  <si>
    <t>BOCA PARA BUEIRO SIMPLES TUBULAR D = 60 CM EM GABIÃO, ALAS COM ESCONSIDADE DE 45°, INCLUINDO FÔRMAS E MATERIAIS. AF_07/2021</t>
  </si>
  <si>
    <t>102739</t>
  </si>
  <si>
    <t>BOCA PARA BUEIRO SIMPLES TUBULAR D = 80 CM EM CONCRETO, ALAS COM ESCONSIDADE DE 0°, INCLUINDO FÔRMAS E MATERIAIS. AF_07/2021</t>
  </si>
  <si>
    <t>102751</t>
  </si>
  <si>
    <t>BOCA PARA BUEIRO SIMPLES TUBULAR D = 80 CM EM CONCRETO, ALAS COM ESCONSIDADE DE 30°, INCLUINDO FÔRMAS E MATERIAIS. AF_07/2021</t>
  </si>
  <si>
    <t>102775</t>
  </si>
  <si>
    <t>BOCA PARA BUEIRO SIMPLES TUBULAR D = 80 CM EM GABIÃO, ALAS COM ESCONSIDADE DE 45°, INCLUINDO FÔRMAS E MATERIAIS. AF_07/2021</t>
  </si>
  <si>
    <t>102769</t>
  </si>
  <si>
    <t>BOCA PARA BUEIRO TRIPLO CELULAR 150 X 150 CM EM CONCRETO, ALAS COM ESCONSIDADE DE 30°, INCLUINDO FÔRMAS E MATERIAIS. AF_07/2021</t>
  </si>
  <si>
    <t>102799</t>
  </si>
  <si>
    <t>BOCA PARA BUEIRO TRIPLO CELULAR 150 X 150 CM EM GABIÃO, ALAS COM ESCONSIDADE DE 45°, INCLUINDO FÔRMAS E MATERIAIS. AF_07/2021</t>
  </si>
  <si>
    <t>102770</t>
  </si>
  <si>
    <t>BOCA PARA BUEIRO TRIPLO CELULAR 200 X 200 CM EM CONCRETO, ALAS COM ESCONSIDADE DE 30°, INCLUINDO FÔRMAS E MATERIAIS. AF_07/2021</t>
  </si>
  <si>
    <t>102800</t>
  </si>
  <si>
    <t>BOCA PARA BUEIRO TRIPLO CELULAR 200 X 200 CM EM GABIÃO, ALAS COM ESCONSIDADE DE 45°, INCLUINDO FÔRMAS E MATERIAIS. AF_07/2021</t>
  </si>
  <si>
    <t>102771</t>
  </si>
  <si>
    <t>BOCA PARA BUEIRO TRIPLO CELULAR 250 X 250 CM EM CONCRETO, ALAS COM ESCONSIDADE DE 30°, INCLUINDO FÔRMAS E MATERIAIS. AF_07/2021</t>
  </si>
  <si>
    <t>102801</t>
  </si>
  <si>
    <t>BOCA PARA BUEIRO TRIPLO CELULAR 250 X 250 CM EM GABIÃO, ALAS COM ESCONSIDADE DE 45°, INCLUINDO FÔRMAS E MATERIAIS. AF_07/2021</t>
  </si>
  <si>
    <t>102772</t>
  </si>
  <si>
    <t>BOCA PARA BUEIRO TRIPLO CELULAR 300 X 300 CM EM CONCRETO, ALAS COM ESCONSIDADE DE 30°, INCLUINDO FÔRMAS E MATERIAIS. AF_07/2021</t>
  </si>
  <si>
    <t>102802</t>
  </si>
  <si>
    <t>BOCA PARA BUEIRO TRIPLO CELULAR 300 X 300 CM EM GABIÃO, ALAS COM ESCONSIDADE DE 45°, INCLUINDO FÔRMAS E MATERIAIS. AF_07/2021</t>
  </si>
  <si>
    <t>102747</t>
  </si>
  <si>
    <t>BOCA PARA BUEIRO TRIPLO TUBULAR D = 100 CM EM CONCRETO, ALAS COM ESCONSIDADE DE 0°, INCLUINDO FÔRMAS E MATERIAIS. AF_07/2021</t>
  </si>
  <si>
    <t>102758</t>
  </si>
  <si>
    <t>BOCA PARA BUEIRO TRIPLO TUBULAR D = 100 CM EM CONCRETO, ALAS COM ESCONSIDADE DE 30°, INCLUINDO FÔRMAS E MATERIAIS. AF_07/2021</t>
  </si>
  <si>
    <t>102788</t>
  </si>
  <si>
    <t>BOCA PARA BUEIRO TRIPLO TUBULAR D = 100 CM EM GABIÃO, ALAS COM ESCONSIDADE DE 45°, INCLUINDO FÔRMAS E MATERIAIS. AF_07/2021</t>
  </si>
  <si>
    <t>102748</t>
  </si>
  <si>
    <t>BOCA PARA BUEIRO TRIPLO TUBULAR D = 120 CM EM CONCRETO, ALAS COM ESCONSIDADE DE 0°, INCLUINDO FÔRMAS E MATERIAIS. AF_07/2021</t>
  </si>
  <si>
    <t>102759</t>
  </si>
  <si>
    <t>BOCA PARA BUEIRO TRIPLO TUBULAR D = 120 CM EM CONCRETO, ALAS COM ESCONSIDADE DE 30°, INCLUINDO FÔRMAS E MATERIAIS. AF_07/2021</t>
  </si>
  <si>
    <t>102789</t>
  </si>
  <si>
    <t>BOCA PARA BUEIRO TRIPLO TUBULAR D = 120 CM EM GABIÃO, ALAS COM ESCONSIDADE DE 45°, INCLUINDO FÔRMAS E MATERIAIS. AF_07/2021</t>
  </si>
  <si>
    <t>102749</t>
  </si>
  <si>
    <t>BOCA PARA BUEIRO TRIPLO TUBULAR D = 150 CM EM CONCRETO, ALAS COM ESCONSIDADE DE 0°, INCLUINDO FÔRMAS E MATERIAIS. AF_07/2021</t>
  </si>
  <si>
    <t>102760</t>
  </si>
  <si>
    <t>BOCA PARA BUEIRO TRIPLO TUBULAR D = 150 CM EM CONCRETO, ALAS COM ESCONSIDADE DE 30°, INCLUINDO FÔRMAS E MATERIAIS. AF_07/2021</t>
  </si>
  <si>
    <t>102790</t>
  </si>
  <si>
    <t>BOCA PARA BUEIRO TRIPLO TUBULAR D = 150 CM EM GABIÃO, ALAS COM ESCONSIDADE DE 45°, INCLUINDO FÔRMAS E MATERIAIS. AF_07/2021</t>
  </si>
  <si>
    <t>102785</t>
  </si>
  <si>
    <t>BOCA PARA BUEIRO TRIPLO TUBULAR D = 40 CM EM GABIÃO, ALAS COM ESCONSIDADE DE 45°, INCLUINDO FÔRMAS E MATERIAIS. AF_07/2021</t>
  </si>
  <si>
    <t>102786</t>
  </si>
  <si>
    <t>BOCA PARA BUEIRO TRIPLO TUBULAR D = 60 CM EM GABIÃO, ALAS COM ESCONSIDADE DE 45°, INCLUINDO FÔRMAS E MATERIAIS. AF_07/2021</t>
  </si>
  <si>
    <t>102787</t>
  </si>
  <si>
    <t>BOCA PARA BUEIRO TRIPLO TUBULAR D = 80 CM EM GABIÃO, ALAS COM ESCONSIDADE DE 45°, INCLUINDO FÔRMAS E MATERIAIS. AF_07/2021</t>
  </si>
  <si>
    <t>102736</t>
  </si>
  <si>
    <t>CONCRETAGEM DE BOCA PARA BUEIRO, FCK = 20 MPA, COM USO DE BOMBA - LANÇAMENTO, ADENSAMENTO E ACABAMENTO. AF_07/2021</t>
  </si>
  <si>
    <t>102727</t>
  </si>
  <si>
    <t>FABRICAÇÃO, MONTAGEM E DESMONTAGEM DE FÔRMA PARA BOCA PARA BUEIRO, EM CHAPA DE MADEIRA COMPENSADA RESINADA, E = 17 MM, 2 UTILIZAÇÕES. AF_07/2021</t>
  </si>
  <si>
    <t>102112</t>
  </si>
  <si>
    <t>BOMBA CENTRÍFUGA, MONOFÁSICA, 0,5 CV OU 0,49 HP, HM 6 A 20 M, Q 1,2 A 8,3 M3/H (NÃO INCLUI O FORNECIMENTO DA BOMBA). AF_12/2020</t>
  </si>
  <si>
    <t>102111</t>
  </si>
  <si>
    <t>BOMBA CENTRÍFUGA, MONOFÁSICA, 0,5 CV OU 0,49 HP, HM 6 A 20 M, Q 1,2 A 8,3 M3/H - FORNECIMENTO E INSTALAÇÃO. AF_12/2020</t>
  </si>
  <si>
    <t>102114</t>
  </si>
  <si>
    <t>BOMBA CENTRÍFUGA, TRIFÁSICA, 1 CV OU 0,99 HP, HM 14 A 40 M, Q 0,6 A 8,4 M3/H (NÃO INCLUI O FORNECIMENTO DA BOMBA). AF_12/2020</t>
  </si>
  <si>
    <t>102113</t>
  </si>
  <si>
    <t>BOMBA CENTRÍFUGA, TRIFÁSICA, 1 CV OU 0,99 HP, HM 14 A 40 M, Q 0,6 A 8,4 M3/H - FORNECIMENTO E INSTALAÇÃO. AF_12/2020</t>
  </si>
  <si>
    <t>102117</t>
  </si>
  <si>
    <t>BOMBA CENTRÍFUGA, TRIFÁSICA, 1,5 CV OU 1,48 HP (NÃO INCLUI O FORNECIMENTO DA BOMBA). AF_12/2020</t>
  </si>
  <si>
    <t>102116</t>
  </si>
  <si>
    <t>BOMBA CENTRÍFUGA, TRIFÁSICA, 1,5 CV OU 1,48 HP, HM 10 A 24 M, Q 6,1 A 21,9 M3/H - FORNECIMENTO E INSTALAÇÃO. AF_12/2020</t>
  </si>
  <si>
    <t>102115</t>
  </si>
  <si>
    <t>BOMBA CENTRÍFUGA, TRIFÁSICA, 1,5 CV OU 1,48 HP, HM 10 A 70 M, Q 1,8 A 5,3 M3/H - FORNECIMENTO E INSTALAÇÃO. AF_12/2020</t>
  </si>
  <si>
    <t>102123</t>
  </si>
  <si>
    <t>BOMBA CENTRÍFUGA, TRIFÁSICA, 10 CV OU 9,86 HP, HM 85 A 140 M, Q 4,2 A 14,9 M3/H (NÃO INCLUI O FORNECIMENTO DA BOMBA). AF_12/2020</t>
  </si>
  <si>
    <t>102122</t>
  </si>
  <si>
    <t>BOMBA CENTRÍFUGA, TRIFÁSICA, 10 CV OU 9,86 HP, HM 85 A 140 M, Q 4,2 A 14,9 M3/H - FORNECIMENTO E INSTALAÇÃO. AF_12/2020</t>
  </si>
  <si>
    <t>102119</t>
  </si>
  <si>
    <t>BOMBA CENTRÍFUGA, TRIFÁSICA, 3 CV OU 2,96 HP, HM 34 A 40 M, Q 8,6 A 14,8 M3/H (NÃO INCLUI O FORNECIMENTO DA BOMBA). AF_12/2020</t>
  </si>
  <si>
    <t>102118</t>
  </si>
  <si>
    <t>BOMBA CENTRÍFUGA, TRIFÁSICA, 3 CV OU 2,96 HP, HM 34 A 40 M, Q 8,6 A 14,8 M3/H - FORNECIMENTO E INSTALAÇÃO. AF_12/2020</t>
  </si>
  <si>
    <t>102127</t>
  </si>
  <si>
    <t>BOMBA SUBMERSÍVEL, TRIFÁSICA, 3,80 CV OU 3,75 HP, HM 5 A 25,5 M, Q 3,6 A 61,2 M3/H (NÃO INCLUI O FORNECIMENTO DA BOMBA). AF_12/2020</t>
  </si>
  <si>
    <t>102126</t>
  </si>
  <si>
    <t>BOMBA SUBMERSÍVEL, TRIFÁSICA, 3,80 CV OU 3,75 HP, HM 5 A 25,5 M, Q 3,6 A 61,2 M3/H - FORNECIMENTO E INSTALAÇÃO. AF_12/2020</t>
  </si>
  <si>
    <t>102137</t>
  </si>
  <si>
    <t>CHAVE DE BOIA AUTOMÁTICA SUPERIOR/INFERIOR 15A/250V - FORNECIMENTO E INSTALAÇÃO. AF_12/2020</t>
  </si>
  <si>
    <t>102136</t>
  </si>
  <si>
    <t>INSTALAÇÃO DE QUADRO ELÉTRICO PARA BOMBAS TRIFÁSICAS ATÉ 25 CV (NÃO INCLUI O FORNECIMENTO DO QUADRO). AF_12/2020</t>
  </si>
  <si>
    <t>102121</t>
  </si>
  <si>
    <t>MOTO BOMBA HORIZONTAL ATÉ 10 CV, HM 75 A 80 M, Q 25,4 A 48 (NÃO INCLUI O FORNECIMENTO DA BOMBA). AF_12/2020</t>
  </si>
  <si>
    <t>102138</t>
  </si>
  <si>
    <t>MOTO BOMBA HORIZONTAL DE 12,5 A 25 CV, HM 140 M (NÃO INCLUI O FORNECIMENTO DA BOMBA). AF_12/2020</t>
  </si>
  <si>
    <t>102129</t>
  </si>
  <si>
    <t>MOTO BOMBA SUBMERSÍVEL ATÉ 10 CV, HM 21 M (NÃO INCLUI O FORNECIMENTO DA BOMBA). AF_12/2020</t>
  </si>
  <si>
    <t>102131</t>
  </si>
  <si>
    <t>MOTO BOMBA SUBMERSÍVEL DE 11 A 25 CV, HM 33 M (NÃO INCLUI O FORNECIMENTO DA BOMBA). AF_12/2020</t>
  </si>
  <si>
    <t>101801</t>
  </si>
  <si>
    <t>CAIXA COM GRELHA RETANGULAR DE FERRO FUNDIDO, EM ALVENARIA COM BLOCOS DE CONCRETO, DIMENSÕES INTERNAS: 0,30 X 1,00 X 1,00. AF_12/2020</t>
  </si>
  <si>
    <t>101800</t>
  </si>
  <si>
    <t>CAIXA COM GRELHA RETANGULAR DE FERRO FUNDIDO, EM ALVENARIA COM TIJOLOS CERÂMICOS MACIÇOS, DIMENSÕES INTERNAS: 0,30 X 1,00 X 1,00. AF_12/2020</t>
  </si>
  <si>
    <t>98108</t>
  </si>
  <si>
    <t>CAIXA DE GORDURA DUPLA (CAPACIDADE: 126 L), RETANGULAR, EM ALVENARIA COM BLOCOS DE CONCRETO, DIMENSÕES INTERNAS = 0,4X0,7 M, ALTURA INTERNA = 0,8 M. AF_12/2020</t>
  </si>
  <si>
    <t>98105</t>
  </si>
  <si>
    <t>CAIXA DE GORDURA DUPLA (CAPACIDADE: 126 L), RETANGULAR, EM ALVENARIA COM TIJOLOS CERÂMICOS MACIÇOS, DIMENSÕES INTERNAS = 0,4X0,7 M, ALTURA INTERNA = 0,8 M. AF_12/2020</t>
  </si>
  <si>
    <t>98109</t>
  </si>
  <si>
    <t>CAIXA DE GORDURA ESPECIAL (CAPACIDADE: 312 L - PARA ATÉ 146 PESSOAS SERVIDAS NO PICO), RETANGULAR, EM ALVENARIA COM BLOCOS DE CONCRETO, DIMENSÕES INTERNAS = 0,4X1,2 M, ALTURA INTERNA = 1 M. AF_12/2020</t>
  </si>
  <si>
    <t>98106</t>
  </si>
  <si>
    <t>CAIXA DE GORDURA ESPECIAL (CAPACIDADE: 312 L - PARA ATÉ 146 PESSOAS SERVIDAS NO PICO), RETANGULAR, EM ALVENARIA COM TIJOLOS CERÂMICOS MACIÇOS, DIMENSÕES INTERNAS = 0,4X1,2 M, ALTURA INTERNA = 1 M. AF_12/2020</t>
  </si>
  <si>
    <t>CAIXA DE GORDURA PEQUENA (CAPACIDADE: 19 L), CIRCULAR, EM PVC, DIÂMETRO INTERNO= 0,3 M. AF_12/2020</t>
  </si>
  <si>
    <t>98107</t>
  </si>
  <si>
    <t>CAIXA DE GORDURA SIMPLES (CAPACIDADE: 36 L), RETANGULAR, EM ALVENARIA COM BLOCOS DE CONCRETO, DIMENSÕES INTERNAS = 0,2X0,4 M, ALTURA INTERNA = 0,8 M. AF_12/2020</t>
  </si>
  <si>
    <t>98104</t>
  </si>
  <si>
    <t>CAIXA DE GORDURA SIMPLES (CAPACIDADE: 36L), RETANGULAR, EM ALVENARIA COM TIJOLOS CERÂMICOS MACIÇOS, DIMENSÕES INTERNAS = 0,2X0,4 M, ALTURA INTERNA = 0,8 M. AF_12/2020</t>
  </si>
  <si>
    <t>98102</t>
  </si>
  <si>
    <t>CAIXA DE GORDURA SIMPLES, CIRCULAR, EM CONCRETO PRÉ-MOLDADO, DIÂMETRO INTERNO = 0,4 M, ALTURA INTERNA = 0,4 M. AF_12/2020</t>
  </si>
  <si>
    <t>98111</t>
  </si>
  <si>
    <t>CAIXA DE INSPEÇÃO PARA ATERRAMENTO, CIRCULAR, EM POLIETILENO, DIÂMETRO INTERNO = 0,3 M. AF_12/2020</t>
  </si>
  <si>
    <t>97891</t>
  </si>
  <si>
    <t>CAIXA ENTERRADA ELÉTRICA RETANGULAR, EM ALVENARIA COM BLOCOS DE CONCRETO, FUNDO COM BRITA, DIMENSÕES INTERNAS: 0,4X0,4X0,4 M. AF_12/2020</t>
  </si>
  <si>
    <t>97892</t>
  </si>
  <si>
    <t>CAIXA ENTERRADA ELÉTRICA RETANGULAR, EM ALVENARIA COM BLOCOS DE CONCRETO, FUNDO COM BRITA, DIMENSÕES INTERNAS: 0,6X0,6X0,6 M. AF_12/2020</t>
  </si>
  <si>
    <t>97893</t>
  </si>
  <si>
    <t>CAIXA ENTERRADA ELÉTRICA RETANGULAR, EM ALVENARIA COM BLOCOS DE CONCRETO, FUNDO COM BRITA, DIMENSÕES INTERNAS: 0,8X0,8X0,6 M. AF_12/2020</t>
  </si>
  <si>
    <t>97894</t>
  </si>
  <si>
    <t>CAIXA ENTERRADA ELÉTRICA RETANGULAR, EM ALVENARIA COM BLOCOS DE CONCRETO, FUNDO COM BRITA, DIMENSÕES INTERNAS: 1X1X0,6 M. AF_12/2020</t>
  </si>
  <si>
    <t>97886</t>
  </si>
  <si>
    <t>CAIXA ENTERRADA ELÉTRICA RETANGULAR, EM ALVENARIA COM TIJOLOS CERÂMICOS MACIÇOS, FUNDO COM BRITA, DIMENSÕES INTERNAS: 0,3X0,3X0,3 M. AF_12/2020</t>
  </si>
  <si>
    <t>97887</t>
  </si>
  <si>
    <t>CAIXA ENTERRADA ELÉTRICA RETANGULAR, EM ALVENARIA COM TIJOLOS CERÂMICOS MACIÇOS, FUNDO COM BRITA, DIMENSÕES INTERNAS: 0,4X0,4X0,4 M. AF_12/2020</t>
  </si>
  <si>
    <t>97888</t>
  </si>
  <si>
    <t>CAIXA ENTERRADA ELÉTRICA RETANGULAR, EM ALVENARIA COM TIJOLOS CERÂMICOS MACIÇOS, FUNDO COM BRITA, DIMENSÕES INTERNAS: 0,6X0,6X0,6 M. AF_12/2020</t>
  </si>
  <si>
    <t>97889</t>
  </si>
  <si>
    <t>CAIXA ENTERRADA ELÉTRICA RETANGULAR, EM ALVENARIA COM TIJOLOS CERÂMICOS MACIÇOS, FUNDO COM BRITA, DIMENSÕES INTERNAS: 0,8X0,8X0,6 M. AF_12/2020</t>
  </si>
  <si>
    <t>97890</t>
  </si>
  <si>
    <t>CAIXA ENTERRADA ELÉTRICA RETANGULAR, EM ALVENARIA COM TIJOLOS CERÂMICOS MACIÇOS, FUNDO COM BRITA, DIMENSÕES INTERNAS: 1X1X0,6 M. AF_12/2020</t>
  </si>
  <si>
    <t>97882</t>
  </si>
  <si>
    <t>CAIXA ENTERRADA ELÉTRICA RETANGULAR, EM CONCRETO PRÉ-MOLDADO, FUNDO COM BRITA, DIMENSÕES INTERNAS: 0,4X0,4X0,4 M. AF_12/2020</t>
  </si>
  <si>
    <t>97883</t>
  </si>
  <si>
    <t>CAIXA ENTERRADA ELÉTRICA RETANGULAR, EM CONCRETO PRÉ-MOLDADO, FUNDO COM BRITA, DIMENSÕES INTERNAS: 0,6X0,6X0,5 M. AF_12/2020</t>
  </si>
  <si>
    <t>97884</t>
  </si>
  <si>
    <t>CAIXA ENTERRADA ELÉTRICA RETANGULAR, EM CONCRETO PRÉ-MOLDADO, FUNDO COM BRITA, DIMENSÕES INTERNAS: 0,8X0,8X0,5 M. AF_12/2020</t>
  </si>
  <si>
    <t>97885</t>
  </si>
  <si>
    <t>CAIXA ENTERRADA ELÉTRICA RETANGULAR, EM CONCRETO PRÉ-MOLDADO, FUNDO COM BRITA, DIMENSÕES INTERNAS: 1X1X0,5 M. AF_12/2020</t>
  </si>
  <si>
    <t>99250</t>
  </si>
  <si>
    <t>CAIXA ENTERRADA HIDRÁULICA RETANGULAR EM ALVENARIA COM TIJOLOS CERÂMICOS MACIÇOS, DIMENSÕES INTERNAS: 0,3X0,3X0,3 M PARA REDE DE DRENAGEM. AF_12/2020</t>
  </si>
  <si>
    <t>97900</t>
  </si>
  <si>
    <t>CAIXA ENTERRADA HIDRÁULICA RETANGULAR EM ALVENARIA COM TIJOLOS CERÂMICOS MACIÇOS, DIMENSÕES INTERNAS: 0,3X0,3X0,3 M PARA REDE DE ESGOTO. AF_12/2020</t>
  </si>
  <si>
    <t>99251</t>
  </si>
  <si>
    <t>CAIXA ENTERRADA HIDRÁULICA RETANGULAR EM ALVENARIA COM TIJOLOS CERÂMICOS MACIÇOS, DIMENSÕES INTERNAS: 0,4X0,4X0,4 M PARA REDE DE DRENAGEM. AF_12/2020</t>
  </si>
  <si>
    <t>97901</t>
  </si>
  <si>
    <t>CAIXA ENTERRADA HIDRÁULICA RETANGULAR EM ALVENARIA COM TIJOLOS CERÂMICOS MACIÇOS, DIMENSÕES INTERNAS: 0,4X0,4X0,4 M PARA REDE DE ESGOTO. AF_12/2020</t>
  </si>
  <si>
    <t>99253</t>
  </si>
  <si>
    <t>CAIXA ENTERRADA HIDRÁULICA RETANGULAR EM ALVENARIA COM TIJOLOS CERÂMICOS MACIÇOS, DIMENSÕES INTERNAS: 0,6X0,6X0,6 M PARA REDE DE DRENAGEM. AF_12/2020</t>
  </si>
  <si>
    <t>97902</t>
  </si>
  <si>
    <t>CAIXA ENTERRADA HIDRÁULICA RETANGULAR EM ALVENARIA COM TIJOLOS CERÂMICOS MACIÇOS, DIMENSÕES INTERNAS: 0,6X0,6X0,6 M PARA REDE DE ESGOTO. AF_12/2020</t>
  </si>
  <si>
    <t>99255</t>
  </si>
  <si>
    <t>CAIXA ENTERRADA HIDRÁULICA RETANGULAR EM ALVENARIA COM TIJOLOS CERÂMICOS MACIÇOS, DIMENSÕES INTERNAS: 0,8X0,8X0,6 M PARA REDE DE DRENAGEM. AF_12/2020</t>
  </si>
  <si>
    <t>97903</t>
  </si>
  <si>
    <t>CAIXA ENTERRADA HIDRÁULICA RETANGULAR EM ALVENARIA COM TIJOLOS CERÂMICOS MACIÇOS, DIMENSÕES INTERNAS: 0,8X0,8X0,6 M PARA REDE DE ESGOTO. AF_12/2020</t>
  </si>
  <si>
    <t>99257</t>
  </si>
  <si>
    <t>CAIXA ENTERRADA HIDRÁULICA RETANGULAR EM ALVENARIA COM TIJOLOS CERÂMICOS MACIÇOS, DIMENSÕES INTERNAS: 1X1X0,6 M PARA REDE DE DRENAGEM. AF_12/2020</t>
  </si>
  <si>
    <t>97904</t>
  </si>
  <si>
    <t>CAIXA ENTERRADA HIDRÁULICA RETANGULAR EM ALVENARIA COM TIJOLOS CERÂMICOS MACIÇOS, DIMENSÕES INTERNAS: 1X1X0,6 M PARA REDE DE ESGOTO. AF_12/2020</t>
  </si>
  <si>
    <t>99258</t>
  </si>
  <si>
    <t>CAIXA ENTERRADA HIDRÁULICA RETANGULAR, EM ALVENARIA COM BLOCOS DE CONCRETO, DIMENSÕES INTERNAS: 0,4X0,4X0,4 M PARA REDE DE DRENAGEM. AF_12/2020</t>
  </si>
  <si>
    <t>97905</t>
  </si>
  <si>
    <t>CAIXA ENTERRADA HIDRÁULICA RETANGULAR, EM ALVENARIA COM BLOCOS DE CONCRETO, DIMENSÕES INTERNAS: 0,4X0,4X0,4 M PARA REDE DE ESGOTO. AF_12/2020</t>
  </si>
  <si>
    <t>99260</t>
  </si>
  <si>
    <t>CAIXA ENTERRADA HIDRÁULICA RETANGULAR, EM ALVENARIA COM BLOCOS DE CONCRETO, DIMENSÕES INTERNAS: 0,6X0,6X0,6 M PARA REDE DE DRENAGEM. AF_12/2020</t>
  </si>
  <si>
    <t>97906</t>
  </si>
  <si>
    <t>CAIXA ENTERRADA HIDRÁULICA RETANGULAR, EM ALVENARIA COM BLOCOS DE CONCRETO, DIMENSÕES INTERNAS: 0,6X0,6X0,6 M PARA REDE DE ESGOTO. AF_12/2020</t>
  </si>
  <si>
    <t>99262</t>
  </si>
  <si>
    <t>CAIXA ENTERRADA HIDRÁULICA RETANGULAR, EM ALVENARIA COM BLOCOS DE CONCRETO, DIMENSÕES INTERNAS: 0,8X0,8X0,6 M PARA REDE DE DRENAGEM. AF_12/2020</t>
  </si>
  <si>
    <t>97907</t>
  </si>
  <si>
    <t>CAIXA ENTERRADA HIDRÁULICA RETANGULAR, EM ALVENARIA COM BLOCOS DE CONCRETO, DIMENSÕES INTERNAS: 0,8X0,8X0,6 M PARA REDE DE ESGOTO. AF_12/2020</t>
  </si>
  <si>
    <t>99264</t>
  </si>
  <si>
    <t>CAIXA ENTERRADA HIDRÁULICA RETANGULAR, EM ALVENARIA COM BLOCOS DE CONCRETO, DIMENSÕES INTERNAS: 1X1X0,6 M PARA REDE DE DRENAGEM. AF_12/2020</t>
  </si>
  <si>
    <t>97908</t>
  </si>
  <si>
    <t>CAIXA ENTERRADA HIDRÁULICA RETANGULAR, EM ALVENARIA COM BLOCOS DE CONCRETO, DIMENSÕES INTERNAS: 1X1X0,6 M PARA REDE DE ESGOTO. AF_12/2020</t>
  </si>
  <si>
    <t>97895</t>
  </si>
  <si>
    <t>CAIXA ENTERRADA HIDRÁULICA RETANGULAR, EM CONCRETO PRÉ-MOLDADO, DIMENSÕES INTERNAS: 0,3X0,3X0,3 M. AF_12/2020</t>
  </si>
  <si>
    <t>97896</t>
  </si>
  <si>
    <t>CAIXA ENTERRADA HIDRÁULICA RETANGULAR, EM CONCRETO PRÉ-MOLDADO, DIMENSÕES INTERNAS: 0,4X0,4X0,4 M. AF_12/2020</t>
  </si>
  <si>
    <t>97897</t>
  </si>
  <si>
    <t>CAIXA ENTERRADA HIDRÁULICA RETANGULAR, EM CONCRETO PRÉ-MOLDADO, DIMENSÕES INTERNAS: 0,6X0,6X0,5 M. AF_12/2020</t>
  </si>
  <si>
    <t>97898</t>
  </si>
  <si>
    <t>CAIXA ENTERRADA HIDRÁULICA RETANGULAR, EM CONCRETO PRÉ-MOLDADO, DIMENSÕES INTERNAS: 0,8X0,8X0,5 M. AF_12/2020</t>
  </si>
  <si>
    <t>101795</t>
  </si>
  <si>
    <t>CAIXA ENTERRADA PARA INSTALAÇÕES TELEFÔNICAS TIPO R1, EM ALVENARIA COM BLOCOS DE CONCRETO, DIMENSÕES INTERNAS: 0,35X0,60X0,60 M, EXCLUINDO TAMPÃO. AF_12/2020</t>
  </si>
  <si>
    <t>101802</t>
  </si>
  <si>
    <t>CAIXA ENTERRADA RETENTORA DE AREIA RETANGULAR, EM ALVENARIA COM BLOCOS DE CONCRETO, DIMENSÕES INTERNAS: 1,00 X 1,00 X 1,20 M, EXCLUINDO TAMPÃO. AF_12/2020</t>
  </si>
  <si>
    <t>101803</t>
  </si>
  <si>
    <t>CAIXA ENTERRADA SEPARADORA DE ÓLEO RETANGULAR, EM ALVENARIA COM BLOCOS DE CONCRETO, DIMENSÕES INTERNAS: 0,6 X 0,6 X 1,00 M, EXCLUINDO TAMPÃO. AF_12/2020</t>
  </si>
  <si>
    <t>101804</t>
  </si>
  <si>
    <t>CAIXA ENTERRADA SEPARADORA DE ÓLEO RETANGULAR, EM ALVENARIA COM BLOCOS DE CONCRETO, DIMENSÕES INTERNAS: 0,8 X 0,8 X 1,00 M, EXCLUINDO TAMPÃO. AF_12/2020</t>
  </si>
  <si>
    <t>101805</t>
  </si>
  <si>
    <t>CAIXA ENTERRADA SEPARADORA DE ÓLEO RETANGULAR, EM ALVENARIA COM BLOCOS DE CONCRETO, DIMENSÕES INTERNAS: 1,00 X 1,00 X 1,00 M, EXCLUINDO TAMPÃO. AF_12/2020</t>
  </si>
  <si>
    <t>98115</t>
  </si>
  <si>
    <t>TAMPA CIRCULAR PARA ESGOTO E DRENAGEM, EM CONCRETO PRÉ-MOLDADO, DIÂMETRO INTERNO = 0,60 M E ALTURA = 0,10 M. AF_12/2020</t>
  </si>
  <si>
    <t>98114</t>
  </si>
  <si>
    <t>TAMPA CIRCULAR PARA ESGOTO E DRENAGEM, EM FERRO FUNDIDO, DIÂMETRO INTERNO = 0,6 M. AF_12/2020</t>
  </si>
  <si>
    <t>98112</t>
  </si>
  <si>
    <t>TIL (TUBO DE INSPEÇÃO E LIMPEZA) CONDOMINIAL PARA ESGOTO, EM PVC, DN 100 X 100 MM. AF_12/2020</t>
  </si>
  <si>
    <t>100128</t>
  </si>
  <si>
    <t>TIL (TUBO DE INSPEÇÃO E LIMPEZA) RADIAL PARA ESGOTO, EM PVC, DN 300X200 MM. AF_12/2020</t>
  </si>
  <si>
    <t>102623</t>
  </si>
  <si>
    <t>CAIXA D´ÁGUA EM POLIETILENO, 1000 LITROS (INCLUSOS TUBOS, CONEXÕES E TORNEIRA DE BÓIA) - FORNECIMENTO E INSTALAÇÃO. AF_06/2021</t>
  </si>
  <si>
    <t>102607</t>
  </si>
  <si>
    <t>CAIXA D´ÁGUA EM POLIETILENO, 1000 LITROS - FORNECIMENTO E INSTALAÇÃO. AF_06/2021</t>
  </si>
  <si>
    <t>102608</t>
  </si>
  <si>
    <t>CAIXA D´ÁGUA EM POLIETILENO, 1500 LITROS - FORNECIMENTO E INSTALAÇÃO. AF_06/2021</t>
  </si>
  <si>
    <t>102609</t>
  </si>
  <si>
    <t>CAIXA D´ÁGUA EM POLIETILENO, 2000 LITROS - FORNECIMENTO E INSTALAÇÃO. AF_06/2021</t>
  </si>
  <si>
    <t>102610</t>
  </si>
  <si>
    <t>CAIXA D´ÁGUA EM POLIETILENO, 3000 LITROS - FORNECIMENTO E INSTALAÇÃO. AF_06/2021</t>
  </si>
  <si>
    <t>102622</t>
  </si>
  <si>
    <t>CAIXA D´ÁGUA EM POLIETILENO, 500 LITROS (INCLUSOS TUBOS, CONEXÕES E TORNEIRA DE BÓIA) - FORNECIMENTO E INSTALAÇÃO. AF_06/2021</t>
  </si>
  <si>
    <t>102605</t>
  </si>
  <si>
    <t>CAIXA D´ÁGUA EM POLIETILENO, 500 LITROS - FORNECIMENTO E INSTALAÇÃO. AF_06/2021</t>
  </si>
  <si>
    <t>102606</t>
  </si>
  <si>
    <t>CAIXA D´ÁGUA EM POLIETILENO, 750 LITROS - FORNECIMENTO E INSTALAÇÃO. AF_06/2021</t>
  </si>
  <si>
    <t>102613</t>
  </si>
  <si>
    <t>CAIXA D´ÁGUA EM POLIÉSTER REFORÇADO COM FIBRA DE VIDRO, 1000 LITROS - FORNECIMENTO E INSTALAÇÃO. AF_06/2021</t>
  </si>
  <si>
    <t>102619</t>
  </si>
  <si>
    <t>CAIXA D´ÁGUA EM POLIÉSTER REFORÇADO COM FIBRA DE VIDRO, 10000 LITROS - FORNECIMENTO E INSTALAÇÃO. AF_06/2021</t>
  </si>
  <si>
    <t>102614</t>
  </si>
  <si>
    <t>CAIXA D´ÁGUA EM POLIÉSTER REFORÇADO COM FIBRA DE VIDRO, 1500 LITROS - FORNECIMENTO E INSTALAÇÃO. AF_06/2021</t>
  </si>
  <si>
    <t>102620</t>
  </si>
  <si>
    <t>CAIXA D´ÁGUA EM POLIÉSTER REFORÇADO COM FIBRA DE VIDRO, 15000 LITROS - FORNECIMENTO E INSTALAÇÃO. AF_06/2021</t>
  </si>
  <si>
    <t>102615</t>
  </si>
  <si>
    <t>CAIXA D´ÁGUA EM POLIÉSTER REFORÇADO COM FIBRA DE VIDRO, 2000 LITROS - FORNECIMENTO E INSTALAÇÃO. AF_06/2021</t>
  </si>
  <si>
    <t>102621</t>
  </si>
  <si>
    <t>CAIXA D´ÁGUA EM POLIÉSTER REFORÇADO COM FIBRA DE VIDRO, 20000 LITROS - FORNECIMENTO E INSTALAÇÃO. AF_06/2021</t>
  </si>
  <si>
    <t>102616</t>
  </si>
  <si>
    <t>CAIXA D´ÁGUA EM POLIÉSTER REFORÇADO COM FIBRA DE VIDRO, 3000 LITROS - FORNECIMENTO E INSTALAÇÃO. AF_06/2021</t>
  </si>
  <si>
    <t>102611</t>
  </si>
  <si>
    <t>CAIXA D´ÁGUA EM POLIÉSTER REFORÇADO COM FIBRA DE VIDRO, 500 LITROS - FORNECIMENTO E INSTALAÇÃO. AF_06/2021</t>
  </si>
  <si>
    <t>102617</t>
  </si>
  <si>
    <t>CAIXA D´ÁGUA EM POLIÉSTER REFORÇADO COM FIBRA DE VIDRO, 5000 LITROS - FORNECIMENTO E INSTALAÇÃO. AF_06/2021</t>
  </si>
  <si>
    <t>102618</t>
  </si>
  <si>
    <t>CAIXA D´ÁGUA EM POLIÉSTER REFORÇADO COM FIBRA DE VIDRO, 7000 LITROS - FORNECIMENTO E INSTALAÇÃO. AF_06/2021</t>
  </si>
  <si>
    <t>102612</t>
  </si>
  <si>
    <t>CAIXA D´ÁGUA EM POLIÉSTER REFORÇADO COM FIBRA DE VIDRO, 750 LITROS - FORNECIMENTO E INSTALAÇÃO. AF_06/2021</t>
  </si>
  <si>
    <t>102603</t>
  </si>
  <si>
    <t>FURO EM CAIXA D'ÁGUA COM ESPESSURA DE 2 ATÉ 5 MM E DIÂMETRO DE 100 MM. AF_06/2021</t>
  </si>
  <si>
    <t>102587</t>
  </si>
  <si>
    <t>FURO EM CAIXA D'ÁGUA COM ESPESSURA DE 2 ATÉ 5 MM E DIÂMETRO DE 15 MM. AF_06/2021</t>
  </si>
  <si>
    <t>102589</t>
  </si>
  <si>
    <t>FURO EM CAIXA D'ÁGUA COM ESPESSURA DE 2 ATÉ 5 MM E DIÂMETRO DE 20 MM. AF_06/2021</t>
  </si>
  <si>
    <t>102591</t>
  </si>
  <si>
    <t>FURO EM CAIXA D'ÁGUA COM ESPESSURA DE 2 ATÉ 5 MM E DIÂMETRO DE 25 MM. AF_06/2021</t>
  </si>
  <si>
    <t>102593</t>
  </si>
  <si>
    <t>FURO EM CAIXA D'ÁGUA COM ESPESSURA DE 2 ATÉ 5 MM E DIÂMETRO DE 32 MM. AF_06/2021</t>
  </si>
  <si>
    <t>102595</t>
  </si>
  <si>
    <t>FURO EM CAIXA D'ÁGUA COM ESPESSURA DE 2 ATÉ 5 MM E DIÂMETRO DE 40 MM. AF_06/2021</t>
  </si>
  <si>
    <t>102597</t>
  </si>
  <si>
    <t>FURO EM CAIXA D'ÁGUA COM ESPESSURA DE 2 ATÉ 5 MM E DIÂMETRO DE 50 MM. AF_06/2021</t>
  </si>
  <si>
    <t>102599</t>
  </si>
  <si>
    <t>FURO EM CAIXA D'ÁGUA COM ESPESSURA DE 2 ATÉ 5 MM E DIÂMETRO DE 60 MM. AF_06/2021</t>
  </si>
  <si>
    <t>102601</t>
  </si>
  <si>
    <t>FURO EM CAIXA D'ÁGUA COM ESPESSURA DE 2 ATÉ 5 MM E DIÂMETRO DE 75 MM. AF_06/2021</t>
  </si>
  <si>
    <t>102604</t>
  </si>
  <si>
    <t>FURO EM CAIXA D'ÁGUA COM ESPESSURA DE 6 ATÉ 8 MM E DIÂMETRO DE 100 MM. AF_06/2021</t>
  </si>
  <si>
    <t>102588</t>
  </si>
  <si>
    <t>FURO EM CAIXA D'ÁGUA COM ESPESSURA DE 6 ATÉ 8 MM E DIÂMETRO DE 15 MM. AF_06/2021</t>
  </si>
  <si>
    <t>102590</t>
  </si>
  <si>
    <t>FURO EM CAIXA D'ÁGUA COM ESPESSURA DE 6 ATÉ 8 MM E DIÂMETRO DE 20 MM. AF_06/2021</t>
  </si>
  <si>
    <t>102592</t>
  </si>
  <si>
    <t>FURO EM CAIXA D'ÁGUA COM ESPESSURA DE 6 ATÉ 8 MM E DIÂMETRO DE 25 MM. AF_06/2021</t>
  </si>
  <si>
    <t>102594</t>
  </si>
  <si>
    <t>FURO EM CAIXA D'ÁGUA COM ESPESSURA DE 6 ATÉ 8 MM E DIÂMETRO DE 32 MM. AF_06/2021</t>
  </si>
  <si>
    <t>102596</t>
  </si>
  <si>
    <t>FURO EM CAIXA D'ÁGUA COM ESPESSURA DE 6 ATÉ 8 MM E DIÂMETRO DE 40 MM. AF_06/2021</t>
  </si>
  <si>
    <t>102598</t>
  </si>
  <si>
    <t>FURO EM CAIXA D'ÁGUA COM ESPESSURA DE 6 ATÉ 8 MM E DIÂMETRO DE 50 MM. AF_06/2021</t>
  </si>
  <si>
    <t>102600</t>
  </si>
  <si>
    <t>FURO EM CAIXA D'ÁGUA COM ESPESSURA DE 6 ATÉ 8 MM E DIÂMETRO DE 60 MM. AF_06/2021</t>
  </si>
  <si>
    <t>102602</t>
  </si>
  <si>
    <t>FURO EM CAIXA D'ÁGUA COM ESPESSURA DE 6 ATÉ 8 MM E DIÂMETRO DE 75 MM. AF_06/2021</t>
  </si>
  <si>
    <t>103005</t>
  </si>
  <si>
    <t>CAIXA COM GRELHA RETANGULAR DE FERRO FUNDIDO, EM ALVENARIA COM TIJOLOS CERÂMICOS MACIÇOS, DIMENSÕES INTERNAS: 0,15 X 1,00 X 0,3 M. AF_05/2025</t>
  </si>
  <si>
    <t>103006</t>
  </si>
  <si>
    <t>CAIXA COM GRELHA RETANGULAR DE FERRO FUNDIDO, EM ALVENARIA COM TIJOLOS CERÂMICOS MACIÇOS, DIMENSÕES INTERNAS: 0,20 X 1,00 X 0,4 M. AF_05/2025</t>
  </si>
  <si>
    <t>103007</t>
  </si>
  <si>
    <t>CAIXA COM GRELHA RETANGULAR DE FERRO FUNDIDO, EM ALVENARIA COM TIJOLOS CERÂMICOS MACIÇOS, DIMENSÕES INTERNAS: 0,30 X 1,00 X 0,5 M. AF_05/2025</t>
  </si>
  <si>
    <t>102990</t>
  </si>
  <si>
    <t>CANALETA MEIA CANA PRÉ-MOLDADA DE CONCRETO (D = 30 CM) - FORNECIMENTO E INSTALAÇÃO. AF_05/2025</t>
  </si>
  <si>
    <t>102991</t>
  </si>
  <si>
    <t>CANALETA MEIA CANA PRÉ-MOLDADA DE CONCRETO (D = 40 CM) - FORNECIMENTO E INSTALAÇÃO. AF_05/2025</t>
  </si>
  <si>
    <t>102992</t>
  </si>
  <si>
    <t>CANALETA MEIA CANA PRÉ-MOLDADA DE CONCRETO (D = 50 CM) - FORNECIMENTO E INSTALAÇÃO. AF_05/2025</t>
  </si>
  <si>
    <t>102993</t>
  </si>
  <si>
    <t>CANALETA MEIA CANA PRÉ-MOLDADA DE CONCRETO (D = 60 CM) - FORNECIMENTO E INSTALAÇÃO. AF_05/2025</t>
  </si>
  <si>
    <t>102994</t>
  </si>
  <si>
    <t>CANALETA MEIA CANA PRÉ-MOLDADA DE CONCRETO (D = 80 CM) - FORNECIMENTO E INSTALAÇÃO. AF_05/2025</t>
  </si>
  <si>
    <t>105944</t>
  </si>
  <si>
    <t>CONCRETAGEM DE VALETA/ CANALETA MOLDADA IN LOCO. AF_05/2025</t>
  </si>
  <si>
    <t>106004</t>
  </si>
  <si>
    <t>EXECUÇÃO DE CANALETA DE CONCRETO ARMADO MOLDADA IN LOCO, ESPESSURA DE 0,1 M, GEOMETRIA QUADRADA, COM DIMENSÕES INTERNAS: L=0,20 M; H=0,20 M. AF_05/2025</t>
  </si>
  <si>
    <t>106005</t>
  </si>
  <si>
    <t>EXECUÇÃO DE CANALETA DE CONCRETO ARMADO MOLDADA IN LOCO, ESPESSURA DE 0,1 M, GEOMETRIA QUADRADA, COM DIMENSÕES INTERNAS: L=0,25 M; H=0,25 M. AF_05/2025</t>
  </si>
  <si>
    <t>106006</t>
  </si>
  <si>
    <t>EXECUÇÃO DE CANALETA DE CONCRETO ARMADO MOLDADA IN LOCO, ESPESSURA DE 0,1 M, GEOMETRIA QUADRADA, COM DIMENSÕES INTERNAS: L=0,30 M; H=0,30 M. AF_05/2025</t>
  </si>
  <si>
    <t>106007</t>
  </si>
  <si>
    <t>EXECUÇÃO DE CANALETA DE CONCRETO ARMADO MOLDADA IN LOCO, ESPESSURA DE 0,1 M, GEOMETRIA QUADRADA, COM DIMENSÕES INTERNAS: L=0,35 M; H=0,35 M. AF_05/2025</t>
  </si>
  <si>
    <t>106008</t>
  </si>
  <si>
    <t>EXECUÇÃO DE CANALETA DE CONCRETO ARMADO MOLDADA IN LOCO, ESPESSURA DE 0,1 M, GEOMETRIA QUADRADA, COM DIMENSÕES INTERNAS: L=0,40 M; H=0,40 M. AF_05/2025</t>
  </si>
  <si>
    <t>106009</t>
  </si>
  <si>
    <t>EXECUÇÃO DE CANALETA DE CONCRETO ARMADO MOLDADA IN LOCO, ESPESSURA DE 0,1 M, GEOMETRIA QUADRADA, COM DIMENSÕES INTERNAS: L=0,50 M; H=0,50 M. AF_05/2025</t>
  </si>
  <si>
    <t>106010</t>
  </si>
  <si>
    <t>EXECUÇÃO DE CANALETA DE CONCRETO ARMADO MOLDADA IN LOCO, ESPESSURA DE 0,1 M, GEOMETRIA QUADRADA, COM DIMENSÕES INTERNAS: L=0,60 M; H=0,60 M. AF_05/2025</t>
  </si>
  <si>
    <t>106011</t>
  </si>
  <si>
    <t>EXECUÇÃO DE CANALETA DE CONCRETO MOLDADO IN LOCO, COM GRELHA DE CONCRETO; ESPESSURA DE 0,15 M, GEOMETRIA RETANGULAR, COM DIMENSÕES INTERNAS: L=0,4 M; H=*0,3*M. AF_05/2025</t>
  </si>
  <si>
    <t>106013</t>
  </si>
  <si>
    <t>EXECUÇÃO DE CANALETA DE CONCRETO MOLDADO IN LOCO, COM GRELHA DE CONCRETO; ESPESSURA DE 0,15 M, GEOMETRIA RETANGULAR, COM DIMENSÕES INTERNAS: L=0,60 M; H=0,50 M. AF_05/2025</t>
  </si>
  <si>
    <t>106012</t>
  </si>
  <si>
    <t>EXECUÇÃO DE CANALETA DE CONCRETO MOLDADO IN LOCO, COM GRELHA DE CONCRETO; ESPESSURA DE 0,15 M, GEOMETRIA RETANGULAR, COM DIMENSÕES INTERNAS:L=*0,6* M; H=* 0,3* M. AF_05/2025</t>
  </si>
  <si>
    <t>106014</t>
  </si>
  <si>
    <t>EXECUÇÃO DE CANALETA DE CONCRETO MOLDADO IN LOCO, COM GRELHA DE CONCRETO; ESPESSURA DE 0,20 M, GEOMETRIA RETANGULAR, COM DIMENSÕES INTERNAS: L=0,80 M; H=0,30 M. AF_05/2025</t>
  </si>
  <si>
    <t>106015</t>
  </si>
  <si>
    <t>EXECUÇÃO DE CANALETA DE CONCRETO MOLDADO IN LOCO, COM GRELHA DE CONCRETO; ESPESSURA DE 0,20 M, GEOMETRIA RETANGULAR, COM DIMENSÕES INTERNAS: L=0,80 M; H=0,60 M. AF_05/2025</t>
  </si>
  <si>
    <t>106016</t>
  </si>
  <si>
    <t>EXECUÇÃO DE CANALETA DE CONCRETO MOLDADO IN LOCO, COM GRELHA DE CONCRETO; ESPESSURA DE 0,20 M, GEOMETRIA RETANGULAR, COM DIMENSÕES INTERNAS: L=0,80 M; H=0,90 M. AF_05/2025</t>
  </si>
  <si>
    <t>106003</t>
  </si>
  <si>
    <t>EXECUÇÃO DE VALETA DE CONCRETO ARMADO MOLDADO IN LOCO, ESPESSURA DE 0,08 M, GEOMETRIA TRAPEIZOIDAL, COM DIMENSÕES INTERNAS: B=*1,20* M; B=*0,4* M; H=0,4 M. AF_05/2025</t>
  </si>
  <si>
    <t>105997</t>
  </si>
  <si>
    <t>EXECUÇÃO DE VALETA DE CONCRETO ARMADO MOLDADO IN LOCO, ESPESSURA DE 0,08 M, GEOMETRIA TRAPEIZOIDAL, COM DIMENSÕES INTERNAS: B=0,6 M; B=0,20 M; H=0,20 M. AF_05/2025</t>
  </si>
  <si>
    <t>105998</t>
  </si>
  <si>
    <t>EXECUÇÃO DE VALETA DE CONCRETO ARMADO MOLDADO IN LOCO, ESPESSURA DE 0,08 M, GEOMETRIA TRAPEIZOIDAL, COM DIMENSÕES INTERNAS: B=0,7 M; B=0,30 M; H=0,20 M. AF_05/2025</t>
  </si>
  <si>
    <t>105999</t>
  </si>
  <si>
    <t>EXECUÇÃO DE VALETA DE CONCRETO ARMADO MOLDADO IN LOCO, ESPESSURA DE 0,08 M, GEOMETRIA TRAPEIZOIDAL, COM DIMENSÕES INTERNAS: B=0,8 M; B=0,30 M; H=0,25 M. AF_05/2025</t>
  </si>
  <si>
    <t>106000</t>
  </si>
  <si>
    <t>EXECUÇÃO DE VALETA DE CONCRETO ARMADO MOLDADO IN LOCO, ESPESSURA DE 0,08 M, GEOMETRIA TRAPEIZOIDAL, COM DIMENSÕES INTERNAS: B=0,9 M; B=0,30 M; H=0,30 M. AF_05/2025</t>
  </si>
  <si>
    <t>106001</t>
  </si>
  <si>
    <t>EXECUÇÃO DE VALETA DE CONCRETO ARMADO MOLDADO IN LOCO, ESPESSURA DE 0,08 M, GEOMETRIA TRAPEIZOIDAL, COM DIMENSÕES INTERNAS: B=1,0 M; B=0,40 M; H=0,30 M. AF_05/2025</t>
  </si>
  <si>
    <t>106002</t>
  </si>
  <si>
    <t>EXECUÇÃO DE VALETA DE CONCRETO ARMADO MOLDADO IN LOCO, ESPESSURA DE 0,08 M, GEOMETRIA TRAPEIZOIDAL, COM DIMENSÕES INTERNAS: B=1,1 M; B=0,40 M; H=0,35 M. AF_05/2025</t>
  </si>
  <si>
    <t>105992</t>
  </si>
  <si>
    <t>EXECUÇÃO DE VALETA DE CONCRETO MOLDADO IN LOCO, ESPESSURA DE 0,08 M, GEOMETRIA TRAPEIZOIDAL, COM DIMENSÕES INTERNAS: B=*1,0* M; B=0,40 M; H=*0,30* M. AF_05/2025</t>
  </si>
  <si>
    <t>105993</t>
  </si>
  <si>
    <t>EXECUÇÃO DE VALETA DE CONCRETO MOLDADO IN LOCO, ESPESSURA DE 0,08 M, GEOMETRIA TRAPEIZOIDAL, COM DIMENSÕES INTERNAS: B=*1,2* M; B=*0,4* M; H= 0,4 M. AF_05/2025</t>
  </si>
  <si>
    <t>105994</t>
  </si>
  <si>
    <t>EXECUÇÃO DE VALETA DE CONCRETO MOLDADO IN LOCO, ESPESSURA DE 0,08 M, GEOMETRIA TRAPEIZOIDAL, COM DIMENSÕES INTERNAS: B=*1,5* M; B=*0,50* M; H=*0,50* M. AF_05/2025</t>
  </si>
  <si>
    <t>105995</t>
  </si>
  <si>
    <t>EXECUÇÃO DE VALETA DE CONCRETO MOLDADO IN LOCO, ESPESSURA DE 0,08 M, GEOMETRIA TRAPEIZOIDAL, COM DIMENSÕES INTERNAS: B=*1,8* M; B=*0,60* M; H=*0,6* M. AF_05/2025</t>
  </si>
  <si>
    <t>105996</t>
  </si>
  <si>
    <t>EXECUÇÃO DE VALETA DE CONCRETO MOLDADO IN LOCO, ESPESSURA DE 0,08 M, GEOMETRIA TRAPEIZOIDAL, COM DIMENSÕES INTERNAS: B=*2,0* M; B=*0,8* M; H=0,6 M. AF_05/2025</t>
  </si>
  <si>
    <t>105988</t>
  </si>
  <si>
    <t>EXECUÇÃO DE VALETA DE CONCRETO MOLDADO IN LOCO, ESPESSURA DE 0,08 M, GEOMETRIA TRAPEIZOIDAL, COM DIMENSÕES INTERNAS: B=0,6M; B=0,20 M; H=0,20 M. AF_05/2025</t>
  </si>
  <si>
    <t>105989</t>
  </si>
  <si>
    <t>EXECUÇÃO DE VALETA DE CONCRETO MOLDADO IN LOCO, ESPESSURA DE 0,08 M, GEOMETRIA TRAPEIZOIDAL, COM DIMENSÕES INTERNAS: B=0,7 M; B=0,30 M; H=0,20 M. AF_05/2025</t>
  </si>
  <si>
    <t>105990</t>
  </si>
  <si>
    <t>EXECUÇÃO DE VALETA DE CONCRETO MOLDADO IN LOCO, ESPESSURA DE 0,08 M, GEOMETRIA TRAPEIZOIDAL, COM DIMENSÕES INTERNAS: B=0,8 M; B=0,30 M; H=0,25 M. AF_05/2025</t>
  </si>
  <si>
    <t>105991</t>
  </si>
  <si>
    <t>EXECUÇÃO DE VALETA DE CONCRETO MOLDADO IN LOCO, ESPESSURA DE 0,08 M, GEOMETRIA TRAPEIZOIDAL, COM DIMENSÕES INTERNAS: B=0,9 M; B=0,30 M; H=0,30 M. AF_05/2025</t>
  </si>
  <si>
    <t>105987</t>
  </si>
  <si>
    <t>EXECUÇÃO DE VALETA DE CONCRETO MOLDADO IN LOCO, ESPESSURA DE 0,08 M, GEOMETRIA TRAPEIZOIDAL, COM DIMENSÕES INTERNAS: B=1,2 M; B=0,6 M; H=0,3 M. AF_05/2025</t>
  </si>
  <si>
    <t>105986</t>
  </si>
  <si>
    <t>EXECUÇÃO DE VALETA DE CONCRETO MOLDADO IN LOCO, ESPESSURA DE 0,08 M, GEOMETRIA TRAPEIZOIDAL, COM DIMENSÕES INTERNAS: B=1,6 M; B=1,0 M; H=0,3 M. AF_05/2025</t>
  </si>
  <si>
    <t>103001</t>
  </si>
  <si>
    <t>GRELHA DE FERRO FUNDIDO SIMPLES COM REQUADRO, 150 X 1000 MM, ASSENTADA COM ARGAMASSA 1 : 3 CIMENTO: AREIA - FORNECIMENTO E INSTALAÇÃO. AF_05/2025</t>
  </si>
  <si>
    <t>103002</t>
  </si>
  <si>
    <t>GRELHA DE FERRO FUNDIDO SIMPLES COM REQUADRO, 200 X 1000 MM, ASSENTADA COM ARGAMASSA 1 : 3 CIMENTO: AREIA - FORNECIMENTO E INSTALAÇÃO. AF_05/2025</t>
  </si>
  <si>
    <t>103003</t>
  </si>
  <si>
    <t>GRELHA DE FERRO FUNDIDO SIMPLES COM REQUADRO, 300 X 1000 MM, ASSENTADA COM ARGAMASSA 1 : 3 CIMENTO: AREIA - FORNECIMENTO E INSTALAÇÃO. AF_05/2025</t>
  </si>
  <si>
    <t>105945</t>
  </si>
  <si>
    <t>PREPARO DE SOLO E GABARITO DE MADEIRA PARA VALETA MOLDADA IN LOCO COM GEOMETRIA TRAPEZOIDAL. AF_05/2025</t>
  </si>
  <si>
    <t>98522</t>
  </si>
  <si>
    <t>ALAMBRADO EM MOURÕES DE CONCRETO, COM TELA DE ARAME GALVANIZADO (INCLUSIVE MURETA EM CONCRETO). AF_05/2018</t>
  </si>
  <si>
    <t>102364</t>
  </si>
  <si>
    <t>ALAMBRADO PARA QUADRA POLIESPORTIVA, ESTRUTURADO POR TUBOS DE ACO GALVANIZADO, (MONTANTES COM DIAMETRO 2", TRAVESSAS E ESCORAS COM DIÂMETRO 1 ¼"), COM TELA DE ARAME GALVANIZADO, FIO 10 BWG E MALHA QUADRADA 5X5CM (EXCETO MURETA). AF_03/2021</t>
  </si>
  <si>
    <t>102363</t>
  </si>
  <si>
    <t>ALAMBRADO PARA QUADRA POLIESPORTIVA, ESTRUTURADO POR TUBOS DE ACO GALVANIZADO, (MONTANTES COM DIAMETRO 2", TRAVESSAS E ESCORAS COM DIÂMETRO 1 ¼"), COM TELA DE ARAME GALVANIZADO, FIO 12 BWG E MALHA QUADRADA 5X5CM (EXCETO MURETA). AF_03/2021</t>
  </si>
  <si>
    <t>102362</t>
  </si>
  <si>
    <t>ALAMBRADO PARA QUADRA POLIESPORTIVA, ESTRUTURADO POR TUBOS DE ACO GALVANIZADO, (MONTANTES COM DIAMETRO 2", TRAVESSAS E ESCORAS COM DIÂMETRO 1 ¼"), COM TELA DE ARAME GALVANIZADO, FIO 14 BWG E MALHA QUADRADA 5X5CM (EXCETO MURETA). AF_03/2021</t>
  </si>
  <si>
    <t>101193</t>
  </si>
  <si>
    <t>CERCA COM MOURÕES DE CONCRETO, RETO, H=2,30 M, ESPAÇAMENTO DE 2,5 M, CRAVADOS 0,5 M, COM 4 FIOS DE ARAME DE AÇO OVALADO 15X17 - FORNECIMENTO E INSTALAÇÃO. AF_05/2020</t>
  </si>
  <si>
    <t>101192</t>
  </si>
  <si>
    <t>CERCA COM MOURÕES DE CONCRETO, RETO, H=2,30 M, ESPAÇAMENTO DE 2,5 M, CRAVADOS 0,5 M, COM 4 FIOS DE ARAME FARPADO Nº 14 CLASSE 250 - FORNECIMENTO E INSTALAÇÃO. AF_05/2020</t>
  </si>
  <si>
    <t>101194</t>
  </si>
  <si>
    <t>CERCA COM MOURÕES DE CONCRETO, RETO, H=2,30 M, ESPAÇAMENTO DE 2,5 M, CRAVADOS 0,5 M, COM 4 FIOS DE ARAME MISTO - FORNECIMENTO E INSTALAÇÃO. AF_05/2020</t>
  </si>
  <si>
    <t>101190</t>
  </si>
  <si>
    <t>CERCA COM MOURÕES DE CONCRETO, RETO, H=3,00 M, ESPAÇAMENTO DE 2,5 M, CRAVADOS 0,5 M, COM 4 FIOS DE ARAME DE AÇO OVALADO 15X17 - FORNECIMENTO E INSTALAÇÃO. AF_05/2020</t>
  </si>
  <si>
    <t>101189</t>
  </si>
  <si>
    <t>CERCA COM MOURÕES DE CONCRETO, RETO, H=3,00 M, ESPAÇAMENTO DE 2,5 M, CRAVADOS 0,5 M, COM 4 FIOS DE ARAME FARPADO Nº 14 CLASSE 250 - FORNECIMENTO E INSTALAÇÃO. AF_05/2020</t>
  </si>
  <si>
    <t>101191</t>
  </si>
  <si>
    <t>CERCA COM MOURÕES DE CONCRETO, RETO, H=3,00 M, ESPAÇAMENTO DE 2,5 M, CRAVADOS 0,5 M, COM 4 FIOS DE ARAME MISTO - FORNECIMENTO E INSTALAÇÃO. AF_05/2020</t>
  </si>
  <si>
    <t>101198</t>
  </si>
  <si>
    <t>CERCA COM MOURÕES DE CONCRETO, SEÇÃO "T" PONTA INCLINADA, 10X10 CM, ESPAÇAMENTO DE 2,5 M, CRAVADOS 0,5 M, COM 11 FIOS DE ARAME DE AÇO OVALADO 15X17 - FORNECIMENTO E INSTALAÇÃO. AF_05/2020</t>
  </si>
  <si>
    <t>101197</t>
  </si>
  <si>
    <t>CERCA COM MOURÕES DE CONCRETO, SEÇÃO "T" PONTA INCLINADA, 10X10 CM, ESPAÇAMENTO DE 2,5 M, CRAVADOS 0,5 M, COM 11 FIOS DE ARAME FARPADO Nº 14 - FORNECIMENTO E INSTALAÇÃO. AF_05/2020</t>
  </si>
  <si>
    <t>101199</t>
  </si>
  <si>
    <t>CERCA COM MOURÕES DE CONCRETO, SEÇÃO "T" PONTA INCLINADA, 10X10CM, ESPAÇAMENTO DE 2,5M, CRAVADOS 0,5M, COM 11 FIOS DE ARAME MISTO - FORNECIMENTO E INSTALAÇÃO. AF_05/2020</t>
  </si>
  <si>
    <t>101203</t>
  </si>
  <si>
    <t>CERCA COM MOURÕES DE MADEIRA ROLIÇA, DIÂMETRO 11 CM, ESPAÇAMENTO DE 2,5 M, ALTURA LIVRE DE 1,7 M, CRAVADOS 0,5 M, COM 5 FIOS DE ARAME DE AÇO OVALADO 15X17 - FORNECIMENTO E INSTALAÇÃO. AF_05/2020</t>
  </si>
  <si>
    <t>101202</t>
  </si>
  <si>
    <t>CERCA COM MOURÕES DE MADEIRA ROLIÇA, DIÂMETRO 11 CM, ESPAÇAMENTO DE 2,5 M, ALTURA LIVRE DE 1,7 M, CRAVADOS 0,5 M, COM 5 FIOS DE ARAME FARPADO Nº 14 CLASSE 250 - FORNECIMENTO E INSTALAÇÃO. AF_05/2020</t>
  </si>
  <si>
    <t>101204</t>
  </si>
  <si>
    <t>CERCA COM MOURÕES DE MADEIRA ROLIÇA, DIÂMETRO 11 CM, ESPAÇAMENTO DE 2,5 M, ALTURA LIVRE DE 1,7 M, CRAVADOS 0,5 M, COM 5 FIOS DE ARAME MISTO - FORNECIMENTO E INSTALAÇÃO. AF_05/2020</t>
  </si>
  <si>
    <t>101200</t>
  </si>
  <si>
    <t>CERCA COM MOURÕES DE MADEIRA, 7,5X7,5 CM, ESPAÇAMENTO DE 2,5 M, ALTURA LIVRE DE 2 M, CRAVADOS 0,5 M, COM 4 FIOS DE ARAME FARPADO Nº 14 CLASSE 250 - FORNECIMENTO E INSTALAÇÃO. AF_05/2020</t>
  </si>
  <si>
    <t>101201</t>
  </si>
  <si>
    <t>CERCA COM MOURÕES DE MADEIRA, 7,5X7,5 CM, ESPAÇAMENTO DE 2,5 M, ALTURA LIVRE DE 2 M, CRAVADOS 0,5 M, COM 8 FIOS DE ARAME FARPADO Nº 14 CLASSE 250 - FORNECIMENTO E INSTALAÇÃO. AF_05/2020</t>
  </si>
  <si>
    <t>101205</t>
  </si>
  <si>
    <t>PORTÃO COM MOURÕES DE MADEIRA ROLIÇA, DIÂMETRO 11 CM, COM 5 FIOS DE ARAME FARPADO Nº 14 CLASSE 250, SEM DOBRADIÇAS - FORNECIMENTO E INSTALAÇÃO. AF_05/2020</t>
  </si>
  <si>
    <t>101188</t>
  </si>
  <si>
    <t>RECOMPOSIÇÃO PARCIAL DE ARAME FARPADO Nº 14 CLASSE 250, FIXADO EM CERCA COM MOURÕES DE CONCRETO - FORNECIMENTO E INSTALAÇÃO. AF_05/2020</t>
  </si>
  <si>
    <t>87905</t>
  </si>
  <si>
    <t>CHAPISCO APLICADO EM ALVENARIA (COM PRESENÇA DE VÃOS) E ESTRUTURAS DE CONCRETO DE FACHADA, COM COLHER DE PEDREIRO. ARGAMASSA TRAÇO 1:3 COM PREPARO EM BETONEIRA 400L. AF_10/2022</t>
  </si>
  <si>
    <t>87904</t>
  </si>
  <si>
    <t>CHAPISCO APLICADO EM ALVENARIA (COM PRESENÇA DE VÃOS) E ESTRUTURAS DE CONCRETO DE FACHADA, COM COLHER DE PEDREIRO. ARGAMASSA TRAÇO 1:3 COM PREPARO MANUAL. AF_10/2022</t>
  </si>
  <si>
    <t>87908</t>
  </si>
  <si>
    <t>CHAPISCO APLICADO EM ALVENARIA (COM PRESENÇA DE VÃOS) E ESTRUTURAS DE CONCRETO DE FACHADA, COM EQUIPAMENTO DE PROJEÇÃO. ARGAMASSA TRAÇO 1:3 COM PREPARO EM BETONEIRA 400 L. AF_10/2022</t>
  </si>
  <si>
    <t>87907</t>
  </si>
  <si>
    <t>CHAPISCO APLICADO EM ALVENARIA (COM PRESENÇA DE VÃOS) E ESTRUTURAS DE CONCRETO DE FACHADA, COM EQUIPAMENTO DE PROJEÇÃO. ARGAMASSA TRAÇO 1:3 COM PREPARO MANUAL. AF_10/2022</t>
  </si>
  <si>
    <t>87903</t>
  </si>
  <si>
    <t>CHAPISCO APLICADO EM ALVENARIA (COM PRESENÇA DE VÃOS) E ESTRUTURAS DE CONCRETO DE FACHADA, COM ROLO PARA TEXTURA ACRÍLICA. ARGAMASSA INDUSTRIALIZADA COM PREPARO EM MISTURADOR 300 KG. AF_10/2022</t>
  </si>
  <si>
    <t>87902</t>
  </si>
  <si>
    <t>CHAPISCO APLICADO EM ALVENARIA (COM PRESENÇA DE VÃOS) E ESTRUTURAS DE CONCRETO DE FACHADA, COM ROLO PARA TEXTURA ACRÍLICA. ARGAMASSA INDUSTRIALIZADA COM PREPARO MANUAL. AF_10/2022</t>
  </si>
  <si>
    <t>87900</t>
  </si>
  <si>
    <t>CHAPISCO APLICADO EM ALVENARIA (COM PRESENÇA DE VÃOS) E ESTRUTURAS DE CONCRETO DE FACHADA, COM ROLO PARA TEXTURA ACRÍLICA. ARGAMASSA TRAÇO 1:4 E EMULSÃO POLIMÉRICA (ADESIVO) COM PREPARO EM BETONEIRA 400L. AF_10/2022</t>
  </si>
  <si>
    <t>87899</t>
  </si>
  <si>
    <t>CHAPISCO APLICADO EM ALVENARIA (COM PRESENÇA DE VÃOS) E ESTRUTURAS DE CONCRETO DE FACHADA, COM ROLO PARA TEXTURA ACRÍLICA. ARGAMASSA TRAÇO 1:4 E EMULSÃO POLIMÉRICA (ADESIVO) COM PREPARO MANUAL. AF_10/2022</t>
  </si>
  <si>
    <t>87894</t>
  </si>
  <si>
    <t>CHAPISCO APLICADO EM ALVENARIA (SEM PRESENÇA DE VÃOS) E ESTRUTURAS DE CONCRETO DE FACHADA, COM COLHER DE PEDREIRO. ARGAMASSA TRAÇO 1:3 COM PREPARO EM BETONEIRA 400L. AF_10/2022</t>
  </si>
  <si>
    <t>87893</t>
  </si>
  <si>
    <t>CHAPISCO APLICADO EM ALVENARIA (SEM PRESENÇA DE VÃOS) E ESTRUTURAS DE CONCRETO DE FACHADA, COM COLHER DE PEDREIRO. ARGAMASSA TRAÇO 1:3 COM PREPARO MANUAL. AF_10/2022</t>
  </si>
  <si>
    <t>87897</t>
  </si>
  <si>
    <t>CHAPISCO APLICADO EM ALVENARIA (SEM PRESENÇA DE VÃOS) E ESTRUTURAS DE CONCRETO DE FACHADA, COM EQUIPAMENTO DE PROJEÇÃO. ARGAMASSA TRAÇO 1:3 COM PREPARO EM BETONEIRA 400 L. AF_10/2022</t>
  </si>
  <si>
    <t>87896</t>
  </si>
  <si>
    <t>CHAPISCO APLICADO EM ALVENARIA (SEM PRESENÇA DE VÃOS) E ESTRUTURAS DE CONCRETO DE FACHADA, COM EQUIPAMENTO DE PROJEÇÃO. ARGAMASSA TRAÇO 1:3 COM PREPARO MANUAL. AF_10/2022</t>
  </si>
  <si>
    <t>87892</t>
  </si>
  <si>
    <t>CHAPISCO APLICADO EM ALVENARIA (SEM PRESENÇA DE VÃOS) E ESTRUTURAS DE CONCRETO DE FACHADA, COM ROLO PARA TEXTURA ACRÍLICA. ARGAMASSA INDUSTRIALIZADA COM PREPARO EM MISTURADOR 300 KG. AF_10/2022</t>
  </si>
  <si>
    <t>87891</t>
  </si>
  <si>
    <t>CHAPISCO APLICADO EM ALVENARIA (SEM PRESENÇA DE VÃOS) E ESTRUTURAS DE CONCRETO DE FACHADA, COM ROLO PARA TEXTURA ACRÍLICA. ARGAMASSA INDUSTRIALIZADA COM PREPARO MANUAL. AF_10/2022</t>
  </si>
  <si>
    <t>87889</t>
  </si>
  <si>
    <t>CHAPISCO APLICADO EM ALVENARIA (SEM PRESENÇA DE VÃOS) E ESTRUTURAS DE CONCRETO DE FACHADA, COM ROLO PARA TEXTURA ACRÍLICA. ARGAMASSA TRAÇO 1:4 E EMULSÃO POLIMÉRICA (ADESIVO) COM PREPARO EM BETONEIRA 400L. AF_10/2022</t>
  </si>
  <si>
    <t>87888</t>
  </si>
  <si>
    <t>CHAPISCO APLICADO EM ALVENARIA (SEM PRESENÇA DE VÃOS) E ESTRUTURAS DE CONCRETO DE FACHADA, COM ROLO PARA TEXTURA ACRÍLICA. ARGAMASSA TRAÇO 1:4 E EMULSÃO POLIMÉRICA (ADESIVO) COM PREPARO MANUAL. AF_10/2022</t>
  </si>
  <si>
    <t>104411</t>
  </si>
  <si>
    <t>CHAPISCO APLICADO EM ALVENARIA E ESTRUTURAS DE CONCRETO INTERNAS, COM EQUIPAMENTO DE PROJEÇÃO. ARGAMASSA TRAÇO 1:3 COM PREPARO EM BETONEIRA 400 L. AF_10/2022</t>
  </si>
  <si>
    <t>104410</t>
  </si>
  <si>
    <t>CHAPISCO APLICADO EM ALVENARIA E ESTRUTURAS DE CONCRETO INTERNAS, COM EQUIPAMENTO DE PROJEÇÃO. ARGAMASSA TRAÇO 1:3 COM PREPARO MANUAL. AF_10/2022</t>
  </si>
  <si>
    <t>87878</t>
  </si>
  <si>
    <t>CHAPISCO APLICADO EM ALVENARIAS E ESTRUTURAS DE CONCRETO INTERNAS, COM COLHER DE PEDREIRO. ARGAMASSA TRAÇO 1:3 COM PREPARO MANUAL. AF_10/2022</t>
  </si>
  <si>
    <t>87885</t>
  </si>
  <si>
    <t>CHAPISCO APLICADO NO TETO OU EM ALVENARIA E ESTRUTURA, COM ROLO PARA TEXTURA ACRÍLICA. ARGAMASSA INDUSTRIALIZADA COM PREPARO EM MISTURADOR 300 KG. AF_10/2022</t>
  </si>
  <si>
    <t>87884</t>
  </si>
  <si>
    <t>CHAPISCO APLICADO NO TETO OU EM ALVENARIA E ESTRUTURA, COM ROLO PARA TEXTURA ACRÍLICA. ARGAMASSA INDUSTRIALIZADA COM PREPARO MANUAL. AF_10/2022</t>
  </si>
  <si>
    <t>87882</t>
  </si>
  <si>
    <t>CHAPISCO APLICADO NO TETO OU EM ALVENARIA E ESTRUTURA, COM ROLO PARA TEXTURA ACRÍLICA. ARGAMASSA TRAÇO 1:4 E EMULSÃO POLIMÉRICA (ADESIVO) COM PREPARO EM BETONEIRA 400L. AF_10/2022</t>
  </si>
  <si>
    <t>87881</t>
  </si>
  <si>
    <t>CHAPISCO APLICADO NO TETO OU EM ALVENARIA E ESTRUTURA, COM ROLO PARA TEXTURA ACRÍLICA. ARGAMASSA TRAÇO 1:4 E EMULSÃO POLIMÉRICA (ADESIVO) COM PREPARO MANUAL. AF_10/2022</t>
  </si>
  <si>
    <t>87887</t>
  </si>
  <si>
    <t>CHAPISCO APLICADO NO TETO OU EM ESTRUTURA, COM DESEMPENADEIRA DENTADA. ARGAMASSA INDUSTRIALIZADA COM PREPARO EM MISTURADOR 300 KG. AF_10/2022</t>
  </si>
  <si>
    <t>87886</t>
  </si>
  <si>
    <t>CHAPISCO APLICADO NO TETO OU EM ESTRUTURA, COM DESEMPENADEIRA DENTADA. ARGAMASSA INDUSTRIALIZADA COM PREPARO MANUAL. AF_10/2022</t>
  </si>
  <si>
    <t>87911</t>
  </si>
  <si>
    <t>CHAPISCO APLICADO SOMENTE NA ESTRUTURA DE CONCRETO DA FACHADA, COM DESEMPENADEIRA DENTADA. ARGAMASSA INDUSTRIALIZADA COM PREPARO EM MISTURADOR 300 KG. AF_10/2022</t>
  </si>
  <si>
    <t>87910</t>
  </si>
  <si>
    <t>CHAPISCO APLICADO SOMENTE NA ESTRUTURA DE CONCRETO DA FACHADA, COM DESEMPENADEIRA DENTADA. ARGAMASSA INDUSTRIALIZADA COM PREPARO MANUAL. AF_10/2022</t>
  </si>
  <si>
    <t>103686</t>
  </si>
  <si>
    <t>CONCRETAGEM DE ESCADAS, FCK=25 MPA, COM USO DE BOMBA - LANÇAMENTO, ADENSAMENTO E ACABAMENTO. AF_02/2022_PS</t>
  </si>
  <si>
    <t>103685</t>
  </si>
  <si>
    <t>CONCRETAGEM DE MURETAS, FCK=25 MPA, COM USO DE BOMBA - LANÇAMENTO, ADENSAMENTO E ACABAMENTO. AF_02/2022_PS</t>
  </si>
  <si>
    <t>103669</t>
  </si>
  <si>
    <t>CONCRETAGEM DE PILARES, FCK = 25 MPA, COM USO DE BALDES - LANÇAMENTO, ADENSAMENTO E ACABAMENTO. AF_02/2022</t>
  </si>
  <si>
    <t>103671</t>
  </si>
  <si>
    <t>CONCRETAGEM DE PILARES, FCK = 25 MPA, COM USO DE GRUA - LANÇAMENTO, ADENSAMENTO E ACABAMENTO. AF_02/2022</t>
  </si>
  <si>
    <t>103688</t>
  </si>
  <si>
    <t>CONCRETAGEM DE PILARES, FCK=25 MPA, COM USO DE JERICAS EM CREMALHEIRA - LANÇAMENTO, ADENSAMENTO E ACABAMENTO. AF_02/2022</t>
  </si>
  <si>
    <t>103687</t>
  </si>
  <si>
    <t>CONCRETAGEM DE PILARES, FCK=25 MPA, COM USO DE JERICAS EM ELEVADOR DE CABO - LANÇAMENTO, ADENSAMENTO E ACABAMENTO. AF_02/2022</t>
  </si>
  <si>
    <t>103684</t>
  </si>
  <si>
    <t>CONCRETAGEM DE RESERVATÓRIOS, FCK=25 MPA, COM USO DE BOMBA - LANÇAMENTO, ADENSAMENTO E ACABAMENTO. AF_02/2022_PS</t>
  </si>
  <si>
    <t>103681</t>
  </si>
  <si>
    <t>CONCRETAGEM DE VIGAS E LAJES, FCK=25 MPA, PARA LAJES MACIÇAS OU NERVURADAS COM GRUA DE CAÇAMBA DE 500 L EM EDIFICAÇÃO DE MULTIPAVIMENTOS ATÉ 16 ANDARES - LANÇAMENTO, ADENSAMENTO E ACABAMENTO. AF_02/2022</t>
  </si>
  <si>
    <t>103679</t>
  </si>
  <si>
    <t>CONCRETAGEM DE VIGAS E LAJES, FCK=25 MPA, PARA LAJES MACIÇAS OU NERVURADAS COM JERICAS EM CREMALHEIRA EM EDIFICAÇÃO DE MULTIPAVIMENTOS ATÉ 16 ANDARES - LANÇAMENTO, ADENSAMENTO E ACABAMENTO. AF_02/2022</t>
  </si>
  <si>
    <t>103677</t>
  </si>
  <si>
    <t>CONCRETAGEM DE VIGAS E LAJES, FCK=25 MPA, PARA LAJES MACIÇAS OU NERVURADAS COM JERICAS EM ELEVADOR DE CABO EM EDIFICAÇÃO DE MULTIPAVIMENTOS ATÉ 16 ANDARES - LANÇAMENTO, ADENSAMENTO E ACABAMENTO. AF_02/2022</t>
  </si>
  <si>
    <t>103675</t>
  </si>
  <si>
    <t>CONCRETAGEM DE VIGAS E LAJES, FCK=25 MPA, PARA LAJES MACIÇAS OU NERVURADAS COM USO DE BOMBA - LANÇAMENTO, ADENSAMENTO E ACABAMENTO. AF_02/2022_PS</t>
  </si>
  <si>
    <t>103680</t>
  </si>
  <si>
    <t>CONCRETAGEM DE VIGAS E LAJES, FCK=25 MPA, PARA LAJES PREMOLDADAS COM GRUA DE CAÇAMBA DE 350 L EM EDIFICAÇÃO DE MULTIPAVIMENTOS ATÉ 16 ANDARES - LANÇAMENTO, ADENSAMENTO E ACABAMENTO. AF_02/2022</t>
  </si>
  <si>
    <t>103678</t>
  </si>
  <si>
    <t>CONCRETAGEM DE VIGAS E LAJES, FCK=25 MPA, PARA LAJES PREMOLDADAS COM JERICAS EM CREMALHEIRA EM EDIFICAÇÃO DE MULTIPAVIMENTOS ATÉ 16 ANDARES - LANÇAMENTO, ADENSAMENTO E ACABAMENTO. AF_02/2022</t>
  </si>
  <si>
    <t>103676</t>
  </si>
  <si>
    <t>CONCRETAGEM DE VIGAS E LAJES, FCK=25 MPA, PARA LAJES PREMOLDADAS COM JERICAS EM ELEVADOR DE CABO EM EDIFICAÇÃO DE MULTIPAVIMENTOS ATÉ 16 ANDARES - LANÇAMENTO, ADENSAMENTO E ACABAMENTO. AF_02/2022</t>
  </si>
  <si>
    <t>103674</t>
  </si>
  <si>
    <t>CONCRETAGEM DE VIGAS E LAJES, FCK=25 MPA, PARA LAJES PREMOLDADAS COM USO DE BOMBA - LANÇAMENTO, ADENSAMENTO E ACABAMENTO. AF_02/2022_PS</t>
  </si>
  <si>
    <t>103683</t>
  </si>
  <si>
    <t>CONCRETAGEM DE VIGAS E LAJES, FCK=25 MPA, PARA QUALQUER TIPO DE LAJE COM BALDES EM EDIFICAÇÃO DE MULTIPAVIMENTOS ATÉ 04 ANDARES - LANÇAMENTO, ADENSAMENTO E ACABAMENTO. AF_02/2022</t>
  </si>
  <si>
    <t>103682</t>
  </si>
  <si>
    <t>CONCRETAGEM DE VIGAS E LAJES, FCK=25 MPA, PARA QUALQUER TIPO DE LAJE COM BALDES EM EDIFICAÇÃO TÉRREA - LANÇAMENTO, ADENSAMENTO E ACABAMENTO. AF_02/2022</t>
  </si>
  <si>
    <t>103670</t>
  </si>
  <si>
    <t>LANÇAMENTO COM USO DE BALDES, ADENSAMENTO E ACABAMENTO DE CONCRETO EM ESTRUTURAS. AF_02/2022</t>
  </si>
  <si>
    <t>103673</t>
  </si>
  <si>
    <t>LANÇAMENTO COM USO DE BOMBA, ADENSAMENTO E ACABAMENTO DE CONCRETO EM ESTRUTURAS. AF_02/2022</t>
  </si>
  <si>
    <t>91084</t>
  </si>
  <si>
    <t>EXECUÇÃO DE REVESTIMENTO DE CONCRETO PROJETADO COM ESPESSURA DE 10 CM, ARMADO COM FIBRAS DE AÇO, INCLINAÇÃO DE 90°, APLICAÇÃO CONTÍNUA, UTILIZANDO EQUIPAMENTO DE PROJEÇÃO COM 3 M³/H DE CAPACIDADE. AF_07/2024</t>
  </si>
  <si>
    <t>91080</t>
  </si>
  <si>
    <t>EXECUÇÃO DE REVESTIMENTO DE CONCRETO PROJETADO COM ESPESSURA DE 10 CM, ARMADO COM FIBRAS DE AÇO, INCLINAÇÃO DE 90°, APLICAÇÃO CONTÍNUA, UTILIZANDO EQUIPAMENTO DE PROJEÇÃO COM 6 M³/H DE CAPACIDADE. AF_07/2024</t>
  </si>
  <si>
    <t>91101</t>
  </si>
  <si>
    <t>EXECUÇÃO DE REVESTIMENTO DE CONCRETO PROJETADO COM ESPESSURA DE 10 CM, ARMADO COM FIBRAS DE AÇO, INCLINAÇÃO DE 90°, APLICAÇÃO DESCONTÍNUA, UTILIZANDO EQUIPAMENTO DE PROJEÇÃO COM 3 M³/H DE CAPACIDADE. AF_07/2024</t>
  </si>
  <si>
    <t>91097</t>
  </si>
  <si>
    <t>EXECUÇÃO DE REVESTIMENTO DE CONCRETO PROJETADO COM ESPESSURA DE 10 CM, ARMADO COM FIBRAS DE AÇO, INCLINAÇÃO DE 90°, APLICAÇÃO DESCONTÍNUA, UTILIZANDO EQUIPAMENTO DE PROJEÇÃO COM 6 M³/H DE CAPACIDADE. AF_07/2024</t>
  </si>
  <si>
    <t>91082</t>
  </si>
  <si>
    <t>EXECUÇÃO DE REVESTIMENTO DE CONCRETO PROJETADO COM ESPESSURA DE 10 CM, ARMADO COM FIBRAS DE AÇO, INCLINAÇÃO MENOR QUE 90°, APLICAÇÃO CONTÍNUA, UTILIZANDO EQUIPAMENTO DE PROJEÇÃO COM 3 M³/H DE CAPACIDADE. AF_07/2024</t>
  </si>
  <si>
    <t>91078</t>
  </si>
  <si>
    <t>EXECUÇÃO DE REVESTIMENTO DE CONCRETO PROJETADO COM ESPESSURA DE 10 CM, ARMADO COM FIBRAS DE AÇO, INCLINAÇÃO MENOR QUE 90°, APLICAÇÃO CONTÍNUA, UTILIZANDO EQUIPAMENTO DE PROJEÇÃO COM 6 M³/H DE CAPACIDADE. AF_07/2024</t>
  </si>
  <si>
    <t>91099</t>
  </si>
  <si>
    <t>EXECUÇÃO DE REVESTIMENTO DE CONCRETO PROJETADO COM ESPESSURA DE 10 CM, ARMADO COM FIBRAS DE AÇO, INCLINAÇÃO MENOR QUE 90°, APLICAÇÃO DESCONTÍNUA, UTILIZANDO EQUIPAMENTO DE PROJEÇÃO COM 3 M³/H DE CAPACIDADE. AF_07/2024</t>
  </si>
  <si>
    <t>91095</t>
  </si>
  <si>
    <t>EXECUÇÃO DE REVESTIMENTO DE CONCRETO PROJETADO COM ESPESSURA DE 10 CM, ARMADO COM FIBRAS DE AÇO, INCLINAÇÃO MENOR QUE 90°, APLICAÇÃO DESCONTÍNUA, UTILIZANDO EQUIPAMENTO DE PROJEÇÃO COM 6 M³/H DE CAPACIDADE. AF_07/2024</t>
  </si>
  <si>
    <t>91076</t>
  </si>
  <si>
    <t>EXECUÇÃO DE REVESTIMENTO DE CONCRETO PROJETADO COM ESPESSURA DE 10 CM, ARMADO COM TELA, INCLINAÇÃO DE 90°, APLICAÇÃO CONTÍNUA, UTILIZANDO EQUIPAMENTO DE PROJEÇÃO COM 3 M³/H DE CAPACIDADE. AF_07/2024</t>
  </si>
  <si>
    <t>91072</t>
  </si>
  <si>
    <t>EXECUÇÃO DE REVESTIMENTO DE CONCRETO PROJETADO COM ESPESSURA DE 10 CM, ARMADO COM TELA, INCLINAÇÃO DE 90°, APLICAÇÃO CONTÍNUA, UTILIZANDO EQUIPAMENTO DE PROJEÇÃO COM 6 M³/H DE CAPACIDADE. AF_07/2024</t>
  </si>
  <si>
    <t>91093</t>
  </si>
  <si>
    <t>EXECUÇÃO DE REVESTIMENTO DE CONCRETO PROJETADO COM ESPESSURA DE 10 CM, ARMADO COM TELA, INCLINAÇÃO DE 90°, APLICAÇÃO DESCONTÍNUA, UTILIZANDO EQUIPAMENTO DE PROJEÇÃO COM 3 M³/H DE CAPACIDADE. AF_07/2024</t>
  </si>
  <si>
    <t>91089</t>
  </si>
  <si>
    <t>EXECUÇÃO DE REVESTIMENTO DE CONCRETO PROJETADO COM ESPESSURA DE 10 CM, ARMADO COM TELA, INCLINAÇÃO DE 90°, APLICAÇÃO DESCONTÍNUA, UTILIZANDO EQUIPAMENTO DE PROJEÇÃO COM 6 M³/H DE CAPACIDADE. AF_07/2024</t>
  </si>
  <si>
    <t>91074</t>
  </si>
  <si>
    <t>EXECUÇÃO DE REVESTIMENTO DE CONCRETO PROJETADO COM ESPESSURA DE 10 CM, ARMADO COM TELA, INCLINAÇÃO MENOR QUE 90°, APLICAÇÃO CONTÍNUA, UTILIZANDO EQUIPAMENTO DE PROJEÇÃO COM 3 M³/H DE CAPACIDADE. AF_07/2024</t>
  </si>
  <si>
    <t>91070</t>
  </si>
  <si>
    <t>EXECUÇÃO DE REVESTIMENTO DE CONCRETO PROJETADO COM ESPESSURA DE 10 CM, ARMADO COM TELA, INCLINAÇÃO MENOR QUE 90°, APLICAÇÃO CONTÍNUA, UTILIZANDO EQUIPAMENTO DE PROJEÇÃO COM 6 M³/H DE CAPACIDADE. AF_07/2024</t>
  </si>
  <si>
    <t>91091</t>
  </si>
  <si>
    <t>EXECUÇÃO DE REVESTIMENTO DE CONCRETO PROJETADO COM ESPESSURA DE 10 CM, ARMADO COM TELA, INCLINAÇÃO MENOR QUE 90°, APLICAÇÃO DESCONTÍNUA, UTILIZANDO EQUIPAMENTO DE PROJEÇÃO COM 3 M³/H DE CAPACIDADE. AF_07/2024</t>
  </si>
  <si>
    <t>91087</t>
  </si>
  <si>
    <t>EXECUÇÃO DE REVESTIMENTO DE CONCRETO PROJETADO COM ESPESSURA DE 10 CM, ARMADO COM TELA, INCLINAÇÃO MENOR QUE 90°, APLICAÇÃO DESCONTÍNUA, UTILIZANDO EQUIPAMENTO DE PROJEÇÃO COM 6 M³/H DE CAPACIDADE. AF_07/2024</t>
  </si>
  <si>
    <t>91083</t>
  </si>
  <si>
    <t>EXECUÇÃO DE REVESTIMENTO DE CONCRETO PROJETADO COM ESPESSURA DE 7 CM, ARMADO COM FIBRAS DE AÇO, INCLINAÇÃO DE 90°, APLICAÇÃO CONTÍNUA, UTILIZANDO EQUIPAMENTO DE PROJEÇÃO COM 3 M³/H DE CAPACIDADE. AF_07/2024</t>
  </si>
  <si>
    <t>91079</t>
  </si>
  <si>
    <t>EXECUÇÃO DE REVESTIMENTO DE CONCRETO PROJETADO COM ESPESSURA DE 7 CM, ARMADO COM FIBRAS DE AÇO, INCLINAÇÃO DE 90°, APLICAÇÃO CONTÍNUA, UTILIZANDO EQUIPAMENTO DE PROJEÇÃO COM 6 M³/H DE CAPACIDADE. AF_07/2024</t>
  </si>
  <si>
    <t>91100</t>
  </si>
  <si>
    <t>EXECUÇÃO DE REVESTIMENTO DE CONCRETO PROJETADO COM ESPESSURA DE 7 CM, ARMADO COM FIBRAS DE AÇO, INCLINAÇÃO DE 90°, APLICAÇÃO DESCONTÍNUA, UTILIZANDO EQUIPAMENTO DE PROJEÇÃO COM 3 M³/H DE CAPACIDADE. AF_07/2024</t>
  </si>
  <si>
    <t>91096</t>
  </si>
  <si>
    <t>EXECUÇÃO DE REVESTIMENTO DE CONCRETO PROJETADO COM ESPESSURA DE 7 CM, ARMADO COM FIBRAS DE AÇO, INCLINAÇÃO DE 90°, APLICAÇÃO DESCONTÍNUA, UTILIZANDO EQUIPAMENTO DE PROJEÇÃO COM 6 M³/H DE CAPACIDADE. AF_07/2024</t>
  </si>
  <si>
    <t>91081</t>
  </si>
  <si>
    <t>EXECUÇÃO DE REVESTIMENTO DE CONCRETO PROJETADO COM ESPESSURA DE 7 CM, ARMADO COM FIBRAS DE AÇO, INCLINAÇÃO MENOR QUE 90°, APLICAÇÃO CONTÍNUA, UTILIZANDO EQUIPAMENTO DE PROJEÇÃO COM 3 M³/H DE CAPACIDADE. AF_07/2024</t>
  </si>
  <si>
    <t>91077</t>
  </si>
  <si>
    <t>EXECUÇÃO DE REVESTIMENTO DE CONCRETO PROJETADO COM ESPESSURA DE 7 CM, ARMADO COM FIBRAS DE AÇO, INCLINAÇÃO MENOR QUE 90°, APLICAÇÃO CONTÍNUA, UTILIZANDO EQUIPAMENTO DE PROJEÇÃO COM 6 M³/H DE CAPACIDADE. AF_07/2024</t>
  </si>
  <si>
    <t>91098</t>
  </si>
  <si>
    <t>EXECUÇÃO DE REVESTIMENTO DE CONCRETO PROJETADO COM ESPESSURA DE 7 CM, ARMADO COM FIBRAS DE AÇO, INCLINAÇÃO MENOR QUE 90°, APLICAÇÃO DESCONTÍNUA, UTILIZANDO EQUIPAMENTO DE PROJEÇÃO COM 3 M³/H DE CAPACIDADE. AF_07/2024</t>
  </si>
  <si>
    <t>91094</t>
  </si>
  <si>
    <t>EXECUÇÃO DE REVESTIMENTO DE CONCRETO PROJETADO COM ESPESSURA DE 7 CM, ARMADO COM FIBRAS DE AÇO, INCLINAÇÃO MENOR QUE 90°, APLICAÇÃO DESCONTÍNUA, UTILIZANDO EQUIPAMENTO DE PROJEÇÃO COM 6 M³/H DE CAPACIDADE. AF_07/2024</t>
  </si>
  <si>
    <t>91075</t>
  </si>
  <si>
    <t>EXECUÇÃO DE REVESTIMENTO DE CONCRETO PROJETADO COM ESPESSURA DE 7 CM, ARMADO COM TELA, INCLINAÇÃO DE 90°, APLICAÇÃO CONTÍNUA, UTILIZANDO EQUIPAMENTO DE PROJEÇÃO COM 3 M³/H DE CAPACIDADE. AF_07/2024</t>
  </si>
  <si>
    <t>91071</t>
  </si>
  <si>
    <t>EXECUÇÃO DE REVESTIMENTO DE CONCRETO PROJETADO COM ESPESSURA DE 7 CM, ARMADO COM TELA, INCLINAÇÃO DE 90°, APLICAÇÃO CONTÍNUA, UTILIZANDO EQUIPAMENTO DE PROJEÇÃO COM 6 M³/H DE CAPACIDADE. AF_07/2024</t>
  </si>
  <si>
    <t>91092</t>
  </si>
  <si>
    <t>EXECUÇÃO DE REVESTIMENTO DE CONCRETO PROJETADO COM ESPESSURA DE 7 CM, ARMADO COM TELA, INCLINAÇÃO DE 90°, APLICAÇÃO DESCONTÍNUA, UTILIZANDO EQUIPAMENTO DE PROJEÇÃO COM 3 M³/H DE CAPACIDADE. AF_07/2024</t>
  </si>
  <si>
    <t>91088</t>
  </si>
  <si>
    <t>EXECUÇÃO DE REVESTIMENTO DE CONCRETO PROJETADO COM ESPESSURA DE 7 CM, ARMADO COM TELA, INCLINAÇÃO DE 90°, APLICAÇÃO DESCONTÍNUA, UTILIZANDO EQUIPAMENTO DE PROJEÇÃO COM 6 M³/H DE CAPACIDADE. AF_07/2024</t>
  </si>
  <si>
    <t>91073</t>
  </si>
  <si>
    <t>EXECUÇÃO DE REVESTIMENTO DE CONCRETO PROJETADO COM ESPESSURA DE 7 CM, ARMADO COM TELA, INCLINAÇÃO MENOR QUE 90°, APLICAÇÃO CONTÍNUA, UTILIZANDO EQUIPAMENTO DE PROJEÇÃO COM 3 M³/H DE CAPACIDADE. AF_07/2024</t>
  </si>
  <si>
    <t>91069</t>
  </si>
  <si>
    <t>EXECUÇÃO DE REVESTIMENTO DE CONCRETO PROJETADO COM ESPESSURA DE 7 CM, ARMADO COM TELA, INCLINAÇÃO MENOR QUE 90°, APLICAÇÃO CONTÍNUA, UTILIZANDO EQUIPAMENTO DE PROJEÇÃO COM 6 M³/H DE CAPACIDADE. AF_07/2024</t>
  </si>
  <si>
    <t>91090</t>
  </si>
  <si>
    <t>EXECUÇÃO DE REVESTIMENTO DE CONCRETO PROJETADO COM ESPESSURA DE 7 CM, ARMADO COM TELA, INCLINAÇÃO MENOR QUE 90°, APLICAÇÃO DESCONTÍNUA, UTILIZANDO EQUIPAMENTO DE PROJEÇÃO COM 3 M³/H DE CAPACIDADE. AF_07/2024</t>
  </si>
  <si>
    <t>91086</t>
  </si>
  <si>
    <t>EXECUÇÃO DE REVESTIMENTO DE CONCRETO PROJETADO COM ESPESSURA DE 7 CM, ARMADO COM TELA, INCLINAÇÃO MENOR QUE 90°, APLICAÇÃO DESCONTÍNUA, UTILIZANDO EQUIPAMENTO DE PROJEÇÃO COM 6 M³/H DE CAPACIDADE. AF_07/2024</t>
  </si>
  <si>
    <t>90944</t>
  </si>
  <si>
    <t>CONTRAPISO ACÚSTICO EM ARGAMASSA PRONTA, PREPARO MANUAL, APLICADO EM ÁREAS SECA, ACABAMENTO NÃO REFORÇADO, ESPESSURA 6CM. AF_07/2021</t>
  </si>
  <si>
    <t>90934</t>
  </si>
  <si>
    <t>CONTRAPISO ACÚSTICO EM ARGAMASSA PRONTA, PREPARO MANUAL, APLICADO EM ÁREAS SECAS, ACABAMENTO NÃO REFORÇADO, ESPESSURA 5CM. AF_07/2021</t>
  </si>
  <si>
    <t>90954</t>
  </si>
  <si>
    <t>CONTRAPISO ACÚSTICO EM ARGAMASSA PRONTA, PREPARO MANUAL, APLICADO EM ÁREAS SECAS, ACABAMENTO NÃO REFORÇADO, ESPESSURA 7CM. AF_07/2021</t>
  </si>
  <si>
    <t>90933</t>
  </si>
  <si>
    <t>CONTRAPISO ACÚSTICO EM ARGAMASSA PRONTA, PREPARO MECÂNICO COM MISTURADOR 300 KG, APLICADO EM ÁREAS SECAS, ACABAMENTO NÃO REFORÇADO, ESPESSURA 5CM. AF_07/2021</t>
  </si>
  <si>
    <t>90943</t>
  </si>
  <si>
    <t>CONTRAPISO ACÚSTICO EM ARGAMASSA PRONTA, PREPARO MECÂNICO COM MISTURADOR 300 KG, APLICADO EM ÁREAS SECAS, ACABAMENTO NÃO REFORÇADO, ESPESSURA 6CM. AF_07/2021</t>
  </si>
  <si>
    <t>90953</t>
  </si>
  <si>
    <t>CONTRAPISO ACÚSTICO EM ARGAMASSA PRONTA, PREPARO MECÂNICO COM MISTURADOR 300 KG, APLICADO EM ÁREAS SECAS, ACABAMENTO NÃO REFORÇADO, ESPESSURA 7CM. AF_07/2021</t>
  </si>
  <si>
    <t>90932</t>
  </si>
  <si>
    <t>CONTRAPISO ACÚSTICO EM ARGAMASSA TRAÇO 1:4 (CIMENTO E AREIA), PREPARO MANUAL, APLICADO EM ÁREAS SECAS, ACABAMENTO NÃO REFORÇADO, ESPESSURA 5CM. AF_07/2021</t>
  </si>
  <si>
    <t>90942</t>
  </si>
  <si>
    <t>CONTRAPISO ACÚSTICO EM ARGAMASSA TRAÇO 1:4 (CIMENTO E AREIA), PREPARO MANUAL, APLICADO EM ÁREAS SECAS, ACABAMENTO NÃO REFORÇADO, ESPESSURA 6CM. AF_07/2021</t>
  </si>
  <si>
    <t>90952</t>
  </si>
  <si>
    <t>CONTRAPISO ACÚSTICO EM ARGAMASSA TRAÇO 1:4 (CIMENTO E AREIA), PREPARO MANUAL, APLICADO EM ÁREAS SECAS, ACABAMENTO NÃO REFORÇADO, ESPESSURA 7CM. AF_07/2021</t>
  </si>
  <si>
    <t>90930</t>
  </si>
  <si>
    <t>CONTRAPISO ACÚSTICO EM ARGAMASSA TRAÇO 1:4 (CIMENTO E AREIA), PREPARO MECÂNICO COM BETONEIRA 400L, APLICADO EM ÁREAS SECAS, ACABAMENTO NÃO REFORÇADO, ESPESSURA 5CM. AF_07/2021</t>
  </si>
  <si>
    <t>90940</t>
  </si>
  <si>
    <t>CONTRAPISO ACÚSTICO EM ARGAMASSA TRAÇO 1:4 (CIMENTO E AREIA), PREPARO MECÂNICO COM BETONEIRA 400L, APLICADO EM ÁREAS SECAS, ACABAMENTO NÃO REFORÇADO, ESPESSURA 6CM. AF_07/2021</t>
  </si>
  <si>
    <t>90950</t>
  </si>
  <si>
    <t>CONTRAPISO ACÚSTICO EM ARGAMASSA TRAÇO 1:4 (CIMENTO E AREIA), PREPARO MECÂNICO COM BETONEIRA 400L, APLICADO EM ÁREAS SECAS, ACABAMENTO NÃO REFORÇADO, ESPESSURA 7CM. AF_07/2021</t>
  </si>
  <si>
    <t>88476</t>
  </si>
  <si>
    <t>CONTRAPISO COM ARGAMASSA AUTONIVELANTE, APLICADO SOBRE LAJE, ADERIDO, ESPESSURA 2CM. AF_07/2021</t>
  </si>
  <si>
    <t>88477</t>
  </si>
  <si>
    <t>CONTRAPISO COM ARGAMASSA AUTONIVELANTE, APLICADO SOBRE LAJE, ADERIDO, ESPESSURA 3CM. AF_07/2021</t>
  </si>
  <si>
    <t>88478</t>
  </si>
  <si>
    <t>CONTRAPISO COM ARGAMASSA AUTONIVELANTE, APLICADO SOBRE LAJE, ADERIDO, ESPESSURA 4CM. AF_07/2021</t>
  </si>
  <si>
    <t>88470</t>
  </si>
  <si>
    <t>CONTRAPISO COM ARGAMASSA AUTONIVELANTE, APLICADO SOBRE LAJE, NÃO ADERIDO, ESPESSURA 3CM. AF_07/2021</t>
  </si>
  <si>
    <t>88471</t>
  </si>
  <si>
    <t>CONTRAPISO COM ARGAMASSA AUTONIVELANTE, APLICADO SOBRE LAJE, NÃO ADERIDO, ESPESSURA 4CM. AF_07/2021</t>
  </si>
  <si>
    <t>88472</t>
  </si>
  <si>
    <t>CONTRAPISO COM ARGAMASSA AUTONIVELANTE, APLICADO SOBRE LAJE, NÃO ADERIDO, ESPESSURA 5CM. AF_07/2021</t>
  </si>
  <si>
    <t>87759</t>
  </si>
  <si>
    <t>CONTRAPISO EM ARGAMASSA PRONTA, PREPARO MANUAL, APLICADO EM ÁREAS MOLHADAS SOBRE IMPERMEABILIZAÇÃO, ACABAMENTO NÃO REFORÇADO, ESPESSURA 3CM. AF_07/2021</t>
  </si>
  <si>
    <t>87769</t>
  </si>
  <si>
    <t>CONTRAPISO EM ARGAMASSA PRONTA, PREPARO MANUAL, APLICADO EM ÁREAS MOLHADAS SOBRE IMPERMEABILIZAÇÃO, ACABAMENTO NÃO REFORÇADO, ESPESSURA 4CM. AF_07/2021</t>
  </si>
  <si>
    <t>87739</t>
  </si>
  <si>
    <t>CONTRAPISO EM ARGAMASSA PRONTA, PREPARO MANUAL, APLICADO EM ÁREAS MOLHADAS SOBRE LAJE, ADERIDO, ACABAMENTO NÃO REFORÇADO, ESPESSURA 2CM. AF_07/2021</t>
  </si>
  <si>
    <t>87749</t>
  </si>
  <si>
    <t>CONTRAPISO EM ARGAMASSA PRONTA, PREPARO MANUAL, APLICADO EM ÁREAS MOLHADAS SOBRE LAJE, ADERIDO, ACABAMENTO NÃO REFORÇADO, ESPESSURA 3CM. AF_07/2021</t>
  </si>
  <si>
    <t>87624</t>
  </si>
  <si>
    <t>CONTRAPISO EM ARGAMASSA PRONTA, PREPARO MANUAL, APLICADO EM ÁREAS SECAS SOBRE LAJE, ADERIDO, ACABAMENTO NÃO REFORÇADO, ESPESSURA 2CM. AF_07/2021</t>
  </si>
  <si>
    <t>87634</t>
  </si>
  <si>
    <t>CONTRAPISO EM ARGAMASSA PRONTA, PREPARO MANUAL, APLICADO EM ÁREAS SECAS SOBRE LAJE, ADERIDO, ACABAMENTO NÃO REFORÇADO, ESPESSURA 3CM. AF_07/2021</t>
  </si>
  <si>
    <t>87644</t>
  </si>
  <si>
    <t>CONTRAPISO EM ARGAMASSA PRONTA, PREPARO MANUAL, APLICADO EM ÁREAS SECAS SOBRE LAJE, ADERIDO, ACABAMENTO NÃO REFORÇADO, ESPESSURA 4CM. AF_07/2021</t>
  </si>
  <si>
    <t>87684</t>
  </si>
  <si>
    <t>CONTRAPISO EM ARGAMASSA PRONTA, PREPARO MANUAL, APLICADO EM ÁREAS SECAS SOBRE LAJE, NÃO ADERIDO, ACABAMENTO NÃO REFORÇADO, ESPESSURA 4CM. AF_07/2021</t>
  </si>
  <si>
    <t>87694</t>
  </si>
  <si>
    <t>CONTRAPISO EM ARGAMASSA PRONTA, PREPARO MANUAL, APLICADO EM ÁREAS SECAS SOBRE LAJE, NÃO ADERIDO, ACABAMENTO NÃO REFORÇADO, ESPESSURA 5CM. AF_07/2021</t>
  </si>
  <si>
    <t>87704</t>
  </si>
  <si>
    <t>CONTRAPISO EM ARGAMASSA PRONTA, PREPARO MANUAL, APLICADO EM ÁREAS SECAS SOBRE LAJE, NÃO ADERIDO, ACABAMENTO NÃO REFORÇADO, ESPESSURA 6CM. AF_07/2021</t>
  </si>
  <si>
    <t>87758</t>
  </si>
  <si>
    <t>CONTRAPISO EM ARGAMASSA PRONTA, PREPARO MECÂNICO COM MISTURADOR 300 KG, APLICADO EM ÁREAS MOLHADAS SOBRE IMPERMEABILIZAÇÃO, ACABAMENTO NÃO REFORÇADO, ESPESSURA 3CM. AF_07/2021</t>
  </si>
  <si>
    <t>87768</t>
  </si>
  <si>
    <t>CONTRAPISO EM ARGAMASSA PRONTA, PREPARO MECÂNICO COM MISTURADOR 300 KG, APLICADO EM ÁREAS MOLHADAS SOBRE IMPERMEABILIZAÇÃO, ACABAMENTO NÃO REFORÇADO, ESPESSURA 4CM. AF_07/2021</t>
  </si>
  <si>
    <t>87738</t>
  </si>
  <si>
    <t>CONTRAPISO EM ARGAMASSA PRONTA, PREPARO MECÂNICO COM MISTURADOR 300 KG, APLICADO EM ÁREAS MOLHADAS SOBRE LAJE, ADERIDO, ACABAMENTO NÃO REFORÇADO, ESPESSURA 2CM. AF_07/2021</t>
  </si>
  <si>
    <t>87748</t>
  </si>
  <si>
    <t>CONTRAPISO EM ARGAMASSA PRONTA, PREPARO MECÂNICO COM MISTURADOR 300 KG, APLICADO EM ÁREAS MOLHADAS SOBRE LAJE, ADERIDO, ACABAMENTO NÃO REFORÇADO, ESPESSURA 3CM. AF_07/2021</t>
  </si>
  <si>
    <t>87623</t>
  </si>
  <si>
    <t>CONTRAPISO EM ARGAMASSA PRONTA, PREPARO MECÂNICO COM MISTURADOR 300 KG, APLICADO EM ÁREAS SECAS SOBRE LAJE, ADERIDO, ACABAMENTO NÃO REFORÇADO, ESPESSURA 2CM. AF_07/2021</t>
  </si>
  <si>
    <t>87633</t>
  </si>
  <si>
    <t>CONTRAPISO EM ARGAMASSA PRONTA, PREPARO MECÂNICO COM MISTURADOR 300 KG, APLICADO EM ÁREAS SECAS SOBRE LAJE, ADERIDO, ACABAMENTO NÃO REFORÇADO, ESPESSURA 3CM. AF_07/2021</t>
  </si>
  <si>
    <t>87643</t>
  </si>
  <si>
    <t>CONTRAPISO EM ARGAMASSA PRONTA, PREPARO MECÂNICO COM MISTURADOR 300 KG, APLICADO EM ÁREAS SECAS SOBRE LAJE, ADERIDO, ACABAMENTO NÃO REFORÇADO, ESPESSURA 4CM. AF_07/2021</t>
  </si>
  <si>
    <t>87683</t>
  </si>
  <si>
    <t>CONTRAPISO EM ARGAMASSA PRONTA, PREPARO MECÂNICO COM MISTURADOR 300 KG, APLICADO EM ÁREAS SECAS SOBRE LAJE, NÃO ADERIDO, ACABAMENTO NÃO REFORÇADO, ESPESSURA 4CM. AF_07/2021</t>
  </si>
  <si>
    <t>87703</t>
  </si>
  <si>
    <t>CONTRAPISO EM ARGAMASSA PRONTA, PREPARO MECÂNICO COM MISTURADOR 300 KG, APLICADO EM ÁREAS SECAS SOBRE LAJE, NÃO ADERIDO, ACABAMENTO NÃO REFORÇADO, ESPESSURA 6CM. AF_07/2021</t>
  </si>
  <si>
    <t>87693</t>
  </si>
  <si>
    <t>CONTRAPISO EM ARGAMASSA PRONTA, PREPARO MECÂNICO COM MISTURADOR 300 KG, APLICADO EM ÁREAS SECAS SOBRE LAJE, NÃO ADERIDO, ESPESSURA 5CM. AF_07/2021</t>
  </si>
  <si>
    <t>87757</t>
  </si>
  <si>
    <t>CONTRAPISO EM ARGAMASSA TRAÇO 1:4 (CIMENTO E AREIA), PREPARO MANUAL, APLICADO EM ÁREAS MOLHADAS SOBRE IMPERMEABILIZAÇÃO, ACABAMENTO NÃO REFORÇADO, ESPESSURA 3CM. AF_07/2021</t>
  </si>
  <si>
    <t>87767</t>
  </si>
  <si>
    <t>CONTRAPISO EM ARGAMASSA TRAÇO 1:4 (CIMENTO E AREIA), PREPARO MANUAL, APLICADO EM ÁREAS MOLHADAS SOBRE IMPERMEABILIZAÇÃO, ACABAMENTO NÃO REFORÇADO, ESPESSURA 4CM. AF_07/2021</t>
  </si>
  <si>
    <t>87737</t>
  </si>
  <si>
    <t>CONTRAPISO EM ARGAMASSA TRAÇO 1:4 (CIMENTO E AREIA), PREPARO MANUAL, APLICADO EM ÁREAS MOLHADAS SOBRE LAJE, ADERIDO, ACABAMENTO NÃO REFORÇADO, ESPESSURA 2CM. AF_07/2021</t>
  </si>
  <si>
    <t>87747</t>
  </si>
  <si>
    <t>CONTRAPISO EM ARGAMASSA TRAÇO 1:4 (CIMENTO E AREIA), PREPARO MANUAL, APLICADO EM ÁREAS MOLHADAS SOBRE LAJE, ADERIDO, ACABAMENTO NÃO REFORÇADO, ESPESSURA 3CM. AF_07/2021</t>
  </si>
  <si>
    <t>87622</t>
  </si>
  <si>
    <t>CONTRAPISO EM ARGAMASSA TRAÇO 1:4 (CIMENTO E AREIA), PREPARO MANUAL, APLICADO EM ÁREAS SECAS SOBRE LAJE, ADERIDO, ACABAMENTO NÃO REFORÇADO, ESPESSURA 2CM. AF_07/2021</t>
  </si>
  <si>
    <t>87632</t>
  </si>
  <si>
    <t>CONTRAPISO EM ARGAMASSA TRAÇO 1:4 (CIMENTO E AREIA), PREPARO MANUAL, APLICADO EM ÁREAS SECAS SOBRE LAJE, ADERIDO, ACABAMENTO NÃO REFORÇADO, ESPESSURA 3CM. AF_07/2021</t>
  </si>
  <si>
    <t>87642</t>
  </si>
  <si>
    <t>CONTRAPISO EM ARGAMASSA TRAÇO 1:4 (CIMENTO E AREIA), PREPARO MANUAL, APLICADO EM ÁREAS SECAS SOBRE LAJE, ADERIDO, ACABAMENTO NÃO REFORÇADO, ESPESSURA 4CM. AF_07/2021</t>
  </si>
  <si>
    <t>87682</t>
  </si>
  <si>
    <t>CONTRAPISO EM ARGAMASSA TRAÇO 1:4 (CIMENTO E AREIA), PREPARO MANUAL, APLICADO EM ÁREAS SECAS SOBRE LAJE, NÃO ADERIDO, ACABAMENTO NÃO REFORÇADO, ESPESSURA 4CM. AF_07/2021</t>
  </si>
  <si>
    <t>87692</t>
  </si>
  <si>
    <t>CONTRAPISO EM ARGAMASSA TRAÇO 1:4 (CIMENTO E AREIA), PREPARO MANUAL, APLICADO EM ÁREAS SECAS SOBRE LAJE, NÃO ADERIDO, ACABAMENTO NÃO REFORÇADO, ESPESSURA 5CM. AF_07/2021</t>
  </si>
  <si>
    <t>87702</t>
  </si>
  <si>
    <t>CONTRAPISO EM ARGAMASSA TRAÇO 1:4 (CIMENTO E AREIA), PREPARO MANUAL, APLICADO EM ÁREAS SECAS SOBRE LAJE, NÃO ADERIDO, ACABAMENTO NÃO REFORÇADO, ESPESSURA 6CM. AF_07/2021</t>
  </si>
  <si>
    <t>87755</t>
  </si>
  <si>
    <t>CONTRAPISO EM ARGAMASSA TRAÇO 1:4 (CIMENTO E AREIA), PREPARO MECÂNICO COM BETONEIRA 400 L, APLICADO EM ÁREAS MOLHADAS SOBRE IMPERMEABILIZAÇÃO, ACABAMENTO NÃO REFORÇADO, ESPESSURA 3CM. AF_07/2021</t>
  </si>
  <si>
    <t>87765</t>
  </si>
  <si>
    <t>CONTRAPISO EM ARGAMASSA TRAÇO 1:4 (CIMENTO E AREIA), PREPARO MECÂNICO COM BETONEIRA 400 L, APLICADO EM ÁREAS MOLHADAS SOBRE IMPERMEABILIZAÇÃO, ACABAMENTO NÃO REFORÇADO, ESPESSURA 4CM. AF_07/2021</t>
  </si>
  <si>
    <t>87735</t>
  </si>
  <si>
    <t>CONTRAPISO EM ARGAMASSA TRAÇO 1:4 (CIMENTO E AREIA), PREPARO MECÂNICO COM BETONEIRA 400 L, APLICADO EM ÁREAS MOLHADAS SOBRE LAJE, ADERIDO, ACABAMENTO NÃO REFORÇADO, ESPESSURA 2CM. AF_07/2021</t>
  </si>
  <si>
    <t>87745</t>
  </si>
  <si>
    <t>CONTRAPISO EM ARGAMASSA TRAÇO 1:4 (CIMENTO E AREIA), PREPARO MECÂNICO COM BETONEIRA 400 L, APLICADO EM ÁREAS MOLHADAS SOBRE LAJE, ADERIDO, ACABAMENTO NÃO REFORÇADO, ESPESSURA 3CM. AF_07/2021</t>
  </si>
  <si>
    <t>87620</t>
  </si>
  <si>
    <t>CONTRAPISO EM ARGAMASSA TRAÇO 1:4 (CIMENTO E AREIA), PREPARO MECÂNICO COM BETONEIRA 400 L, APLICADO EM ÁREAS SECAS SOBRE LAJE, ADERIDO, ACABAMENTO NÃO REFORÇADO, ESPESSURA 2CM. AF_07/2021</t>
  </si>
  <si>
    <t>87630</t>
  </si>
  <si>
    <t>CONTRAPISO EM ARGAMASSA TRAÇO 1:4 (CIMENTO E AREIA), PREPARO MECÂNICO COM BETONEIRA 400 L, APLICADO EM ÁREAS SECAS SOBRE LAJE, ADERIDO, ACABAMENTO NÃO REFORÇADO, ESPESSURA 3CM. AF_07/2021</t>
  </si>
  <si>
    <t>87640</t>
  </si>
  <si>
    <t>CONTRAPISO EM ARGAMASSA TRAÇO 1:4 (CIMENTO E AREIA), PREPARO MECÂNICO COM BETONEIRA 400 L, APLICADO EM ÁREAS SECAS SOBRE LAJE, ADERIDO, ACABAMENTO NÃO REFORÇADO, ESPESSURA 4CM. AF_07/2021</t>
  </si>
  <si>
    <t>87680</t>
  </si>
  <si>
    <t>CONTRAPISO EM ARGAMASSA TRAÇO 1:4 (CIMENTO E AREIA), PREPARO MECÂNICO COM BETONEIRA 400 L, APLICADO EM ÁREAS SECAS SOBRE LAJE, NÃO ADERIDO, ACABAMENTO NÃO REFORÇADO, ESPESSURA 4CM. AF_07/2021</t>
  </si>
  <si>
    <t>87690</t>
  </si>
  <si>
    <t>CONTRAPISO EM ARGAMASSA TRAÇO 1:4 (CIMENTO E AREIA), PREPARO MECÂNICO COM BETONEIRA 400 L, APLICADO EM ÁREAS SECAS SOBRE LAJE, NÃO ADERIDO, ACABAMENTO NÃO REFORÇADO, ESPESSURA 5CM. AF_07/2021</t>
  </si>
  <si>
    <t>87700</t>
  </si>
  <si>
    <t>CONTRAPISO EM ARGAMASSA TRAÇO 1:4 (CIMENTO E AREIA), PREPARO MECÂNICO COM BETONEIRA 400 L, APLICADO EM ÁREAS SECAS SOBRE LAJE, NÃO ADERIDO, ACABAMENTO NÃO REFORÇADO, ESPESSURA 6CM. AF_07/2021</t>
  </si>
  <si>
    <t>102803</t>
  </si>
  <si>
    <t>REFORÇO SUPERFICIAL PARA CONTRAPISOS DE ARGAMASSA SEMI-SECA. AF_07/2021</t>
  </si>
  <si>
    <t>92717</t>
  </si>
  <si>
    <t>APARELHO PARA CORTE E SOLDA OXI-ACETILENO SOBRE RODAS, INCLUSIVE CILINDROS E MAÇARICOS - CHI DIURNO. AF_05/2023</t>
  </si>
  <si>
    <t>92716</t>
  </si>
  <si>
    <t>APARELHO PARA CORTE E SOLDA OXI-ACETILENO SOBRE RODAS, INCLUSIVE CILINDROS E MAÇARICOS - CHP DIURNO. AF_05/2023</t>
  </si>
  <si>
    <t>89218</t>
  </si>
  <si>
    <t>BATE-ESTACAS POR GRAVIDADE, POTÊNCIA DE 160 HP, PESO DO MARTELO ATÉ 3 TONELADAS - CHI DIURNO. AF_11/2014</t>
  </si>
  <si>
    <t>89843</t>
  </si>
  <si>
    <t>BATE-ESTACAS POR GRAVIDADE, POTÊNCIA DE 160 HP, PESO DO MARTELO ATÉ 3 TONELADAS - CHP DIURNO. AF_11/2014</t>
  </si>
  <si>
    <t>87446</t>
  </si>
  <si>
    <t>BETONEIRA CAPACIDADE NOMINAL 400 L, CAPACIDADE DE MISTURA 310 L, MOTOR A DIESEL POTÊNCIA 5,0 HP, SEM CARREGADOR - CHI DIURNO. AF_05/2023</t>
  </si>
  <si>
    <t>87445</t>
  </si>
  <si>
    <t>BETONEIRA CAPACIDADE NOMINAL 400 L, CAPACIDADE DE MISTURA 310 L, MOTOR A DIESEL POTÊNCIA 5,0 HP, SEM CARREGADOR - CHP DIURNO. AF_05/2023</t>
  </si>
  <si>
    <t>93234</t>
  </si>
  <si>
    <t>BETONEIRA CAPACIDADE NOMINAL 400 L, CAPACIDADE DE MISTURA 310 L, MOTOR A GASOLINA POTÊNCIA 5,5 HP, SEM CARREGADOR - CHI DIURNO. AF_02/2016</t>
  </si>
  <si>
    <t>93233</t>
  </si>
  <si>
    <t>BETONEIRA CAPACIDADE NOMINAL 400 L, CAPACIDADE DE MISTURA 310 L, MOTOR A GASOLINA POTÊNCIA 5,5 HP, SEM CARREGADOR - CHP DIURNO. AF_02/2016</t>
  </si>
  <si>
    <t>88831</t>
  </si>
  <si>
    <t>BETONEIRA CAPACIDADE NOMINAL DE 400 L, CAPACIDADE DE MISTURA 280 L, MOTOR ELÉTRICO TRIFÁSICO POTÊNCIA DE 2 CV, SEM CARREGADOR - CHI DIURNO. AF_05/2023</t>
  </si>
  <si>
    <t>88830</t>
  </si>
  <si>
    <t>BETONEIRA CAPACIDADE NOMINAL DE 400 L, CAPACIDADE DE MISTURA 280 L, MOTOR ELÉTRICO TRIFÁSICO POTÊNCIA DE 2 CV, SEM CARREGADOR - CHP DIURNO. AF_05/2023</t>
  </si>
  <si>
    <t>89226</t>
  </si>
  <si>
    <t>BETONEIRA CAPACIDADE NOMINAL DE 600 L, CAPACIDADE DE MISTURA 360 L, MOTOR ELÉTRICO TRIFÁSICO POTÊNCIA DE 4 CV, SEM CARREGADOR - CHI DIURNO. AF_05/2023</t>
  </si>
  <si>
    <t>89225</t>
  </si>
  <si>
    <t>BETONEIRA CAPACIDADE NOMINAL DE 600 L, CAPACIDADE DE MISTURA 360 L, MOTOR ELÉTRICO TRIFÁSICO POTÊNCIA DE 4 CV, SEM CARREGADOR - CHP DIURNO. AF_05/2023</t>
  </si>
  <si>
    <t>89279</t>
  </si>
  <si>
    <t>BETONEIRA CAPACIDADE NOMINAL DE 600 L, CAPACIDADE DE MISTURA 440 L, MOTOR A DIESEL POTÊNCIA 10 HP, COM CARREGADOR - CHI DIURNO. AF_05/2023</t>
  </si>
  <si>
    <t>89278</t>
  </si>
  <si>
    <t>BETONEIRA CAPACIDADE NOMINAL DE 600 L, CAPACIDADE DE MISTURA 440 L, MOTOR A DIESEL POTÊNCIA 10 HP, COM CARREGADOR - CHP DIURNO. AF_05/2023</t>
  </si>
  <si>
    <t>90651</t>
  </si>
  <si>
    <t>BOMBA CENTRÍFUGA MONOESTÁGIO COM MOTOR ELÉTRICO MONOFÁSICO, POTÊNCIA 15 HP, DIÂMETRO DO ROTOR 173 MM, HM/Q = 30 MCA / 90 M3/H A 45 MCA / 55 M3/H - CHI DIURNO. AF_06/2015</t>
  </si>
  <si>
    <t>90650</t>
  </si>
  <si>
    <t>BOMBA CENTRÍFUGA MONOESTÁGIO COM MOTOR ELÉTRICO MONOFÁSICO, POTÊNCIA 15 HP, DIÂMETRO DO ROTOR 173 MM, HM/Q = 30 MCA / 90 M3/H A 45 MCA / 55 M3/H - CHP DIURNO. AF_06/2015</t>
  </si>
  <si>
    <t>90657</t>
  </si>
  <si>
    <t>BOMBA DE PROJEÇÃO DE CONCRETO SECO, POTÊNCIA 10 CV, VAZÃO 3 M3/H - CHI DIURNO. AF_06/2015</t>
  </si>
  <si>
    <t>90656</t>
  </si>
  <si>
    <t>BOMBA DE PROJEÇÃO DE CONCRETO SECO, POTÊNCIA 10 CV, VAZÃO 3 M3/H - CHP DIURNO. AF_06/2015</t>
  </si>
  <si>
    <t>90663</t>
  </si>
  <si>
    <t>BOMBA DE PROJEÇÃO DE CONCRETO SECO, POTÊNCIA 10 CV, VAZÃO 6 M3/H - CHI DIURNO. AF_06/2015</t>
  </si>
  <si>
    <t>90662</t>
  </si>
  <si>
    <t>BOMBA DE PROJEÇÃO DE CONCRETO SECO, POTÊNCIA 10 CV, VAZÃO 6 M3/H - CHP DIURNO. AF_06/2015</t>
  </si>
  <si>
    <t>89022</t>
  </si>
  <si>
    <t>BOMBA SUBMERSÍVEL ELÉTRICA TRIFÁSICA, POTÊNCIA 2,96 HP, Ø ROTOR 144 MM SEMI-ABERTO, BOCAL DE SAÍDA Ø 2", HM/Q = 2 MCA / 38,8 M3/H A 28 MCA / 5 M3/H - CHI DIURNO. AF_06/2014</t>
  </si>
  <si>
    <t>89021</t>
  </si>
  <si>
    <t>BOMBA SUBMERSÍVEL ELÉTRICA TRIFÁSICA, POTÊNCIA 2,96 HP, Ø ROTOR 144 MM SEMI-ABERTO, BOCAL DE SAÍDA Ø 2", HM/Q = 2 MCA / 38,8 M3/H A 28 MCA / 5 M3/H - CHP DIURNO. AF_06/2014</t>
  </si>
  <si>
    <t>90644</t>
  </si>
  <si>
    <t>BOMBA TRIPLEX, PARA INJEÇÃO DE NATA DE CIMENTO, VAZÃO MÁXIMA DE 100 LITROS/MINUTO, PRESSÃO MÁXIMA DE 70 BAR - CHI DIURNO. AF_06/2015</t>
  </si>
  <si>
    <t>90643</t>
  </si>
  <si>
    <t>BOMBA TRIPLEX, PARA INJEÇÃO DE NATA DE CIMENTO, VAZÃO MÁXIMA DE 100 LITROS/MINUTO, PRESSÃO MÁXIMA DE 70 BAR - CHP DIURNO. AF_06/2015</t>
  </si>
  <si>
    <t>92146</t>
  </si>
  <si>
    <t>CAMINHONETE CABINE SIMPLES COM MOTOR 1.6 FLEX, CÂMBIO MANUAL, POTÊNCIA 101/104 CV, 2 PORTAS - CHI DIURNO. AF_11/2015</t>
  </si>
  <si>
    <t>92145</t>
  </si>
  <si>
    <t>CAMINHONETE CABINE SIMPLES COM MOTOR 1.6 FLEX, CÂMBIO MANUAL, POTÊNCIA 101/104 CV, 2 PORTAS - CHP DIURNO. AF_11/2015</t>
  </si>
  <si>
    <t>92139</t>
  </si>
  <si>
    <t>CAMINHONETE COM MOTOR A DIESEL, POTÊNCIA 180 CV, CABINE DUPLA, 4X4 - CHI DIURNO. AF_11/2015</t>
  </si>
  <si>
    <t>92138</t>
  </si>
  <si>
    <t>CAMINHONETE COM MOTOR A DIESEL, POTÊNCIA 180 CV, CABINE DUPLA, 4X4 - CHP DIURNO. AF_11/2015</t>
  </si>
  <si>
    <t>91387</t>
  </si>
  <si>
    <t>CAMINHÃO BASCULANTE 10 M3, TRUCADO CABINE SIMPLES, PESO BRUTO TOTAL 23.000 KG, CARGA ÚTIL MÁXIMA 15.935 KG, DISTÂNCIA ENTRE EIXOS 4,80 M, POTÊNCIA 230 CV INCLUSIVE CAÇAMBA METÁLICA - CHI DIURNO. AF_06/2014</t>
  </si>
  <si>
    <t>91386</t>
  </si>
  <si>
    <t>CAMINHÃO BASCULANTE 10 M3, TRUCADO CABINE SIMPLES, PESO BRUTO TOTAL 23.000 KG, CARGA ÚTIL MÁXIMA 15.935 KG, DISTÂNCIA ENTRE EIXOS 4,80 M, POTÊNCIA 230 CV INCLUSIVE CAÇAMBA METÁLICA - CHP DIURNO. AF_06/2014</t>
  </si>
  <si>
    <t>96036</t>
  </si>
  <si>
    <t>CAMINHÃO BASCULANTE 10 M3, TRUCADO, POTÊNCIA 230 CV, INCLUSIVE CAÇAMBA METÁLICA, COM DISTRIBUIDOR DE AGREGADOS ACOPLADO - CHI DIURNO. AF_02/2017</t>
  </si>
  <si>
    <t>96035</t>
  </si>
  <si>
    <t>CAMINHÃO BASCULANTE 10 M3, TRUCADO, POTÊNCIA 230 CV, INCLUSIVE CAÇAMBA METÁLICA, COM DISTRIBUIDOR DE AGREGADOS ACOPLADO - CHP DIURNO. AF_02/2017</t>
  </si>
  <si>
    <t>89877</t>
  </si>
  <si>
    <t>CAMINHÃO BASCULANTE 14 M3, COM CAVALO MECÂNICO DE CAPACIDADE MÁXIMA DE TRAÇÃO COMBINADO DE 36000 KG, POTÊNCIA 286 CV, INCLUSIVE SEMIREBOQUE COM CAÇAMBA METÁLICA - CHI DIURNO. AF_12/2014</t>
  </si>
  <si>
    <t>89876</t>
  </si>
  <si>
    <t>CAMINHÃO BASCULANTE 14 M3, COM CAVALO MECÂNICO DE CAPACIDADE MÁXIMA DE TRAÇÃO COMBINADO DE 36000 KG, POTÊNCIA 286 CV, INCLUSIVE SEMIREBOQUE COM CAÇAMBA METÁLICA - CHP DIURNO. AF_12/2014</t>
  </si>
  <si>
    <t>89884</t>
  </si>
  <si>
    <t>CAMINHÃO BASCULANTE 18 M3, COM CAVALO MECÂNICO DE CAPACIDADE MÁXIMA DE TRAÇÃO COMBINADO DE 45000 KG, POTÊNCIA 330 CV, INCLUSIVE SEMIREBOQUE COM CAÇAMBA METÁLICA - CHI DIURNO. AF_12/2014</t>
  </si>
  <si>
    <t>89883</t>
  </si>
  <si>
    <t>CAMINHÃO BASCULANTE 18 M3, COM CAVALO MECÂNICO DE CAPACIDADE MÁXIMA DE TRAÇÃO COMBINADO DE 45000 KG, POTÊNCIA 330 CV, INCLUSIVE SEMIREBOQUE COM CAÇAMBA METÁLICA - CHP DIURNO. AF_12/2014</t>
  </si>
  <si>
    <t>67827</t>
  </si>
  <si>
    <t>CAMINHÃO BASCULANTE 6 M3 TOCO, PESO BRUTO TOTAL 16.000 KG, CARGA ÚTIL MÁXIMA 11.130 KG, DISTÂNCIA ENTRE EIXOS 5,36 M, POTÊNCIA 185 CV, INCLUSIVE CAÇAMBA METÁLICA - CHI DIURNO. AF_06/2014</t>
  </si>
  <si>
    <t>67826</t>
  </si>
  <si>
    <t>CAMINHÃO BASCULANTE 6 M3 TOCO, PESO BRUTO TOTAL 16.000 KG, CARGA ÚTIL MÁXIMA 11.130 KG, DISTÂNCIA ENTRE EIXOS 5,36 M, POTÊNCIA 185 CV, INCLUSIVE CAÇAMBA METÁLICA - CHP DIURNO. AF_06/2014</t>
  </si>
  <si>
    <t>5961</t>
  </si>
  <si>
    <t>CAMINHÃO BASCULANTE 6 M3, PESO BRUTO TOTAL 16.000 KG, CARGA ÚTIL MÁXIMA 13.071 KG, DISTÂNCIA ENTRE EIXOS 4,80 M, POTÊNCIA 230 CV INCLUSIVE CAÇAMBA METÁLICA - CHI DIURNO. AF_06/2014</t>
  </si>
  <si>
    <t>5811</t>
  </si>
  <si>
    <t>CAMINHÃO BASCULANTE 6 M3, PESO BRUTO TOTAL 16.000 KG, CARGA ÚTIL MÁXIMA 13.071 KG, DISTÂNCIA ENTRE EIXOS 4,80 M, POTÊNCIA 230 CV INCLUSIVE CAÇAMBA METÁLICA - CHP DIURNO. AF_06/2014</t>
  </si>
  <si>
    <t>92243</t>
  </si>
  <si>
    <t>CAMINHÃO DE TRANSPORTE DE MATERIAL ASFÁLTICO 20.000 L, COM CAVALO MECÂNICO DE CAPACIDADE MÁXIMA DE TRAÇÃO COMBINADO DE 45.000 KG, POTÊNCIA 330 CV, INCLUSIVE TANQUE DE ASFALTO COM MAÇARICO - CHI DIURNO. AF_12/2015</t>
  </si>
  <si>
    <t>92242</t>
  </si>
  <si>
    <t>CAMINHÃO DE TRANSPORTE DE MATERIAL ASFÁLTICO 20.000 L, COM CAVALO MECÂNICO DE CAPACIDADE MÁXIMA DE TRAÇÃO COMBINADO DE 45.000 KG, POTÊNCIA 330 CV, INCLUSIVE TANQUE DE ASFALTO COM MAÇARICO - CHP DIURNO. AF_12/2015</t>
  </si>
  <si>
    <t>91646</t>
  </si>
  <si>
    <t>CAMINHÃO DE TRANSPORTE DE MATERIAL ASFÁLTICO 30.000 L, COM CAVALO MECÂNICO DE CAPACIDADE MÁXIMA DE TRAÇÃO COMBINADO DE 66.000 KG, POTÊNCIA 360 CV, INCLUSIVE TANQUE DE ASFALTO COM SERPENTINA - CHI DIURNO. AF_08/2015</t>
  </si>
  <si>
    <t>91645</t>
  </si>
  <si>
    <t>CAMINHÃO DE TRANSPORTE DE MATERIAL ASFÁLTICO 30.000 L, COM CAVALO MECÂNICO DE CAPACIDADE MÁXIMA DE TRAÇÃO COMBINADO DE 66.000 KG, POTÊNCIA 360 CV, INCLUSIVE TANQUE DE ASFALTO COM SERPENTINA - CHP DIURNO. AF_08/2015</t>
  </si>
  <si>
    <t>92107</t>
  </si>
  <si>
    <t>CAMINHÃO PARA EQUIPAMENTO DE LIMPEZA A SUCÇÃO COM CAMINHÃO TRUCADO DE PESO BRUTO TOTAL 23000 KG, CARGA ÚTIL MÁXIMA 15935 KG, DISTÂNCIA ENTRE EIXOS 4,80 M, POTÊNCIA 230 CV, INCLUSIVE LIMPADORA A SUCÇÃO, TANQUE 12000 L - CHI DIURNO. AF_05/2023</t>
  </si>
  <si>
    <t>92106</t>
  </si>
  <si>
    <t>CAMINHÃO PARA EQUIPAMENTO DE LIMPEZA A SUCÇÃO, COM CAMINHÃO TRUCADO DE PESO BRUTO TOTAL 23000 KG, CARGA ÚTIL MÁXIMA 15935 KG, DISTÂNCIA ENTRE EIXOS 4,80 M, POTÊNCIA 230 CV, INCLUSIVE LIMPADORA A SUCÇÃO, TANQUE 12000 L - CHP DIURNO. AF_05/2023</t>
  </si>
  <si>
    <t>5903</t>
  </si>
  <si>
    <t>CAMINHÃO PIPA 10.000 L TRUCADO, PESO BRUTO TOTAL 23.000 KG, CARGA ÚTIL MÁXIMA 15.935 KG, DISTÂNCIA ENTRE EIXOS 4,8 M, POTÊNCIA 230 CV, INCLUSIVE TANQUE DE AÇO PARA TRANSPORTE DE ÁGUA - CHI DIURNO. AF_06/2014</t>
  </si>
  <si>
    <t>5901</t>
  </si>
  <si>
    <t>CAMINHÃO PIPA 10.000 L TRUCADO, PESO BRUTO TOTAL 23.000 KG, CARGA ÚTIL MÁXIMA 15.935 KG, DISTÂNCIA ENTRE EIXOS 4,8 M, POTÊNCIA 230 CV, INCLUSIVE TANQUE DE AÇO PARA TRANSPORTE DE ÁGUA - CHP DIURNO. AF_06/2014</t>
  </si>
  <si>
    <t>6260</t>
  </si>
  <si>
    <t>CAMINHÃO PIPA 6.000 L, PESO BRUTO TOTAL 13.000 KG, DISTÂNCIA ENTRE EIXOS 4,80 M, POTÊNCIA 189 CV INCLUSIVE TANQUE DE AÇO PARA TRANSPORTE DE ÁGUA, CAPACIDADE 6 M3 - CHI DIURNO. AF_06/2014</t>
  </si>
  <si>
    <t>6259</t>
  </si>
  <si>
    <t>CAMINHÃO PIPA 6.000 L, PESO BRUTO TOTAL 13.000 KG, DISTÂNCIA ENTRE EIXOS 4,80 M, POTÊNCIA 189 CV INCLUSIVE TANQUE DE AÇO PARA TRANSPORTE DE ÁGUA, CAPACIDADE 6 M3 - CHP DIURNO. AF_06/2014</t>
  </si>
  <si>
    <t>91395</t>
  </si>
  <si>
    <t>CAMINHÃO TOCO, PBT 14.300 KG, CARGA ÚTIL MÁX. 9.710 KG, DIST. ENTRE EIXOS 3,56 M, POTÊNCIA 185 CV, INCLUSIVE CARROCERIA FIXA ABERTA DE MADEIRA P/ TRANSPORTE GERAL DE CARGA SECA, DIMEN. APROX. 2,50 X 6,50 X 0,50 M - CHI DIURNO. AF_06/2014</t>
  </si>
  <si>
    <t>73467</t>
  </si>
  <si>
    <t>CAMINHÃO TOCO, PBT 14.300 KG, CARGA ÚTIL MÁX. 9.710 KG, DIST. ENTRE EIXOS 3,56 M, POTÊNCIA 185 CV, INCLUSIVE CARROCERIA FIXA ABERTA DE MADEIRA P/ TRANSPORTE GERAL DE CARGA SECA, DIMEN. APROX. 2,50 X 6,50 X 0,50 M - CHP DIURNO. AF_06/2014</t>
  </si>
  <si>
    <t>5826</t>
  </si>
  <si>
    <t>CAMINHÃO TOCO, PBT 16.000 KG, CARGA ÚTIL MÁX. 10.685 KG, DIST. ENTRE EIXOS 4,8 M, POTÊNCIA 189 CV, INCLUSIVE CARROCERIA FIXA ABERTA DE MADEIRA P/ TRANSPORTE GERAL DE CARGA SECA, DIMEN. APROX. 2,5 X 7,00 X 0,50 M - CHI DIURNO. AF_06/2014</t>
  </si>
  <si>
    <t>5824</t>
  </si>
  <si>
    <t>CAMINHÃO TOCO, PBT 16.000 KG, CARGA ÚTIL MÁX. 10.685 KG, DIST. ENTRE EIXOS 4,8 M, POTÊNCIA 189 CV, INCLUSIVE CARROCERIA FIXA ABERTA DE MADEIRA P/ TRANSPORTE GERAL DE CARGA SECA, DIMEN. APROX. 2,5 X 7,00 X 0,50 M - CHP DIURNO. AF_06/2014</t>
  </si>
  <si>
    <t>5892</t>
  </si>
  <si>
    <t>CAMINHÃO TOCO, PESO BRUTO TOTAL 14.300 KG, CARGA ÚTIL MÁXIMA 9590 KG, DISTÂNCIA ENTRE EIXOS 4,76 M, POTÊNCIA 185 CV (NÃO INCLUI CARROCERIA) - CHI DIURNO. AF_06/2014</t>
  </si>
  <si>
    <t>5890</t>
  </si>
  <si>
    <t>CAMINHÃO TOCO, PESO BRUTO TOTAL 14.300 KG, CARGA ÚTIL MÁXIMA 9590 KG, DISTÂNCIA ENTRE EIXOS 4,76 M, POTÊNCIA 185 CV (NÃO INCLUI CARROCERIA) - CHP DIURNO. AF_06/2014</t>
  </si>
  <si>
    <t>5896</t>
  </si>
  <si>
    <t>CAMINHÃO TOCO, PESO BRUTO TOTAL 16.000 KG, CARGA ÚTIL MÁXIMA DE 10.685 KG, DISTÂNCIA ENTRE EIXOS 4,80 M, POTÊNCIA 189 CV EXCLUSIVE CARROCERIA - CHI DIURNO. AF_06/2014</t>
  </si>
  <si>
    <t>5894</t>
  </si>
  <si>
    <t>CAMINHÃO TOCO, PESO BRUTO TOTAL 16.000 KG, CARGA ÚTIL MÁXIMA DE 10.685 KG, DISTÂNCIA ENTRE EIXOS 4,80 M, POTÊNCIA 189 CV EXCLUSIVE CARROCERIA - CHP DIURNO. AF_06/2014</t>
  </si>
  <si>
    <t>91032</t>
  </si>
  <si>
    <t>CAMINHÃO TRUCADO (C/ TERCEIRO EIXO) ELETRÔNICO - POTÊNCIA 231CV - PBT = 22000KG - DIST. ENTRE EIXOS 5170 MM - INCLUI CARROCERIA FIXA ABERTA DE MADEIRA - CHI DIURNO. AF_06/2015</t>
  </si>
  <si>
    <t>91031</t>
  </si>
  <si>
    <t>CAMINHÃO TRUCADO (C/ TERCEIRO EIXO) ELETRÔNICO - POTÊNCIA 231CV - PBT = 22000KG - DIST. ENTRE EIXOS 5170 MM - INCLUI CARROCERIA FIXA ABERTA DE MADEIRA - CHP DIURNO. AF_06/2015</t>
  </si>
  <si>
    <t>91534</t>
  </si>
  <si>
    <t>COMPACTADOR DE SOLOS DE PERCUSSÃO (SOQUETE) COM MOTOR A GASOLINA 4 TEMPOS, POTÊNCIA 4 CV - CHI DIURNO. AF_08/2015</t>
  </si>
  <si>
    <t>91533</t>
  </si>
  <si>
    <t>COMPACTADOR DE SOLOS DE PERCUSSÃO (SOQUETE) COM MOTOR A GASOLINA 4 TEMPOS, POTÊNCIA 4 CV - CHP DIURNO. AF_08/2015</t>
  </si>
  <si>
    <t>95265</t>
  </si>
  <si>
    <t>COMPACTADOR DE SOLOS DE PERCUSÃO (SOQUETE) COM MOTOR A GASOLINA, POTÊNCIA 3 CV - CHI DIURNO. AF_09/2016</t>
  </si>
  <si>
    <t>95264</t>
  </si>
  <si>
    <t>COMPACTADOR DE SOLOS DE PERCUSÃO (SOQUETE) COM MOTOR A GASOLINA, POTÊNCIA 3 CV - CHP DIURNO. AF_09/2016</t>
  </si>
  <si>
    <t>90973</t>
  </si>
  <si>
    <t>COMPRESSOR DE AR REBOCAVEL, VAZÃO 250 PCM, PRESSAO DE TRABALHO 102 PSI, MOTOR A DIESEL POTÊNCIA 81 CV - CHI DIURNO. AF_06/2015</t>
  </si>
  <si>
    <t>90972</t>
  </si>
  <si>
    <t>COMPRESSOR DE AR REBOCAVEL, VAZÃO 250 PCM, PRESSAO DE TRABALHO 102 PSI, MOTOR A DIESEL POTÊNCIA 81 CV - CHP DIURNO. AF_06/2015</t>
  </si>
  <si>
    <t>91001</t>
  </si>
  <si>
    <t>COMPRESSOR DE AR REBOCAVEL, VAZÃO 400 PCM, PRESSAO DE TRABALHO 102 PSI, MOTOR A DIESEL POTÊNCIA 110 CV - CHI DIURNO. AF_06/2015</t>
  </si>
  <si>
    <t>90999</t>
  </si>
  <si>
    <t>COMPRESSOR DE AR REBOCAVEL, VAZÃO 400 PCM, PRESSAO DE TRABALHO 102 PSI, MOTOR A DIESEL POTÊNCIA 110 CV - CHP DIURNO. AF_06/2015</t>
  </si>
  <si>
    <t>5954</t>
  </si>
  <si>
    <t>COMPRESSOR DE AR REBOCÁVEL, VAZÃO 189 PCM, PRESSÃO EFETIVA DE TRABALHO 102 PSI, MOTOR DIESEL, POTÊNCIA 63 CV - CHI DIURNO. AF_06/2015</t>
  </si>
  <si>
    <t>5953</t>
  </si>
  <si>
    <t>COMPRESSOR DE AR REBOCÁVEL, VAZÃO 189 PCM, PRESSÃO EFETIVA DE TRABALHO 102 PSI, MOTOR DIESEL, POTÊNCIA 63 CV - CHP DIURNO. AF_06/2015</t>
  </si>
  <si>
    <t>90982</t>
  </si>
  <si>
    <t>COMPRESSOR DE AR REBOCÁVEL, VAZÃO 748 PCM, PRESSÃO EFETIVA DE TRABALHO 102 PSI, MOTOR DIESEL, POTÊNCIA 210 CV - CHI DIURNO. AF_06/2015</t>
  </si>
  <si>
    <t>90979</t>
  </si>
  <si>
    <t>COMPRESSOR DE AR REBOCÁVEL, VAZÃO 748 PCM, PRESSÃO EFETIVA DE TRABALHO 102 PSI, MOTOR DIESEL, POTÊNCIA 210 CV - CHP DIURNO. AF_06/2015</t>
  </si>
  <si>
    <t>90965</t>
  </si>
  <si>
    <t>COMPRESSOR DE AR REBOCÁVEL, VAZÃO 89 PCM, PRESSÃO EFETIVA DE TRABALHO 102 PSI, MOTOR DIESEL, POTÊNCIA 20 CV - CHI DIURNO. AF_06/2015</t>
  </si>
  <si>
    <t>90964</t>
  </si>
  <si>
    <t>COMPRESSOR DE AR REBOCÁVEL, VAZÃO 89 PCM, PRESSÃO EFETIVA DE TRABALHO 102 PSI, MOTOR DIESEL, POTÊNCIA 20 CV - CHP DIURNO. AF_06/2015</t>
  </si>
  <si>
    <t>91285</t>
  </si>
  <si>
    <t>CORTADORA DE PISO COM MOTOR 4 TEMPOS A GASOLINA, POTÊNCIA DE 13 HP, COM DISCO DE CORTE DIAMANTADO SEGMENTADO PARA CONCRETO, DIÂMETRO DE 350 MM, FURO DE 1" (14 X 1") - CHI DIURNO. AF_08/2015</t>
  </si>
  <si>
    <t>91283</t>
  </si>
  <si>
    <t>CORTADORA DE PISO COM MOTOR 4 TEMPOS A GASOLINA, POTÊNCIA DE 13 HP, COM DISCO DE CORTE DIAMANTADO SEGMENTADO PARA CONCRETO, DIÂMETRO DE 350 MM, FURO DE 1" (14 X 1") - CHP DIURNO. AF_08/2015</t>
  </si>
  <si>
    <t>95283</t>
  </si>
  <si>
    <t>DESEMPENADEIRA DE CONCRETO, PESO DE 78 KG, 4 PÁS, MOTOR A GASOLINA, POTÊNCIA 5,5 HP - CHI DIURNO. AF_05/2023</t>
  </si>
  <si>
    <t>95282</t>
  </si>
  <si>
    <t>DESEMPENADEIRA DE CONCRETO, PESO DE 78 KG, 4 PÁS, MOTOR A GASOLINA, POTÊNCIA 5,5 HP - CHP DIURNO. AF_05/2023</t>
  </si>
  <si>
    <t>95128</t>
  </si>
  <si>
    <t>DISTRIBUIDOR DE AGREGADOS AUTOPROPELIDO, CAP 3 M3, A DIESEL, POTÊNCIA 176CV - CHI DIURNO. AF_07/2016</t>
  </si>
  <si>
    <t>95127</t>
  </si>
  <si>
    <t>DISTRIBUIDOR DE AGREGADOS AUTOPROPELIDO, CAP 3 M3, A DIESEL, POTÊNCIA 176CV - CHP DIURNO. AF_07/2016</t>
  </si>
  <si>
    <t>92044</t>
  </si>
  <si>
    <t>DISTRIBUIDOR DE AGREGADOS REBOCAVEL, CAPACIDADE 1,9 M³, LARGURA DE TRABALHO 3,66 M - CHI DIURNO. AF_11/2015</t>
  </si>
  <si>
    <t>92043</t>
  </si>
  <si>
    <t>DISTRIBUIDOR DE AGREGADOS REBOCAVEL, CAPACIDADE 1,9 M³, LARGURA DE TRABALHO 3,66 M - CHP DIURNO. AF_11/2015</t>
  </si>
  <si>
    <t>92119</t>
  </si>
  <si>
    <t>DOSADOR DE AREIA, CAPACIDADE DE 26 LITROS - CHI DIURNO. AF_05/2023</t>
  </si>
  <si>
    <t>92118</t>
  </si>
  <si>
    <t>DOSADOR DE AREIA, CAPACIDADE DE 26 LITROS - CHP DIURNO. AF_05/2023</t>
  </si>
  <si>
    <t>95721</t>
  </si>
  <si>
    <t>ESCAVADEIRA HIDRAULICA SOBRE ESTEIRA, EQUIPADA COM CLAMSHELL, COM CAPACIDADE DA CAÇAMBA ENTRE 1,20 E 1,50 M3, PESO OPERACIONAL ENTRE 20,00 E 22,00 TON, POTENCIA LIQUIDA ENTRE 150 E 160 HP - CHI DIURNO. AF_11/2016</t>
  </si>
  <si>
    <t>95720</t>
  </si>
  <si>
    <t>ESCAVADEIRA HIDRAULICA SOBRE ESTEIRA, EQUIPADA COM CLAMSHELL, COM CAPACIDADE DA CAÇAMBA ENTRE 1,20 E 1,50 M3, PESO OPERACIONAL ENTRE 20,00 E 22,00 TON, POTENCIA LIQUIDA ENTRE 150 E 160 HP - CHP DIURNO. AF_11/2016</t>
  </si>
  <si>
    <t>104717</t>
  </si>
  <si>
    <t>ESCAVADEIRA HIDRÁULICA DE BRAÇO LONGO (LONGO ALCANCE) SOBRE ESTEIRAS, CAÇAMBA 0,52 M3, PESO OPERACIONAL 24 T, POTÊNCIA LÍQUIDA 155 HP - CHI DIURNO. AF_06/2023</t>
  </si>
  <si>
    <t>104716</t>
  </si>
  <si>
    <t>ESCAVADEIRA HIDRÁULICA DE BRAÇO LONGO (LONGO ALCANCE) SOBRE ESTEIRAS, CAÇAMBA 0,52 M3, PESO OPERACIONAL 24 T, POTÊNCIA LÍQUIDA 155 HP - CHP DIURNO. AF_06/2023</t>
  </si>
  <si>
    <t>5632</t>
  </si>
  <si>
    <t>ESCAVADEIRA HIDRÁULICA SOBRE ESTEIRAS, CAÇAMBA 0,80 M3, PESO OPERACIONAL 17 T, POTENCIA BRUTA 111 HP - CHI DIURNO. AF_06/2014</t>
  </si>
  <si>
    <t>5631</t>
  </si>
  <si>
    <t>ESCAVADEIRA HIDRÁULICA SOBRE ESTEIRAS, CAÇAMBA 0,80 M3, PESO OPERACIONAL 17 T, POTENCIA BRUTA 111 HP - CHP DIURNO. AF_06/2014</t>
  </si>
  <si>
    <t>88908</t>
  </si>
  <si>
    <t>ESCAVADEIRA HIDRÁULICA SOBRE ESTEIRAS, CAÇAMBA 1,20 M3, PESO OPERACIONAL 21 T, POTÊNCIA BRUTA 155 HP - CHI DIURNO. AF_06/2014</t>
  </si>
  <si>
    <t>88907</t>
  </si>
  <si>
    <t>ESCAVADEIRA HIDRÁULICA SOBRE ESTEIRAS, CAÇAMBA 1,20 M3, PESO OPERACIONAL 21 T, POTÊNCIA BRUTA 155 HP - CHP DIURNO. AF_06/2014</t>
  </si>
  <si>
    <t>5911</t>
  </si>
  <si>
    <t>ESPARGIDOR DE ASFALTO PRESSURIZADO COM TANQUE DE 2500 L, REBOCÁVEL COM MOTOR A GASOLINA POTÊNCIA 3,4 HP - CHI DIURNO. AF_07/2014</t>
  </si>
  <si>
    <t>5909</t>
  </si>
  <si>
    <t>ESPARGIDOR DE ASFALTO PRESSURIZADO COM TANQUE DE 2500 L, REBOCÁVEL COM MOTOR A GASOLINA POTÊNCIA 3,4 HP - CHP DIURNO. AF_07/2014</t>
  </si>
  <si>
    <t>91486</t>
  </si>
  <si>
    <t>ESPARGIDOR DE ASFALTO PRESSURIZADO, TANQUE 6 M3 COM ISOLAÇÃO TÉRMICA, AQUECIDO COM 2 MAÇARICOS, COM BARRA ESPARGIDORA 3,60 M, MONTADO SOBRE CAMINHÃO TOCO, PBT 14.300 KG, POTÊNCIA 185 CV - CHI DIURNO. AF_05/2023</t>
  </si>
  <si>
    <t>83362</t>
  </si>
  <si>
    <t>ESPARGIDOR DE ASFALTO PRESSURIZADO, TANQUE 6 M3 COM ISOLAÇÃO TÉRMICA, AQUECIDO COM 2 MAÇARICOS, COM BARRA ESPARGIDORA 3,60 M, MONTADO SOBRE CAMINHÃO TOCO, PBT 14.300 KG, POTÊNCIA 185 CV - CHP DIURNO. AF_05/2023</t>
  </si>
  <si>
    <t>89235</t>
  </si>
  <si>
    <t>FRESADORA DE ASFALTO A FRIO SOBRE RODAS, LARGURA FRESAGEM DE 1,0 M, POTÊNCIA 208 HP - CHI DIURNO. AF_11/2014</t>
  </si>
  <si>
    <t>89234</t>
  </si>
  <si>
    <t>FRESADORA DE ASFALTO A FRIO SOBRE RODAS, LARGURA FRESAGEM DE 1,0 M, POTÊNCIA 208 HP - CHP DIURNO. AF_11/2014</t>
  </si>
  <si>
    <t>89243</t>
  </si>
  <si>
    <t>FRESADORA DE ASFALTO A FRIO SOBRE RODAS, LARGURA FRESAGEM DE 2,0 M, POTÊNCIA 550 HP - CHI DIURNO. AF_11/2014</t>
  </si>
  <si>
    <t>89242</t>
  </si>
  <si>
    <t>FRESADORA DE ASFALTO A FRIO SOBRE RODAS, LARGURA FRESAGEM DE 2,0 M, POTÊNCIA 550 HP - CHP DIURNO. AF_11/2014</t>
  </si>
  <si>
    <t>93416</t>
  </si>
  <si>
    <t>GERADOR PORTÁTIL MONOFÁSICO, POTÊNCIA 5500 VA, MOTOR A GASOLINA, POTÊNCIA DO MOTOR 13 CV - CHI DIURNO. AF_03/2016</t>
  </si>
  <si>
    <t>93415</t>
  </si>
  <si>
    <t>GERADOR PORTÁTIL MONOFÁSICO, POTÊNCIA 5500 VA, MOTOR A GASOLINA, POTÊNCIA DO MOTOR 13 CV - CHP DIURNO. AF_03/2016</t>
  </si>
  <si>
    <t>5689</t>
  </si>
  <si>
    <t>GRADE DE DISCO CONTROLE REMOTO REBOCÁVEL, COM 24 DISCOS 24 X 6 MM COM PNEUS PARA TRANSPORTE - CHP DIURNO. AF_06/2014</t>
  </si>
  <si>
    <t>5690</t>
  </si>
  <si>
    <t>GRADE DE DISCO CONTROLE REMOTO REBOCÁVEL, COM 24 DISCOS 24" X 6 MM COM PNEUS PARA TRANSPORTE - CHI DIURNO. AF_06/2014</t>
  </si>
  <si>
    <t>5923</t>
  </si>
  <si>
    <t>GRADE DE DISCO REBOCÁVEL COM 20 DISCOS 24" X 6 MM COM PNEUS PARA TRANSPORTE - CHI DIURNO. AF_06/2014</t>
  </si>
  <si>
    <t>5921</t>
  </si>
  <si>
    <t>GRADE DE DISCO REBOCÁVEL COM 20 DISCOS 24" X 6 MM COM PNEUS PARA TRANSPORTE - CHP DIURNO. AF_06/2014</t>
  </si>
  <si>
    <t>95212</t>
  </si>
  <si>
    <t>GRUA ASCENCIONAL, LANCA DE 42 M, CAPACIDADE DE 1,5 T A 30 M, ALTURA ATE 39 M - CHP DIURNO. AF_05/2023</t>
  </si>
  <si>
    <t>95213</t>
  </si>
  <si>
    <t>GRUA ASCENCIONAL, LANÇA DE 42 M, CAPACIDADE DE 1,5 T A 30 M, ALTURA ATÉ 39 M - CHI DIURNO. AF_05/2023</t>
  </si>
  <si>
    <t>93272</t>
  </si>
  <si>
    <t>GRUA ASCENSIONAL, LANCA DE 30 M, CAPACIDADE DE 1,0 T A 30 M, ALTURA ATE 39 M - CHP DIURNO. AF_05/2023</t>
  </si>
  <si>
    <t>93274</t>
  </si>
  <si>
    <t>GRUA ASCENSIONAL, LANÇA DE 30 M, CAPACIDADE DE 1,0 T A 30 M, ALTURA ATÉ 39 M - CHI DIURNO. AF_05/2023</t>
  </si>
  <si>
    <t>83766</t>
  </si>
  <si>
    <t>GRUPO DE SOLDAGEM COM GERADOR A DIESEL 60 CV PARA SOLDA ELÉTRICA, SOBRE 04 RODAS, COM MOTOR 4 CILINDROS 600 A - CHI DIURNO. AF_02/2016</t>
  </si>
  <si>
    <t>83765</t>
  </si>
  <si>
    <t>GRUPO DE SOLDAGEM COM GERADOR A DIESEL 60 CV PARA SOLDA ELÉTRICA, SOBRE 04 RODAS, COM MOTOR 4 CILINDROS 600 A - CHP DIURNO. AF_02/2016</t>
  </si>
  <si>
    <t>95873</t>
  </si>
  <si>
    <t>GRUPO GERADOR COM CARENAGEM, MOTOR DIESEL POTÊNCIA STANDART ENTRE 250 E 260 KVA - CHI DIURNO. AF_12/2016</t>
  </si>
  <si>
    <t>95872</t>
  </si>
  <si>
    <t>GRUPO GERADOR COM CARENAGEM, MOTOR DIESEL POTÊNCIA STANDART ENTRE 250 E 260 KVA - CHP DIURNO. AF_12/2016</t>
  </si>
  <si>
    <t>73395</t>
  </si>
  <si>
    <t>GRUPO GERADOR ESTACIONÁRIO, MOTOR DIESEL POTÊNCIA 170 KVA - CHI DIURNO. AF_02/2016</t>
  </si>
  <si>
    <t>73417</t>
  </si>
  <si>
    <t>GRUPO GERADOR ESTACIONÁRIO, MOTOR DIESEL POTÊNCIA 170 KVA - CHP DIURNO. AF_02/2016</t>
  </si>
  <si>
    <t>93428</t>
  </si>
  <si>
    <t>GRUPO GERADOR ESTACIONÁRIO, POTÊNCIA 150 KVA, MOTOR A DIESEL- CHI DIURNO. AF_03/2016</t>
  </si>
  <si>
    <t>93427</t>
  </si>
  <si>
    <t>GRUPO GERADOR ESTACIONÁRIO, POTÊNCIA 150 KVA, MOTOR A DIESEL- CHP DIURNO. AF_03/2016</t>
  </si>
  <si>
    <t>93422</t>
  </si>
  <si>
    <t>GRUPO GERADOR REBOCÁVEL, POTÊNCIA 66 KVA, MOTOR A DIESEL - CHI DIURNO. AF_03/2016</t>
  </si>
  <si>
    <t>93421</t>
  </si>
  <si>
    <t>GRUPO GERADOR REBOCÁVEL, POTÊNCIA 66 KVA, MOTOR A DIESEL - CHP DIURNO. AF_03/2016</t>
  </si>
  <si>
    <t>93282</t>
  </si>
  <si>
    <t>GUINCHO ELÉTRICO DE COLUNA, CAPACIDADE 400 KG, COM MOTO FREIO, MOTOR TRIFÁSICO DE 1,25 CV - CHI DIURNO. AF_03/2016</t>
  </si>
  <si>
    <t>93281</t>
  </si>
  <si>
    <t>GUINCHO ELÉTRICO DE COLUNA, CAPACIDADE 400 KG, COM MOTO FREIO, MOTOR TRIFÁSICO DE 1,25 CV - CHP DIURNO. AF_03/2016</t>
  </si>
  <si>
    <t>89273</t>
  </si>
  <si>
    <t>GUINDASTE HIDRÁULICO AUTOPROPELIDO, COM LANÇA TELESCÓPICA 28,80 M, CAPACIDADE MÁXIMA 30 T, POTÊNCIA 97 KW, TRAÇÃO 4 X 4 - CHI DIURNO. AF_11/2014</t>
  </si>
  <si>
    <t>89272</t>
  </si>
  <si>
    <t>GUINDASTE HIDRÁULICO AUTOPROPELIDO, COM LANÇA TELESCÓPICA 28,80 M, CAPACIDADE MÁXIMA 30 T, POTÊNCIA 97 KW, TRAÇÃO 4 X 4 - CHP DIURNO. AF_11/2014</t>
  </si>
  <si>
    <t>93288</t>
  </si>
  <si>
    <t>GUINDASTE HIDRÁULICO AUTOPROPELIDO, COM LANÇA TELESCÓPICA 40 M, CAPACIDADE MÁXIMA 60 T, POTÊNCIA 260 KW - CHI DIURNO. AF_03/2016</t>
  </si>
  <si>
    <t>93287</t>
  </si>
  <si>
    <t>GUINDASTE HIDRÁULICO AUTOPROPELIDO, COM LANÇA TELESCÓPICA 40 M, CAPACIDADE MÁXIMA 60 T, POTÊNCIA 260 KW - CHP DIURNO. AF_03/2016</t>
  </si>
  <si>
    <t>93403</t>
  </si>
  <si>
    <t>GUINDAUTO HIDRÁULICO, CAPACIDADE MÁXIMA DE CARGA 3300 KG, MOMENTO MÁXIMO DE CARGA 5,8 TM, ALCANCE MÁXIMO HORIZONTAL 7,60 M, INCLUSIVE CAMINHÃO TOCO PBT 16.000 KG, POTÊNCIA DE 189 CV - CHI DIURNO. AF_03/2016</t>
  </si>
  <si>
    <t>93402</t>
  </si>
  <si>
    <t>GUINDAUTO HIDRÁULICO, CAPACIDADE MÁXIMA DE CARGA 3300 KG, MOMENTO MÁXIMO DE CARGA 5,8 TM, ALCANCE MÁXIMO HORIZONTAL 7,60 M, INCLUSIVE CAMINHÃO TOCO PBT 16.000 KG, POTÊNCIA DE 189 CV - CHP DIURNO. AF_03/2016</t>
  </si>
  <si>
    <t>5930</t>
  </si>
  <si>
    <t>GUINDAUTO HIDRÁULICO, CAPACIDADE MÁXIMA DE CARGA 6200 KG, MOMENTO MÁXIMO DE CARGA 11,7 TM, ALCANCE MÁXIMO HORIZONTAL 9,70 M, INCLUSIVE CAMINHÃO TOCO PBT 16.000 KG, POTÊNCIA DE 189 CV - CHI DIURNO. AF_06/2014</t>
  </si>
  <si>
    <t>5928</t>
  </si>
  <si>
    <t>GUINDAUTO HIDRÁULICO, CAPACIDADE MÁXIMA DE CARGA 6200 KG, MOMENTO MÁXIMO DE CARGA 11,7 TM, ALCANCE MÁXIMO HORIZONTAL 9,70 M, INCLUSIVE CAMINHÃO TOCO PBT 16.000 KG, POTÊNCIA DE 189 CV - CHP DIURNO. AF_06/2014</t>
  </si>
  <si>
    <t>91635</t>
  </si>
  <si>
    <t>GUINDAUTO HIDRÁULICO, CAPACIDADE MÁXIMA DE CARGA 6500 KG, MOMENTO MÁXIMO DE CARGA 5,8 TM, ALCANCE MÁXIMO HORIZONTAL 7,60 M, INCLUSIVE CAMINHÃO TOCO PBT 9.700 KG, POTÊNCIA DE 160 CV - CHI DIURNO. AF_08/2015</t>
  </si>
  <si>
    <t>91634</t>
  </si>
  <si>
    <t>GUINDAUTO HIDRÁULICO, CAPACIDADE MÁXIMA DE CARGA 6500 KG, MOMENTO MÁXIMO DE CARGA 5,8 TM, ALCANCE MÁXIMO HORIZONTAL 7,60 M, INCLUSIVE CAMINHÃO TOCO PBT 9.700 KG, POTÊNCIA DE 160 CV - CHP DIURNO. AF_08/2015</t>
  </si>
  <si>
    <t>105985</t>
  </si>
  <si>
    <t>GUINDAUTO HIDRÁULICO, CAPACIDADE MÁXIMA DE CARGA 8500 KG, MOMENTO MÁXIMO DE CARGA 30,4 TM, ALCANCE MÁXIMO HORIZONTAL 14,30 M, INCLUSIVE CAMINHÃO TRUCADO PBT 23.000 KG, POTÊNCIA DE 256 CV E CARROCERIA FIXA ABERTA DE MADEIRA - CHI DIURNO. AF_05/2025</t>
  </si>
  <si>
    <t>105984</t>
  </si>
  <si>
    <t>GUINDAUTO HIDRÁULICO, CAPACIDADE MÁXIMA DE CARGA 8500 KG, MOMENTO MÁXIMO DE CARGA 30,4 TM, ALCANCE MÁXIMO HORIZONTAL 14,30 M, INCLUSIVE CAMINHÃO TRUCADO PBT 23.000 KG, POTÊNCIA DE 256 CV E CARROCERIA FIXA ABERTA DE MADEIRA - CHP DIURNO. AF_05/2025</t>
  </si>
  <si>
    <t>98765</t>
  </si>
  <si>
    <t>INVERSOR DE SOLDA MONOFÁSICO DE 160 A, POTÊNCIA DE 5400 W, TENSÃO DE 220 V, PARA SOLDA COM ELETRODOS DE 2,0 A 4,0 MM E PROCESSO TIG - CHI DIURNO. AF_06/2018</t>
  </si>
  <si>
    <t>98764</t>
  </si>
  <si>
    <t>INVERSOR DE SOLDA MONOFÁSICO DE 160 A, POTÊNCIA DE 5400 W, TENSÃO DE 220 V, PARA SOLDA COM ELETRODOS DE 2,0 A 4,0 MM E PROCESSO TIG - CHP DIURNO. AF_06/2018</t>
  </si>
  <si>
    <t>99834</t>
  </si>
  <si>
    <t>LAVADORA DE ALTA PRESSAO (LAVA-JATO) PARA AGUA FRIA, PRESSAO DE OPERACAO ENTRE 1400 E 1900 LIB/POL2, VAZAO MAXIMA ENTRE 400 E 700 L/H - CHI DIURNO. AF_05/2023</t>
  </si>
  <si>
    <t>99833</t>
  </si>
  <si>
    <t>LAVADORA DE ALTA PRESSAO (LAVA-JATO) PARA AGUA FRIA, PRESSAO DE OPERACAO ENTRE 1400 E 1900 LIB/POL2, VAZAO MAXIMA ENTRE 400 E 700 L/H - CHP DIURNO. AF_05/2023</t>
  </si>
  <si>
    <t>90687</t>
  </si>
  <si>
    <t>MANIPULADOR TELESCÓPICO, POTÊNCIA DE 85 HP, CAPACIDADE DE CARGA DE 3.500 KG, ALTURA MÁXIMA DE ELEVAÇÃO DE 12,3 M - CHI DIURNO. AF_05/2023</t>
  </si>
  <si>
    <t>90686</t>
  </si>
  <si>
    <t>MANIPULADOR TELESCÓPICO, POTÊNCIA DE 85 HP, CAPACIDADE DE CARGA DE 3.500 KG, ALTURA MÁXIMA DE ELEVAÇÃO DE 12,3 M - CHP DIURNO. AF_05/2023</t>
  </si>
  <si>
    <t>5952</t>
  </si>
  <si>
    <t>MARTELETE OU ROMPEDOR PNEUMÁTICO MANUAL, 28 KG, COM SILENCIADOR - CHI DIURNO. AF_07/2016</t>
  </si>
  <si>
    <t>5795</t>
  </si>
  <si>
    <t>MARTELETE OU ROMPEDOR PNEUMÁTICO MANUAL, 28 KG, COM SILENCIADOR - CHP DIURNO. AF_07/2016</t>
  </si>
  <si>
    <t>102274</t>
  </si>
  <si>
    <t>MARTELO DEMOLIDOR ELÉTRICO, COM POTÊNCIA DE 2.000 W, 1.000 IMPACTOS POR MINUTO, PESO DE 30 KG - CHI DIURNO. AF_01/2021</t>
  </si>
  <si>
    <t>102275</t>
  </si>
  <si>
    <t>MARTELO DEMOLIDOR ELÉTRICO, COM POTÊNCIA DE 2.000 W, 1.000 IMPACTOS POR MINUTO, PESO DE 30 KG - CHP DIURNO. AF_01/2021</t>
  </si>
  <si>
    <t>95259</t>
  </si>
  <si>
    <t>MARTELO DEMOLIDOR PNEUMÁTICO MANUAL, 32 KG - CHI DIURNO. AF_09/2016</t>
  </si>
  <si>
    <t>95258</t>
  </si>
  <si>
    <t>MARTELO DEMOLIDOR PNEUMÁTICO MANUAL, 32 KG - CHP DIURNO. AF_09/2016</t>
  </si>
  <si>
    <t>92967</t>
  </si>
  <si>
    <t>MARTELO PERFURADOR PNEUMÁTICO MANUAL, HASTE 25 X 75 MM, 21 KG - CHI DIURNO. AF_12/2015</t>
  </si>
  <si>
    <t>92966</t>
  </si>
  <si>
    <t>MARTELO PERFURADOR PNEUMÁTICO MANUAL, HASTE 25 X 75 MM, 21 KG - CHP DIURNO. AF_12/2015</t>
  </si>
  <si>
    <t>96156</t>
  </si>
  <si>
    <t>MINICARREGADEIRA SOBRE RODAS POTENCIA 47HP CAPACIDADE OPERACAO 646 KG, COM VASSOURA MECÂNICA ACOPLADA - CHI DIURNO. AF_03/2017</t>
  </si>
  <si>
    <t>96158</t>
  </si>
  <si>
    <t>MINICARREGADEIRA SOBRE RODAS POTENCIA 47HP CAPACIDADE OPERACAO 646 KG, COM VASSOURA MECÂNICA ACOPLADA - CHP DIURNO. AF_03/2017</t>
  </si>
  <si>
    <t>90693</t>
  </si>
  <si>
    <t>MINICARREGADEIRA SOBRE RODAS, POTÊNCIA LÍQUIDA DE 47 HP, CAPACIDADE NOMINAL DE OPERAÇÃO DE 646 KG - CHI DIURNO. AF_06/2015</t>
  </si>
  <si>
    <t>90692</t>
  </si>
  <si>
    <t>MINICARREGADEIRA SOBRE RODAS, POTÊNCIA LÍQUIDA DE 47 HP, CAPACIDADE NOMINAL DE OPERAÇÃO DE 646 KG - CHP DIURNO. AF_06/2015</t>
  </si>
  <si>
    <t>96246</t>
  </si>
  <si>
    <t>MINIESCAVADEIRA SOBRE ESTEIRAS, POTÊNCIA LÍQUIDA DE *30* HP, PESO OPERACIONAL DE *3.500* KG - CHI DIURNO. AF_04/2017</t>
  </si>
  <si>
    <t>96245</t>
  </si>
  <si>
    <t>MINIESCAVADEIRA SOBRE ESTEIRAS, POTÊNCIA LÍQUIDA DE *30* HP, PESO OPERACIONAL DE *3.500* KG - CHP DIURNO. AF_04/2017</t>
  </si>
  <si>
    <t>88404</t>
  </si>
  <si>
    <t>MISTURADOR DE ARGAMASSA, EIXO HORIZONTAL, CAPACIDADE DE MISTURA 160 KG, MOTOR ELÉTRICO POTÊNCIA 3 CV - CHI DIURNO. AF_05/2023</t>
  </si>
  <si>
    <t>88399</t>
  </si>
  <si>
    <t>MISTURADOR DE ARGAMASSA, EIXO HORIZONTAL, CAPACIDADE DE MISTURA 160 KG, MOTOR ELÉTRICO POTÊNCIA 3 CV - CHP DIURNO. AF_05/2023</t>
  </si>
  <si>
    <t>88392</t>
  </si>
  <si>
    <t>MISTURADOR DE ARGAMASSA, EIXO HORIZONTAL, CAPACIDADE DE MISTURA 300 KG, MOTOR ELÉTRICO POTÊNCIA 5 CV - CHI DIURNO. AF_05/2023</t>
  </si>
  <si>
    <t>88386</t>
  </si>
  <si>
    <t>MISTURADOR DE ARGAMASSA, EIXO HORIZONTAL, CAPACIDADE DE MISTURA 300 KG, MOTOR ELÉTRICO POTÊNCIA 5 CV - CHP DIURNO. AF_05/2023</t>
  </si>
  <si>
    <t>88398</t>
  </si>
  <si>
    <t>MISTURADOR DE ARGAMASSA, EIXO HORIZONTAL, CAPACIDADE DE MISTURA 600 KG, MOTOR ELÉTRICO POTÊNCIA 7,5 CV - CHI DIURNO. AF_05/2023</t>
  </si>
  <si>
    <t>88393</t>
  </si>
  <si>
    <t>MISTURADOR DE ARGAMASSA, EIXO HORIZONTAL, CAPACIDADE DE MISTURA 600 KG, MOTOR ELÉTRICO POTÊNCIA 7,5 CV - CHP DIURNO. AF_05/2023</t>
  </si>
  <si>
    <t>90638</t>
  </si>
  <si>
    <t>MISTURADOR DUPLO HORIZONTAL DE ALTA TURBULÊNCIA, CAPACIDADE / VOLUME 2 X 500 LITROS, MOTORES ELÉTRICOS MÍNIMO 5 CV CADA, PARA NATA CIMENTO, ARGAMASSA E OUTROS - CHI DIURNO. AF_06/2015</t>
  </si>
  <si>
    <t>90637</t>
  </si>
  <si>
    <t>MISTURADOR DUPLO HORIZONTAL DE ALTA TURBULÊNCIA, CAPACIDADE / VOLUME 2 X 500 LITROS, MOTORES ELÉTRICOS MÍNIMO 5 CV CADA, PARA NATA CIMENTO, ARGAMASSA E OUTROS - CHP DIURNO. AF_06/2015</t>
  </si>
  <si>
    <t>5806</t>
  </si>
  <si>
    <t>MOTOBOMBA CENTRÍFUGA, MOTOR A GASOLINA, POTÊNCIA 5,42 HP, BOCAIS 1 1/2" X 1", DIÂMETRO ROTOR 143 MM HM/Q = 6 MCA / 16,8 M3/H A 38 MCA / 6,6 M3/H - CHI DIURNO. AF_06/2014</t>
  </si>
  <si>
    <t>73536</t>
  </si>
  <si>
    <t>MOTOBOMBA CENTRÍFUGA, MOTOR A GASOLINA, POTÊNCIA 5,42 HP, BOCAIS 1 1/2" X 1", DIÂMETRO ROTOR 143 MM HM/Q = 6 MCA / 16,8 M3/H A 38 MCA / 6,6 M3/H - CHP DIURNO. AF_06/2014</t>
  </si>
  <si>
    <t>7043</t>
  </si>
  <si>
    <t>MOTOBOMBA TRASH (PARA ÁGUA SUJA) AUTO ESCORVANTE, MOTOR GASOLINA DE 6,41 HP, DIÂMETROS DE SUCÇÃO X RECALQUE: 3" X 3", HM/Q = 10 MCA / 60 M3/H A 23 MCA / 0 M3/H - CHI DIURNO. AF_10/2014</t>
  </si>
  <si>
    <t>7042</t>
  </si>
  <si>
    <t>MOTOBOMBA TRASH (PARA ÁGUA SUJA) AUTO ESCORVANTE, MOTOR GASOLINA DE 6,41 HP, DIÂMETROS DE SUCÇÃO X RECALQUE: 3" X 3", HM/Q = 10 MCA / 60 M3/H A 23 MCA / 0 M3/H - CHP DIURNO. AF_10/2014</t>
  </si>
  <si>
    <t>5934</t>
  </si>
  <si>
    <t>MOTONIVELADORA POTÊNCIA BÁSICA LÍQUIDA (PRIMEIRA MARCHA) 125 HP, PESO BRUTO 13032 KG, LARGURA DA LÂMINA DE 3,7 M - CHI DIURNO. AF_06/2014</t>
  </si>
  <si>
    <t>5932</t>
  </si>
  <si>
    <t>MOTONIVELADORA POTÊNCIA BÁSICA LÍQUIDA (PRIMEIRA MARCHA) 125 HP, PESO BRUTO 13032 KG, LARGURA DA LÂMINA DE 3,7 M - CHP DIURNO. AF_06/2014</t>
  </si>
  <si>
    <t>96159</t>
  </si>
  <si>
    <t>MÁQUINA DEMARCADORA DE FAIXA DE TRÁFEGO À FRIO, AUTOPROPELIDA, POTÊNCIA 38 HP - CHI DIURNO. AF_07/2016</t>
  </si>
  <si>
    <t>95133</t>
  </si>
  <si>
    <t>MÁQUINA DEMARCADORA DE FAIXA DE TRÁFEGO À FRIO, AUTOPROPELIDA, POTÊNCIA 38 HP - CHP DIURNO. AF_07/2016</t>
  </si>
  <si>
    <t>92961</t>
  </si>
  <si>
    <t>MÁQUINA EXTRUSORA DE CONCRETO PARA GUIAS E SARJETAS, MOTOR A DIESEL, POTÊNCIA 14 CV - CHI DIURNO. AF_12/2015</t>
  </si>
  <si>
    <t>92960</t>
  </si>
  <si>
    <t>MÁQUINA EXTRUSORA DE CONCRETO PARA GUIAS E SARJETAS, MOTOR A DIESEL, POTÊNCIA 14 CV - CHP DIURNO. AF_12/2015</t>
  </si>
  <si>
    <t>93409</t>
  </si>
  <si>
    <t>MÁQUINA JATO DE PRESSAO PORTÁTIL, CAMARA DE 1 SAIDA, CAPACIDADE 280 L, DIAMETRO 670 MM, BICO DE JATO CURTO VENTURI DE 5/16", MANGUEIRA DE 1" COM COMPRESSOR DE AR REBOCÁVEL 189 PCM E MOTOR DIESEL 63 CV - CHI DIURNO. AF_05/2023</t>
  </si>
  <si>
    <t>93408</t>
  </si>
  <si>
    <t>MÁQUINA JATO DE PRESSAO PORTÁTIL, CAMARA DE 1 SAIDA, CAPACIDADE 280 L, DIAMETRO 670 MM, BICO DE JATO CURTO VENTURI DE 5/16", MANGUEIRA DE 1" COM COMPRESSOR DE AR REBOCÁVEL 189 PCM E MOTOR DIESEL 63 CV - CHP DIURNO. AF_05/2023</t>
  </si>
  <si>
    <t>92113</t>
  </si>
  <si>
    <t>PENEIRA ROTATIVA COM MOTOR ELÉTRICO TRIFÁSICO DE 2 CV, CILINDRO DE 1 M X 0,60 M, COM FUROS DE 3,17 MM - CHI DIURNO. AF_05/2023</t>
  </si>
  <si>
    <t>92112</t>
  </si>
  <si>
    <t>PENEIRA ROTATIVA COM MOTOR ELÉTRICO TRIFÁSICO DE 2 CV, CILINDRO DE 1 M X 0,60 M, COM FUROS DE 3,17 MM - CHP DIURNO. AF_05/2023</t>
  </si>
  <si>
    <t>90675</t>
  </si>
  <si>
    <t>PERFURATRIZ COM TORRE METÁLICA PARA EXECUÇÃO DE ESTACA HÉLICE CONTÍNUA, PROFUNDIDADE MÁXIMA DE 30 M, DIÂMETRO MÁXIMO DE 800 MM, POTÊNCIA INSTALADA DE 268 HP, MESA ROTATIVA COM TORQUE MÁXIMO DE 170 KNM - CHI DIURNO. AF_06/2015</t>
  </si>
  <si>
    <t>90674</t>
  </si>
  <si>
    <t>PERFURATRIZ COM TORRE METÁLICA PARA EXECUÇÃO DE ESTACA HÉLICE CONTÍNUA, PROFUNDIDADE MÁXIMA DE 30 M, DIÂMETRO MÁXIMO DE 800 MM, POTÊNCIA INSTALADA DE 268 HP, MESA ROTATIVA COM TORQUE MÁXIMO DE 170 KNM - CHP DIURNO. AF_06/2015</t>
  </si>
  <si>
    <t>93225</t>
  </si>
  <si>
    <t>PERFURATRIZ COM TORRE METÁLICA PARA EXECUÇÃO DE ESTACA HÉLICE CONTÍNUA, PROFUNDIDADE MÁXIMA DE 32 M, DIÂMETRO MÁXIMO DE 1000 MM, POTÊNCIA INSTALADA DE 350 HP, MESA ROTATIVA COM TORQUE MÁXIMO DE 263 KNM - CHI DIURNO. AF_01/2016</t>
  </si>
  <si>
    <t>93224</t>
  </si>
  <si>
    <t>PERFURATRIZ COM TORRE METÁLICA PARA EXECUÇÃO DE ESTACA HÉLICE CONTÍNUA, PROFUNDIDADE MÁXIMA DE 32 M, DIÂMETRO MÁXIMO DE 1000 MM, POTÊNCIA INSTALADA DE 350 HP, MESA ROTATIVA COM TORQUE MÁXIMO DE 263 KNM - CHP DIURNO. AF_01/2016</t>
  </si>
  <si>
    <t>104696</t>
  </si>
  <si>
    <t>PERFURATRIZ DE COROA DIAMANTADA PARA CONCRETO, DIÂMETRO ATÉ 250 MM, MOTOR ELÉTRICO 220 V, POTÊNCIA 2.500 W - CHI DIURNO. AF_05/2023</t>
  </si>
  <si>
    <t>104695</t>
  </si>
  <si>
    <t>PERFURATRIZ DE COROA DIAMANTADA PARA CONCRETO, DIÂMETRO ATÉ 250 MM, MOTOR ELÉTRICO 220 V, POTÊNCIA 2.500 W - CHP DIURNO. AF_05/2023</t>
  </si>
  <si>
    <t>90681</t>
  </si>
  <si>
    <t>PERFURATRIZ HIDRÁULICA SOBRE CAMINHÃO COM TRADO CURTO ACOPLADO, PROFUNDIDADE MÁXIMA DE 20 M, DIÂMETRO MÁXIMO DE 1500 MM, POTÊNCIA INSTALADA DE 137 HP, MESA ROTATIVA COM TORQUE MÁXIMO DE 30 KNM - CHI DIURNO. AF_06/2015</t>
  </si>
  <si>
    <t>90680</t>
  </si>
  <si>
    <t>PERFURATRIZ HIDRÁULICA SOBRE CAMINHÃO COM TRADO CURTO ACOPLADO, PROFUNDIDADE MÁXIMA DE 20 M, DIÂMETRO MÁXIMO DE 1500 MM, POTÊNCIA INSTALADA DE 137 HP, MESA ROTATIVA COM TORQUE MÁXIMO DE 30 KNM - CHP DIURNO. AF_06/2015</t>
  </si>
  <si>
    <t>102875</t>
  </si>
  <si>
    <t>PERFURATRIZ HIDRÁULICA SOBRE ESTEIRA, TORQUE MÁXIMO 161 KNM, PROFUNDIDADE MÁXIMA 54 M, DIÂMETRO MÁXIMO 1500 MM, POTÊNCIA MOTOR 268 HP - CHI DIURNO. AF_04/2019</t>
  </si>
  <si>
    <t>102874</t>
  </si>
  <si>
    <t>PERFURATRIZ HIDRÁULICA SOBRE ESTEIRA, TORQUE MÁXIMO 161 KNM, PROFUNDIDADE MÁXIMA 54 M, DIÂMETRO MÁXIMO 1500 MM, POTÊNCIA MOTOR 268 HP - CHP DIURNO. AF_04/2019</t>
  </si>
  <si>
    <t>102965</t>
  </si>
  <si>
    <t>PERFURATRIZ HIDRÁULICA SOBRE ESTEIRA, TORQUE MÁXIMO 98 KNM, PROFUNDIDADE MÁXIMA 25 M, DIÂMETRO MÁXIMO 115 MM, POTÊNCIA MOTOR 190 HP - CHI DIURNO. AF_02/2021</t>
  </si>
  <si>
    <t>102964</t>
  </si>
  <si>
    <t>PERFURATRIZ HIDRÁULICA SOBRE ESTEIRA, TORQUE MÁXIMO 98 KNM, PROFUNDIDADE MÁXIMA 25 M, DIÂMETRO MÁXIMO 115 MM, POTÊNCIA MOTOR 190 HP - CHP DIURNO. AF_02/2021</t>
  </si>
  <si>
    <t>95703</t>
  </si>
  <si>
    <t>PERFURATRIZ MANUAL, TORQUE MAXIMO 55 KGF.M, POTENCIA 5 CV, COM DIAMETRO MAXIMO 8 1/2" - CHI DIURNO. AF_11/2016</t>
  </si>
  <si>
    <t>95702</t>
  </si>
  <si>
    <t>PERFURATRIZ MANUAL, TORQUE MAXIMO 55 KGF.M, POTENCIA 5 CV, COM DIAMETRO MAXIMO 8 1/2" - CHP DIURNO. AF_11/2016</t>
  </si>
  <si>
    <t>90626</t>
  </si>
  <si>
    <t>PERFURATRIZ MANUAL, TORQUE MÁXIMO 83 N.M, POTÊNCIA 5 CV, COM DIÂMETRO MÁXIMO 4" - CHI DIURNO. AF_06/2015</t>
  </si>
  <si>
    <t>90625</t>
  </si>
  <si>
    <t>PERFURATRIZ MANUAL, TORQUE MÁXIMO 83 N.M, POTÊNCIA 5 CV, COM DIÂMETRO MÁXIMO 4" - CHP DIURNO. AF_06/2015</t>
  </si>
  <si>
    <t>102881</t>
  </si>
  <si>
    <t>PERFURATRIZ PARA EXECUÇÃO DE ESTACAS SECANTES, TIPO HÉLICE CONTÍNUA COM CABEÇOTE DUPLO E TUBO METÁLICO - CHI DIURNO. AF_04/2019</t>
  </si>
  <si>
    <t>102880</t>
  </si>
  <si>
    <t>PERFURATRIZ PARA EXECUÇÃO DE ESTACAS SECANTES, TIPO HÉLICE CONTÍNUA COM CABEÇOTE DUPLO E TUBO METÁLICO - CHP DIURNO. AF_04/2019</t>
  </si>
  <si>
    <t>103225</t>
  </si>
  <si>
    <t>PERFURATRIZ PARA FURO DIRECIONAL HORIZONTAL (HDD) COM CAPACIDADE ATÉ 89 KN, POTÊNCIA 24,8 HP A 80 HP (INCLUSO FERRAMENTAS E LOCALIZADOR) - CHI DIURNO. AF_05/2023</t>
  </si>
  <si>
    <t>103224</t>
  </si>
  <si>
    <t>PERFURATRIZ PARA FURO DIRECIONAL HORIZONTAL (HDD) COM CAPACIDADE ATÉ 89 KN, POTÊNCIA 24,8 HP A 80 HP (INCLUSO FERRAMENTAS E LOCALIZADOR) - CHP DIURNO. AF_05/2023</t>
  </si>
  <si>
    <t>103237</t>
  </si>
  <si>
    <t>PERFURATRIZ PARA FURO DIRECIONAL HORIZONTAL (HDD) COM CAPACIDADE DE 201 KN A 560 KN, POTÊNCIA 200 HP A 260 HP (INCLUSO FERRAMENTAS E LOCALIZADOR) - CHI DIURNO. AF_05/2023</t>
  </si>
  <si>
    <t>103236</t>
  </si>
  <si>
    <t>PERFURATRIZ PARA FURO DIRECIONAL HORIZONTAL (HDD) COM CAPACIDADE DE 201 KN A 560 KN, POTÊNCIA 200 HP A 260 HP (INCLUSO FERRAMENTAS E LOCALIZADOR) - CHP DIURNO. AF_05/2023</t>
  </si>
  <si>
    <t>103231</t>
  </si>
  <si>
    <t>PERFURATRIZ PARA FURO DIRECIONAL HORIZONTAL (HDD) COM CAPACIDADE DE 90 KN A 200 KN, POTÊNCIA 100 HP A 160 HP (INCLUSO FERRAMENTAS E LOCALIZADOR) - CHI DIURNO. AF_05/2023</t>
  </si>
  <si>
    <t>103230</t>
  </si>
  <si>
    <t>PERFURATRIZ PARA FURO DIRECIONAL HORIZONTAL (HDD) COM CAPACIDADE DE 90 KN A 200 KN, POTÊNCIA 100 HP A 160 HP (INCLUSO FERRAMENTAS E LOCALIZADOR) - CHP DIURNO. AF_05/2023</t>
  </si>
  <si>
    <t>95621</t>
  </si>
  <si>
    <t>PERFURATRIZ PNEUMATICA MANUAL DE PESO MEDIO, MARTELETE, 18KG, COMPRIMENTO MÁXIMO DE CURSO DE 6 M, DIAMETRO DO PISTAO DE 5,5 CM - CHI DIURNO. AF_11/2016</t>
  </si>
  <si>
    <t>95620</t>
  </si>
  <si>
    <t>PERFURATRIZ PNEUMATICA MANUAL DE PESO MEDIO, MARTELETE, 18KG, COMPRIMENTO MÁXIMO DE CURSO DE 6 M, DIAMETRO DO PISTAO DE 5,5 CM - CHP DIURNO. AF_11/2016</t>
  </si>
  <si>
    <t>102975</t>
  </si>
  <si>
    <t>PERFURATRIZ ROTATIVA SOBRE ESTEIRA, TORQUE MAXIMO 2500 KGM, POTENCIA 110 HP, MOTOR DIESEL - CHI DIURNO. AF_05/2017</t>
  </si>
  <si>
    <t>102976</t>
  </si>
  <si>
    <t>PERFURATRIZ ROTATIVA SOBRE ESTEIRA, TORQUE MAXIMO 2500 KGM, POTENCIA 110 HP, MOTOR DIESEL- CHP DIURNO. AF_05/2017</t>
  </si>
  <si>
    <t>90632</t>
  </si>
  <si>
    <t>PERFURATRIZ SOBRE ESTEIRA, TORQUE MÁXIMO 600 KGF, PESO MÉDIO 1000 KG, POTÊNCIA 20 HP, DIÂMETRO MÁXIMO 10" - CHI DIURNO. AF_06/2015</t>
  </si>
  <si>
    <t>90631</t>
  </si>
  <si>
    <t>PERFURATRIZ SOBRE ESTEIRA, TORQUE MÁXIMO 600 KGF, PESO MÉDIO 1000 KG, POTÊNCIA 20 HP, DIÂMETRO MÁXIMO 10" - CHP DIURNO. AF_06/2015</t>
  </si>
  <si>
    <t>95709</t>
  </si>
  <si>
    <t>PERFURATRIZ SOBRE ESTEIRA, TORQUE MÁXIMO 600 KGF, POTÊNCIA ENTRE 50 E 60 HP, DIÂMETRO MÁXIMO 10" - CHI DIURNO. AF_11/2016</t>
  </si>
  <si>
    <t>95708</t>
  </si>
  <si>
    <t>PERFURATRIZ SOBRE ESTEIRA, TORQUE MÁXIMO 600 KGF, POTÊNCIA ENTRE 50 E 60 HP, DIÂMETRO MÁXIMO 10" - CHP DIURNO. AF_11/2016</t>
  </si>
  <si>
    <t>91278</t>
  </si>
  <si>
    <t>PLACA VIBRATÓRIA REVERSÍVEL COM MOTOR 4 TEMPOS A GASOLINA, FORÇA CENTRÍFUGA DE 25 KN (2500 KGF), POTÊNCIA 5,5 CV - CHI DIURNO. AF_08/2015</t>
  </si>
  <si>
    <t>91277</t>
  </si>
  <si>
    <t>PLACA VIBRATÓRIA REVERSÍVEL COM MOTOR 4 TEMPOS A GASOLINA, FORÇA CENTRÍFUGA DE 25 KN (2500 KGF), POTÊNCIA 5,5 CV - CHP DIURNO. AF_08/2015</t>
  </si>
  <si>
    <t>95277</t>
  </si>
  <si>
    <t>POLIDORA DE PISO (POLITRIZ), PESO DE 100KG, DIÂMETRO 450 MM, MOTOR ELÉTRICO, POTÊNCIA 4 HP - CHI DIURNO. AF_05/2023</t>
  </si>
  <si>
    <t>95276</t>
  </si>
  <si>
    <t>POLIDORA DE PISO (POLITRIZ), PESO DE 100KG, DIÂMETRO 450 MM, MOTOR ELÉTRICO, POTÊNCIA 4 HP - CHP DIURNO. AF_05/2023</t>
  </si>
  <si>
    <t>88430</t>
  </si>
  <si>
    <t>PROJETOR DE ARGAMASSA, CAPACIDADE DE PROJEÇÃO 1,5 M3/H, ALCANCE DE 30 ATÉ 60 M, MOTOR ELÉTRICO POTÊNCIA 7,5 HP - CHI DIURNO. AF_06/2014</t>
  </si>
  <si>
    <t>88418</t>
  </si>
  <si>
    <t>PROJETOR DE ARGAMASSA, CAPACIDADE DE PROJEÇÃO 1,5 M3/H, ALCANCE DE 30 ATÉ 60 M, MOTOR ELÉTRICO POTÊNCIA 7,5 HP - CHP DIURNO. AF_06/2014</t>
  </si>
  <si>
    <t>88438</t>
  </si>
  <si>
    <t>PROJETOR DE ARGAMASSA, CAPACIDADE DE PROJEÇÃO 2 M3/H, ALCANCE ATÉ 50 M, MOTOR ELÉTRICO POTÊNCIA 7,5 HP - CHI DIURNO. AF_06/2014</t>
  </si>
  <si>
    <t>88433</t>
  </si>
  <si>
    <t>PROJETOR DE ARGAMASSA, CAPACIDADE DE PROJEÇÃO 2 M3/H, ALCANCE ATÉ 50 M, MOTOR ELÉTRICO POTÊNCIA 7,5 HP - CHP DIURNO. AF_06/2014</t>
  </si>
  <si>
    <t>90669</t>
  </si>
  <si>
    <t>PROJETOR PNEUMÁTICO DE ARGAMASSA PARA CHAPISCO E REBOCO COM RECIPIENTE ACOPLADO, TIPO CANEQUINHA, COM COMPRESSOR DE AR REBOCÁVEL VAZÃO 89 PCM E MOTOR DIESEL DE 20 CV - CHI DIURNO. AF_05/2023</t>
  </si>
  <si>
    <t>90668</t>
  </si>
  <si>
    <t>PROJETOR PNEUMÁTICO DE ARGAMASSA PARA CHAPISCO E REBOCO COM RECIPIENTE ACOPLADO, TIPO CANEQUINHA, COM COMPRESSOR DE AR REBOCÁVEL VAZÃO 89 PCM E MOTOR DIESEL DE 20 CV - CHP DIURNO. AF_05/2023</t>
  </si>
  <si>
    <t>5946</t>
  </si>
  <si>
    <t>PÁ CARREGADEIRA SOBRE RODAS, POTÊNCIA 197 HP, CAPACIDADE DA CAÇAMBA 2,5 A 3,5 M3, PESO OPERACIONAL 18338 KG - CHI DIURNO. AF_06/2014</t>
  </si>
  <si>
    <t>5944</t>
  </si>
  <si>
    <t>PÁ CARREGADEIRA SOBRE RODAS, POTÊNCIA 197 HP, CAPACIDADE DA CAÇAMBA 2,5 A 3,5 M3, PESO OPERACIONAL 18338 KG - CHP DIURNO. AF_06/2014</t>
  </si>
  <si>
    <t>5942</t>
  </si>
  <si>
    <t>PÁ CARREGADEIRA SOBRE RODAS, POTÊNCIA LÍQUIDA 128 HP, CAPACIDADE DA CAÇAMBA 1,7 A 2,8 M3, PESO OPERACIONAL 11632 KG - CHI DIURNO. AF_06/2014</t>
  </si>
  <si>
    <t>5940</t>
  </si>
  <si>
    <t>PÁ CARREGADEIRA SOBRE RODAS, POTÊNCIA LÍQUIDA 128 HP, CAPACIDADE DA CAÇAMBA 1,7 A 2,8 M3, PESO OPERACIONAL 11632 KG - CHP DIURNO. AF_06/2014</t>
  </si>
  <si>
    <t>89251</t>
  </si>
  <si>
    <t>RECICLADORA DE ASFALTO A FRIO SOBRE RODAS, LARGURA FRESAGEM DE 2,0 M, POTÊNCIA 422 HP - CHI DIURNO. AF_11/2014</t>
  </si>
  <si>
    <t>89250</t>
  </si>
  <si>
    <t>RECICLADORA DE ASFALTO A FRIO SOBRE RODAS, LARGURA FRESAGEM DE 2,0 M, POTÊNCIA 422 HP - CHP DIURNO. AF_11/2014</t>
  </si>
  <si>
    <t>5681</t>
  </si>
  <si>
    <t>RETROESCAVADEIRA SOBRE RODAS COM CARREGADEIRA, TRAÇÃO 4X2, POTÊNCIA LÍQ. 79 HP, CAÇAMBA CARREG. CAP. MÍN. 1 M3, CAÇAMBA RETRO CAP. 0,20 M3, PESO OPERACIONAL MÍN. 6.570 KG, PROFUNDIDADE ESCAVAÇÃO MÁX. 4,37 M - CHI DIURNO. AF_06/2014</t>
  </si>
  <si>
    <t>5680</t>
  </si>
  <si>
    <t>RETROESCAVADEIRA SOBRE RODAS COM CARREGADEIRA, TRAÇÃO 4X2, POTÊNCIA LÍQ. 79 HP, CAÇAMBA CARREG. CAP. MÍN. 1 M3, CAÇAMBA RETRO CAP. 0,20 M3, PESO OPERACIONAL MÍN. 6.570 KG, PROFUNDIDADE ESCAVAÇÃO MÁX. 4,37 M - CHP DIURNO. AF_06/2014</t>
  </si>
  <si>
    <t>5877</t>
  </si>
  <si>
    <t>RETROESCAVADEIRA SOBRE RODAS COM CARREGADEIRA, TRAÇÃO 4X4, POTÊNCIA LÍQ. 72 HP, CAÇAMBA CARREG. CAP. MÍN. 0,79 M3, CAÇAMBA RETRO CAP. 0,18 M3, PESO OPERACIONAL MÍN. 7.140 KG, PROFUNDIDADE ESCAVAÇÃO MÁX. 4,50 M - CHI DIURNO. AF_06/2014</t>
  </si>
  <si>
    <t>5875</t>
  </si>
  <si>
    <t>RETROESCAVADEIRA SOBRE RODAS COM CARREGADEIRA, TRAÇÃO 4X4, POTÊNCIA LÍQ. 72 HP, CAÇAMBA CARREG. CAP. MÍN. 0,79 M3, CAÇAMBA RETRO CAP. 0,18 M3, PESO OPERACIONAL MÍN. 7.140 KG, PROFUNDIDADE ESCAVAÇÃO MÁX. 4,50 M - CHP DIURNO. AF_06/2014</t>
  </si>
  <si>
    <t>6880</t>
  </si>
  <si>
    <t>ROLO COMPACTADOR DE PNEUS ESTÁTICO, PRESSÃO VARIÁVEL, POTÊNCIA 111 HP, PESO SEM/COM LASTRO 9,5 / 26 T, LARGURA DE TRABALHO 1,90 M - CHI DIURNO. AF_07/2014</t>
  </si>
  <si>
    <t>6879</t>
  </si>
  <si>
    <t>ROLO COMPACTADOR DE PNEUS ESTÁTICO, PRESSÃO VARIÁVEL, POTÊNCIA 111 HP, PESO SEM/COM LASTRO 9,5 / 26 T, LARGURA DE TRABALHO 1,90 M - CHP DIURNO. AF_07/2014</t>
  </si>
  <si>
    <t>96464</t>
  </si>
  <si>
    <t>ROLO COMPACTADOR DE PNEUS, ESTÁTICO, PRESSÃO VARIÁVEL, POTÊNCIA 110 HP, PESO SEM/COM LASTRO 10,8/27 T, LARGURA DE ROLAGEM 2,30 M - CHI DIURNO. AF_06/2017</t>
  </si>
  <si>
    <t>96463</t>
  </si>
  <si>
    <t>ROLO COMPACTADOR DE PNEUS, ESTÁTICO, PRESSÃO VARIÁVEL, POTÊNCIA 110 HP, PESO SEM/COM LASTRO 10,8/27 T, LARGURA DE ROLAGEM 2,30 M - CHP DIURNO. AF_06/2017</t>
  </si>
  <si>
    <t>7050</t>
  </si>
  <si>
    <t>ROLO COMPACTADOR PE DE CARNEIRO VIBRATORIO, POTENCIA 125 HP, PESO OPERACIONAL SEM/COM LASTRO 11,95 / 13,30 T, IMPACTO DINAMICO 38,5 / 22,5 T, LARGURA DE TRABALHO 2,15 M - CHI DIURNO. AF_06/2014</t>
  </si>
  <si>
    <t>7049</t>
  </si>
  <si>
    <t>ROLO COMPACTADOR PE DE CARNEIRO VIBRATORIO, POTENCIA 125 HP, PESO OPERACIONAL SEM/COM LASTRO 11,95 / 13,30 T, IMPACTO DINAMICO 38,5 / 22,5 T, LARGURA DE TRABALHO 2,15 M - CHP DIURNO. AF_06/2014</t>
  </si>
  <si>
    <t>95632</t>
  </si>
  <si>
    <t>ROLO COMPACTADOR VIBRATORIO TANDEM, ACO LISO, POTENCIA 125 HP, PESO SEM/COM LASTRO 10,20/11,65 T, LARGURA DE TRABALHO 1,73 M - CHI DIURNO. AF_11/2016</t>
  </si>
  <si>
    <t>95631</t>
  </si>
  <si>
    <t>ROLO COMPACTADOR VIBRATORIO TANDEM, ACO LISO, POTENCIA 125 HP, PESO SEM/COM LASTRO 10,20/11,65 T, LARGURA DE TRABALHO 1,73 M - CHP DIURNO. AF_11/2016</t>
  </si>
  <si>
    <t>5685</t>
  </si>
  <si>
    <t>ROLO COMPACTADOR VIBRATÓRIO DE UM CILINDRO AÇO LISO, POTÊNCIA 80 HP, PESO OPERACIONAL MÁXIMO 8,1 T, IMPACTO DINÂMICO 16,15 / 9,5 T, LARGURA DE TRABALHO 1,68 M - CHI DIURNO. AF_06/2014</t>
  </si>
  <si>
    <t>5684</t>
  </si>
  <si>
    <t>ROLO COMPACTADOR VIBRATÓRIO DE UM CILINDRO AÇO LISO, POTÊNCIA 80 HP, PESO OPERACIONAL MÁXIMO 8,1 T, IMPACTO DINÂMICO 16,15 / 9,5 T, LARGURA DE TRABALHO 1,68 M - CHP DIURNO. AF_06/2014</t>
  </si>
  <si>
    <t>93244</t>
  </si>
  <si>
    <t>ROLO COMPACTADOR VIBRATÓRIO PÉ DE CARNEIRO PARA SOLOS, POTÊNCIA 80 HP, PESO OPERACIONAL SEM/COM LASTRO 7,4 / 8,8 T, LARGURA DE TRABALHO 1,68 M - CHI DIURNO. AF_02/2016</t>
  </si>
  <si>
    <t>73436</t>
  </si>
  <si>
    <t>ROLO COMPACTADOR VIBRATÓRIO PÉ DE CARNEIRO PARA SOLOS, POTÊNCIA 80 HP, PESO OPERACIONAL SEM/COM LASTRO 7,4 / 8,8 T, LARGURA DE TRABALHO 1,68 M - CHP DIURNO. AF_02/2016</t>
  </si>
  <si>
    <t>5881</t>
  </si>
  <si>
    <t>ROLO COMPACTADOR VIBRATÓRIO PÉ DE CARNEIRO, OPERADO POR CONTROLE REMOTO, POTÊNCIA 12,5 KW, PESO OPERACIONAL 1,675 T, LARGURA DE TRABALHO 0,85 M - CHI DIURNO. AF_02/2016</t>
  </si>
  <si>
    <t>5879</t>
  </si>
  <si>
    <t>ROLO COMPACTADOR VIBRATÓRIO PÉ DE CARNEIRO, OPERADO POR CONTROLE REMOTO, POTÊNCIA 12,5 KW, PESO OPERACIONAL 1,675 T, LARGURA DE TRABALHO 0,85 M - CHP DIURNO. AF_02/2016</t>
  </si>
  <si>
    <t>5865</t>
  </si>
  <si>
    <t>ROLO COMPACTADOR VIBRATÓRIO REBOCÁVEL, CILINDRO DE AÇO LISO, POTÊNCIA DE TRAÇÃO DE 65 CV, PESO 4,7 T, IMPACTO DINÂMICO 18,3 T, LARGURA DE TRABALHO 1,67 M - CHI DIURNO. AF_02/2016</t>
  </si>
  <si>
    <t>5863</t>
  </si>
  <si>
    <t>ROLO COMPACTADOR VIBRATÓRIO REBOCÁVEL, CILINDRO DE AÇO LISO, POTÊNCIA DE TRAÇÃO DE 65 CV, PESO 4,7 T, IMPACTO DINÂMICO 18,3 T, LARGURA DE TRABALHO 1,67 M - CHP DIURNO. AF_02/2016</t>
  </si>
  <si>
    <t>5869</t>
  </si>
  <si>
    <t>ROLO COMPACTADOR VIBRATÓRIO TANDEM AÇO LISO, POTÊNCIA 58 HP, PESO SEM/COM LASTRO 6,5 / 9,4 T, LARGURA DE TRABALHO 1,2 M - CHI DIURNO. AF_06/2014</t>
  </si>
  <si>
    <t>5867</t>
  </si>
  <si>
    <t>ROLO COMPACTADOR VIBRATÓRIO TANDEM AÇO LISO, POTÊNCIA 58 HP, PESO SEM/COM LASTRO 6,5 / 9,4 T, LARGURA DE TRABALHO 1,2 M - CHP DIURNO. AF_06/2014</t>
  </si>
  <si>
    <t>95271</t>
  </si>
  <si>
    <t>RÉGUA VIBRATÓRIA DUPLA PARA CONCRETO, PESO DE 60KG, COMPRIMENTO 4 M, COM MOTOR A GASOLINA, POTÊNCIA 5,5 HP - CHI DIURNO. AF_09/2016</t>
  </si>
  <si>
    <t>95270</t>
  </si>
  <si>
    <t>RÉGUA VIBRATÓRIA DUPLA PARA CONCRETO, PESO DE 60KG, COMPRIMENTO 4 M, COM MOTOR A GASOLINA, POTÊNCIA 5,5 HP - CHP DIURNO. AF_09/2016</t>
  </si>
  <si>
    <t>91693</t>
  </si>
  <si>
    <t>SERRA CIRCULAR DE BANCADA COM MOTOR ELÉTRICO POTÊNCIA DE 5HP, COM COIFA PARA DISCO 10" - CHI DIURNO. AF_08/2015</t>
  </si>
  <si>
    <t>91692</t>
  </si>
  <si>
    <t>SERRA CIRCULAR DE BANCADA COM MOTOR ELÉTRICO POTÊNCIA DE 5HP, COM COIFA PARA DISCO 10" - CHP DIURNO. AF_08/2015</t>
  </si>
  <si>
    <t>95140</t>
  </si>
  <si>
    <t>TALHA MANUAL DE CORRENTE, CAPACIDADE DE 2 TON. COM ELEVAÇÃO DE 3 M - CHI DIURNO. AF_07/2016</t>
  </si>
  <si>
    <t>95139</t>
  </si>
  <si>
    <t>TALHA MANUAL DE CORRENTE, CAPACIDADE DE 2 TON. COM ELEVAÇÃO DE 3 M - CHP DIURNO. AF_07/2016</t>
  </si>
  <si>
    <t>89027</t>
  </si>
  <si>
    <t>TANQUE DE ASFALTO ESTACIONÁRIO COM MAÇARICO, CAPACIDADE 20.000 L - CHI DIURNO. AF_05/2023</t>
  </si>
  <si>
    <t>89028</t>
  </si>
  <si>
    <t>TANQUE DE ASFALTO ESTACIONÁRIO COM MAÇARICO, CAPACIDADE 20.000 L - CHP DIURNO. AF_05/2023</t>
  </si>
  <si>
    <t>7031</t>
  </si>
  <si>
    <t>TANQUE DE ASFALTO ESTACIONÁRIO COM SERPENTINA, CAPACIDADE 30.000 L - CHI DIURNO. AF_05/2023</t>
  </si>
  <si>
    <t>7030</t>
  </si>
  <si>
    <t>TANQUE DE ASFALTO ESTACIONÁRIO COM SERPENTINA, CAPACIDADE 30.000 L - CHP DIURNO. AF_05/2023</t>
  </si>
  <si>
    <t>104092</t>
  </si>
  <si>
    <t>TERMOFUSORA PARA TUBOS E CONEXÕES EM PPR COM DIÂMETROS DE 20 A 63 MM, POTÊNCIA DE 800 W, TENSAO 220 V - CHI DIURNO. AF_05/2022</t>
  </si>
  <si>
    <t>104091</t>
  </si>
  <si>
    <t>TERMOFUSORA PARA TUBOS E CONEXÕES EM PPR COM DIÂMETROS DE 20 A 63 MM, POTÊNCIA DE 800 W, TENSAO 220 V - CHP DIURNO. AF_05/2022</t>
  </si>
  <si>
    <t>104098</t>
  </si>
  <si>
    <t>TERMOFUSORA PARA TUBOS E CONEXÕES EM PPR COM DIÂMETROS DE 75 A 110 MM, POTÊNCIA DE *1100* W, TENSÃO 220 V - CHI DIURNO. AF_05/2022</t>
  </si>
  <si>
    <t>104097</t>
  </si>
  <si>
    <t>TERMOFUSORA PARA TUBOS E CONEXÕES EM PPR COM DIÂMETROS DE 75 A 110 MM, POTÊNCIA DE *1100* W, TENSÃO 220 V - CHP DIURNO. AF_05/2022</t>
  </si>
  <si>
    <t>89031</t>
  </si>
  <si>
    <t>TRATOR DE ESTEIRAS, POTÊNCIA 100 HP, PESO OPERACIONAL 9,4 T, COM LÂMINA 2,19 M3 - CHI DIURNO. AF_06/2014</t>
  </si>
  <si>
    <t>89032</t>
  </si>
  <si>
    <t>TRATOR DE ESTEIRAS, POTÊNCIA 100 HP, PESO OPERACIONAL 9,4 T, COM LÂMINA 2,19 M3 - CHP DIURNO. AF_06/2014</t>
  </si>
  <si>
    <t>88844</t>
  </si>
  <si>
    <t>TRATOR DE ESTEIRAS, POTÊNCIA 125 HP, PESO OPERACIONAL 12,9 T, COM LÂMINA 2,7 M3 - CHI DIURNO. AF_10/2014</t>
  </si>
  <si>
    <t>88843</t>
  </si>
  <si>
    <t>TRATOR DE ESTEIRAS, POTÊNCIA 125 HP, PESO OPERACIONAL 12,9 T, COM LÂMINA 2,7 M3 - CHP DIURNO. AF_10/2014</t>
  </si>
  <si>
    <t>5853</t>
  </si>
  <si>
    <t>TRATOR DE ESTEIRAS, POTÊNCIA 150 HP, PESO OPERACIONAL 16,7 T, COM RODA MOTRIZ ELEVADA E LÂMINA 3,18 M3 - CHI DIURNO. AF_06/2014</t>
  </si>
  <si>
    <t>5851</t>
  </si>
  <si>
    <t>TRATOR DE ESTEIRAS, POTÊNCIA 150 HP, PESO OPERACIONAL 16,7 T, COM RODA MOTRIZ ELEVADA E LÂMINA 3,18 M3 - CHP DIURNO. AF_06/2014</t>
  </si>
  <si>
    <t>5849</t>
  </si>
  <si>
    <t>TRATOR DE ESTEIRAS, POTÊNCIA 170 HP, PESO OPERACIONAL 19 T, CAÇAMBA 5,2 M3 - CHI DIURNO. AF_06/2014</t>
  </si>
  <si>
    <t>5847</t>
  </si>
  <si>
    <t>TRATOR DE ESTEIRAS, POTÊNCIA 170 HP, PESO OPERACIONAL 19 T, CAÇAMBA 5,2 M3 - CHP DIURNO. AF_06/2014</t>
  </si>
  <si>
    <t>5857</t>
  </si>
  <si>
    <t>TRATOR DE ESTEIRAS, POTÊNCIA 347 HP, PESO OPERACIONAL 38,5 T, COM LÂMINA 8,70 M3 - CHI DIURNO. AF_06/2014</t>
  </si>
  <si>
    <t>5855</t>
  </si>
  <si>
    <t>TRATOR DE ESTEIRAS, POTÊNCIA 347 HP, PESO OPERACIONAL 38,5 T, COM LÂMINA 8,70 M3 - CHP DIURNO. AF_06/2014</t>
  </si>
  <si>
    <t>96021</t>
  </si>
  <si>
    <t>TRATOR DE PNEUS COM POTÊNCIA DE 122 CV, TRAÇÃO 4X4, COM GRADE DE DISCOS ACOPLADA - CHI DIURNO. AF_02/2017</t>
  </si>
  <si>
    <t>96020</t>
  </si>
  <si>
    <t>TRATOR DE PNEUS COM POTÊNCIA DE 122 CV, TRAÇÃO 4X4, COM GRADE DE DISCOS ACOPLADA - CHP DIURNO. AF_02/2017</t>
  </si>
  <si>
    <t>96014</t>
  </si>
  <si>
    <t>TRATOR DE PNEUS COM POTÊNCIA DE 122 CV, TRAÇÃO 4X4, COM VASSOURA MECÂNICA ACOPLADA - CHI DIURNO. AF_02/2017</t>
  </si>
  <si>
    <t>96013</t>
  </si>
  <si>
    <t>TRATOR DE PNEUS COM POTÊNCIA DE 122 CV, TRAÇÃO 4X4, COM VASSOURA MECÂNICA ACOPLADA - CHP DIURNO. AF_02/2017</t>
  </si>
  <si>
    <t>96029</t>
  </si>
  <si>
    <t>TRATOR DE PNEUS COM POTÊNCIA DE 85 CV, TRAÇÃO 4X4, COM GRADE DE DISCOS ACOPLADA - CHI DIURNO. AF_02/2017</t>
  </si>
  <si>
    <t>96028</t>
  </si>
  <si>
    <t>TRATOR DE PNEUS COM POTÊNCIA DE 85 CV, TRAÇÃO 4X4, COM GRADE DE DISCOS ACOPLADA - CHP DIURNO. AF_02/2017</t>
  </si>
  <si>
    <t>96155</t>
  </si>
  <si>
    <t>TRATOR DE PNEUS COM POTÊNCIA DE 85 CV, TRAÇÃO 4X4, COM VASSOURA MECÂNICA ACOPLADA - CHI DIURNO. AF_02/2017</t>
  </si>
  <si>
    <t>96157</t>
  </si>
  <si>
    <t>TRATOR DE PNEUS COM POTÊNCIA DE 85 CV, TRAÇÃO 4X4, COM VASSOURA MECÂNICA ACOPLADA - CHP DIURNO. AF_03/2017</t>
  </si>
  <si>
    <t>5845</t>
  </si>
  <si>
    <t>TRATOR DE PNEUS, POTÊNCIA 122 CV, TRAÇÃO 4X4, PESO COM LASTRO DE 4.510 KG - CHI DIURNO. AF_06/2014</t>
  </si>
  <si>
    <t>5843</t>
  </si>
  <si>
    <t>TRATOR DE PNEUS, POTÊNCIA 122 CV, TRAÇÃO 4X4, PESO COM LASTRO DE 4.510 KG - CHP DIURNO. AF_06/2014</t>
  </si>
  <si>
    <t>89036</t>
  </si>
  <si>
    <t>TRATOR DE PNEUS, POTÊNCIA 85 CV, TRAÇÃO 4X4, PESO COM LASTRO DE 4.675 KG - CHI DIURNO. AF_06/2014</t>
  </si>
  <si>
    <t>89035</t>
  </si>
  <si>
    <t>TRATOR DE PNEUS, POTÊNCIA 85 CV, TRAÇÃO 4X4, PESO COM LASTRO DE 4.675 KG - CHP DIURNO. AF_06/2014</t>
  </si>
  <si>
    <t>93440</t>
  </si>
  <si>
    <t>USINA DE ASFALTO À FRIO, CAPACIDADE DE 40 A 60 TON/HORA, ELÉTRICA POTÊNCIA 30 CV - CHI DIURNO. AF_05/2023</t>
  </si>
  <si>
    <t>93439</t>
  </si>
  <si>
    <t>USINA DE ASFALTO À FRIO, CAPACIDADE DE 40 A 60 TON/HORA, ELÉTRICA POTÊNCIA 30 CV - CHP DIURNO. AF_05/2023</t>
  </si>
  <si>
    <t>100648</t>
  </si>
  <si>
    <t>USINA DE ASFALTO, TIPO GRAVIMÉTRICA, PROD 150 TON/HORA - CHI DIURNO. AF_12/2019</t>
  </si>
  <si>
    <t>100647</t>
  </si>
  <si>
    <t>USINA DE ASFALTO, TIPO GRAVIMÉTRICA, PROD 150 TON/HORA - CHP DIURNO. AF_12/2019</t>
  </si>
  <si>
    <t>5829</t>
  </si>
  <si>
    <t>USINA DE CONCRETO FIXA, CAPACIDADE NOMINAL DE 90 A 120 M3/H, SEM SILO - CHI DIURNO. AF_07/2016</t>
  </si>
  <si>
    <t>5823</t>
  </si>
  <si>
    <t>USINA DE CONCRETO FIXA, CAPACIDADE NOMINAL DE 90 A 120 M3/H, SEM SILO - CHP DIURNO. AF_07/2016</t>
  </si>
  <si>
    <t>5884</t>
  </si>
  <si>
    <t>USINA DE LAMA ASFÁLTICA, PROD 30 A 50 T/H, SILO DE AGREGADO 7 M3, RESERVATÓRIOS PARA EMULSÃO E ÁGUA DE 2,3 M3 CADA, MISTURADOR TIPO PUG MILL A SER MONTADO SOBRE CAMINHÃO - CHI DIURNO. AF_10/2014</t>
  </si>
  <si>
    <t>5882</t>
  </si>
  <si>
    <t>USINA DE LAMA ASFÁLTICA, PROD 30 A 50 T/H, SILO DE AGREGADO 7 M3, RESERVATÓRIOS PARA EMULSÃO E ÁGUA DE 2,3 M3 CADA, MISTURADOR TIPO PUG MILL A SER MONTADO SOBRE CAMINHÃO - CHP DIURNO. AF_10/2014</t>
  </si>
  <si>
    <t>100642</t>
  </si>
  <si>
    <t>USINA DE MISTURA ASFÁLTICA À QUENTE, TIPO CONTRA FLUXO, PROD 100 A 140 TON/HORA - CHI DIURNO. AF_12/2019</t>
  </si>
  <si>
    <t>100641</t>
  </si>
  <si>
    <t>USINA DE MISTURA ASFÁLTICA À QUENTE, TIPO CONTRA FLUXO, PROD 100 A 140 TON/HORA - CHP DIURNO. AF_12/2019</t>
  </si>
  <si>
    <t>93434</t>
  </si>
  <si>
    <t>USINA DE MISTURA ASFÁLTICA À QUENTE, TIPO CONTRA FLUXO, PROD 40 A 80 TON/HORA - CHI DIURNO. AF_05/2023</t>
  </si>
  <si>
    <t>93433</t>
  </si>
  <si>
    <t>USINA DE MISTURA ASFÁLTICA À QUENTE, TIPO CONTRA FLUXO, PROD 40 A 80 TON/HORA - CHP DIURNO. AF_05/2023</t>
  </si>
  <si>
    <t>95122</t>
  </si>
  <si>
    <t>USINA MISTURADORA DE SOLOS, CAPACIDADE DE 200 A 500 TON/H, POTENCIA 75KW - CHI DIURNO. AF_07/2016</t>
  </si>
  <si>
    <t>95121</t>
  </si>
  <si>
    <t>USINA MISTURADORA DE SOLOS, CAPACIDADE DE 200 A 500 TON/H, POTENCIA 75KW - CHP DIURNO. AF_07/2016</t>
  </si>
  <si>
    <t>5841</t>
  </si>
  <si>
    <t>VASSOURA MECÂNICA REBOCÁVEL COM ESCOVA CILÍNDRICA, LARGURA ÚTIL DE VARRIMENTO DE 2,44 M - CHI DIURNO. AF_06/2014</t>
  </si>
  <si>
    <t>5839</t>
  </si>
  <si>
    <t>VASSOURA MECÂNICA REBOCÁVEL COM ESCOVA CILÍNDRICA, LARGURA ÚTIL DE VARRIMENTO DE 2,44 M - CHP DIURNO. AF_06/2014</t>
  </si>
  <si>
    <t>90587</t>
  </si>
  <si>
    <t>VIBRADOR DE IMERSÃO, DIÂMETRO DE PONTEIRA 45MM, MOTOR ELÉTRICO TRIFÁSICO POTÊNCIA DE 2 CV - CHI DIURNO. AF_06/2015</t>
  </si>
  <si>
    <t>90586</t>
  </si>
  <si>
    <t>VIBRADOR DE IMERSÃO, DIÂMETRO DE PONTEIRA 45MM, MOTOR ELÉTRICO TRIFÁSICO POTÊNCIA DE 2 CV - CHP DIURNO. AF_06/2015</t>
  </si>
  <si>
    <t>5837</t>
  </si>
  <si>
    <t>VIBROACABADORA DE ASFALTO SOBRE ESTEIRAS, LARGURA DE PAVIMENTAÇÃO 1,90 M A 5,30 M, POTÊNCIA 105 HP CAPACIDADE 450 T/H - CHI DIURNO. AF_11/2014</t>
  </si>
  <si>
    <t>5835</t>
  </si>
  <si>
    <t>VIBROACABADORA DE ASFALTO SOBRE ESTEIRAS, LARGURA DE PAVIMENTAÇÃO 1,90 M A 5,30 M, POTÊNCIA 105 HP CAPACIDADE 450 T/H - CHP DIURNO. AF_11/2014</t>
  </si>
  <si>
    <t>89257</t>
  </si>
  <si>
    <t>VIBROACABADORA DE ASFALTO SOBRE ESTEIRAS, LARGURA DE PAVIMENTAÇÃO 2,13 M A 4,55 M, POTÊNCIA 100 HP CAPACIDADE 400 T/H - CHP DIURNO. AF_11/2014</t>
  </si>
  <si>
    <t>89258</t>
  </si>
  <si>
    <t>VIBROACABADORA DE ASFALTO SOBRE ESTEIRAS, LARGURA DE PAVIMENTAÇÃO 2,13 M A 4,55 M, POTÊNCIA 100 HP, CAPACIDADE 400 T/H - CHI DIURNO. AF_11/2014</t>
  </si>
  <si>
    <t>97621</t>
  </si>
  <si>
    <t>DEMOLIÇÃO DE ALVENARIA DE BLOCO FURADO, DE FORMA MANUAL, COM REAPROVEITAMENTO. AF_09/2023</t>
  </si>
  <si>
    <t>DEMOLIÇÃO DE ALVENARIA DE BLOCO FURADO, DE FORMA MANUAL, SEM REAPROVEITAMENTO. AF_09/2023</t>
  </si>
  <si>
    <t>97623</t>
  </si>
  <si>
    <t>DEMOLIÇÃO DE ALVENARIA DE TIJOLO MACIÇO, DE FORMA MANUAL, COM REAPROVEITAMENTO. AF_09/2023</t>
  </si>
  <si>
    <t>97624</t>
  </si>
  <si>
    <t>DEMOLIÇÃO DE ALVENARIA DE TIJOLO MACIÇO, DE FORMA MANUAL, SEM REAPROVEITAMENTO. AF_09/2023</t>
  </si>
  <si>
    <t>97625</t>
  </si>
  <si>
    <t>DEMOLIÇÃO DE ALVENARIA PARA QUALQUER TIPO DE BLOCO, DE FORMA MECANIZADA, SEM REAPROVEITAMENTO. AF_09/2023</t>
  </si>
  <si>
    <t>DEMOLIÇÃO DE ARGAMASSAS, DE FORMA DE FORMA MECANIZADA COM MARTELETE, SEM REAPROVEITAMENTO. AF_09/2023</t>
  </si>
  <si>
    <t>97631</t>
  </si>
  <si>
    <t>DEMOLIÇÃO DE ARGAMASSAS, DE FORMA MANUAL, SEM REAPROVEITAMENTO. AF_09/2023</t>
  </si>
  <si>
    <t>104796</t>
  </si>
  <si>
    <t>DEMOLIÇÃO DE GUIAS, SARJETAS OU SARJETÕES, DE FORMA MECANIZADA, SEM REAPROVEITAMENTO. AF_09/2023</t>
  </si>
  <si>
    <t>97628</t>
  </si>
  <si>
    <t>DEMOLIÇÃO DE LAJES, EM CONCRETO ARMADO, DE FORMA MANUAL, SEM REAPROVEITAMENTO. AF_09/2023</t>
  </si>
  <si>
    <t>97629</t>
  </si>
  <si>
    <t>DEMOLIÇÃO DE LAJES, EM CONCRETO ARMADO, DE FORMA MECANIZADA COM MARTELETE, SEM REAPROVEITAMENTO. AF_09/2023</t>
  </si>
  <si>
    <t>97626</t>
  </si>
  <si>
    <t>DEMOLIÇÃO DE PILARES E VIGAS EM CONCRETO ARMADO, DE FORMA MANUAL, SEM REAPROVEITAMENTO. AF_09/2023</t>
  </si>
  <si>
    <t>97627</t>
  </si>
  <si>
    <t>DEMOLIÇÃO DE PILARES E VIGAS EM CONCRETO ARMADO, DE FORMA MECANIZADA COM MARTELETE, SEM REAPROVEITAMENTO. AF_09/2023</t>
  </si>
  <si>
    <t>DEMOLIÇÃO DE PISO DE CONCRETO SIMPLES, DE FORMA MECANIZADA COM MARTELETE, SEM REAPROVEITAMENTO. AF_09/2023</t>
  </si>
  <si>
    <t>97633</t>
  </si>
  <si>
    <t>DEMOLIÇÃO DE REVESTIMENTO CERÂMICO, DE FORMA MANUAL, SEM REAPROVEITAMENTO. AF_09/2023</t>
  </si>
  <si>
    <t>97632</t>
  </si>
  <si>
    <t>DEMOLIÇÃO DE RODAPÉ CERÂMICO, DE FORMA MANUAL, SEM REAPROVEITAMENTO. AF_09/2023</t>
  </si>
  <si>
    <t>97636</t>
  </si>
  <si>
    <t>DEMOLIÇÃO PARCIAL DE PAVIMENTO ASFÁLTICO, DE FORMA MECANIZADA, SEM REAPROVEITAMENTO. AF_09/2023</t>
  </si>
  <si>
    <t>104797</t>
  </si>
  <si>
    <t>REMOÇAO DE GUIAS PRÉ-FABRICADAS DE CONCRETO, DE FORMA MECANIZADA, COM REAPROVEITAMENTO. AF_09/2023</t>
  </si>
  <si>
    <t>104803</t>
  </si>
  <si>
    <t>REMOÇÃO CALHAS E RUFOS, DE FORMA MANUAL, SEM REAPROVEITAMENTO. AF_09/2023</t>
  </si>
  <si>
    <t>97664</t>
  </si>
  <si>
    <t>REMOÇÃO DE ACESSÓRIOS, DE FORMA MANUAL, SEM REAPROVEITAMENTO. AF_09/2023</t>
  </si>
  <si>
    <t>104801</t>
  </si>
  <si>
    <t>REMOÇÃO DE ALAMBRADOS PARA QUADRAS POLIESPORTIVAS, ESTRUTURADO POR TUBOS DE AÇO GALVANIZADO, COM TELA DE ARAME GALVANIZADO, DE FORMA MANUAL, SEM REAPROVEITAMENTO. AF_09/2023</t>
  </si>
  <si>
    <t>97661</t>
  </si>
  <si>
    <t>REMOÇÃO DE CABOS ELÉTRICOS, COM SEÇÃO DE 10 MM², FORMA MANUAL, SEM REAPROVEITAMENTO. AF_09/2023</t>
  </si>
  <si>
    <t>104794</t>
  </si>
  <si>
    <t>REMOÇÃO DE CABOS ELÉTRICOS, COM SEÇÃO DE 16 MM², FORMA MANUAL, SEM REAPROVEITAMENTO. AF_09/2023</t>
  </si>
  <si>
    <t>104795</t>
  </si>
  <si>
    <t>REMOÇÃO DE CABOS ELÉTRICOS, COM SEÇÃO DE 25 MM², FORMA MANUAL, SEM REAPROVEITAMENTO. AF_09/2023</t>
  </si>
  <si>
    <t>REMOÇÃO DE CABOS ELÉTRICOS, COM SEÇÃO DE ATÉ 2,5 MM², DE FORMA MANUAL, SEM REAPROVEITAMENTO. AF_09/2023</t>
  </si>
  <si>
    <t>104793</t>
  </si>
  <si>
    <t>REMOÇÃO DE CABOS ELÉTRICOS, COM SEÇÃO MAIOR QUE 2,5 MM² E MENOR QUE 10 MM², DE FORMA MANUAL, SEM REAPROVEITAMENTO. AF_09/2023</t>
  </si>
  <si>
    <t>104800</t>
  </si>
  <si>
    <t>REMOÇÃO DE CERCAS E MOURÕES, DE FORMA MANUAL, SEM REAPROVEITAMENTO. AF_09/2023</t>
  </si>
  <si>
    <t>97638</t>
  </si>
  <si>
    <t>REMOÇÃO DE CHAPAS E PERFIS DE DRYWALL, DE FORMA MANUAL, SEM REAPROVEITAMENTO. AF_09/2023</t>
  </si>
  <si>
    <t>97641</t>
  </si>
  <si>
    <t>REMOÇÃO DE FORRO DE GESSO, DE FORMA MANUAL, SEM REAPROVEITAMENTO. AF_09/2023</t>
  </si>
  <si>
    <t>97660</t>
  </si>
  <si>
    <t>REMOÇÃO DE INTERRUPTORES/TOMADAS ELÉTRICAS, DE FORMA MANUAL, SEM REAPROVEITAMENTO. AF_09/2023</t>
  </si>
  <si>
    <t>97663</t>
  </si>
  <si>
    <t>REMOÇÃO DE LOUÇAS, DE FORMA MANUAL, SEM REAPROVEITAMENTO. AF_09/2023</t>
  </si>
  <si>
    <t>97665</t>
  </si>
  <si>
    <t>REMOÇÃO DE LUMINÁRIAS, DE FORMA MANUAL, SEM REAPROVEITAMENTO. AF_09/2023</t>
  </si>
  <si>
    <t>97666</t>
  </si>
  <si>
    <t>REMOÇÃO DE METAIS SANITÁRIOS, DE FORMA MANUAL, SEM REAPROVEITAMENTO. AF_09/2023</t>
  </si>
  <si>
    <t>97635</t>
  </si>
  <si>
    <t>REMOÇÃO DE PISO DE BLOCO INTERTRAVADO OU DE PEDRA PORTUGUESA, DE FORMA MANUAL, COM REAPROVEITAMENTO. AF_09/2023</t>
  </si>
  <si>
    <t>97643</t>
  </si>
  <si>
    <t>REMOÇÃO DE PISO DE MADEIRA (ASSOALHO E BARROTE), DE FORMA MANUAL, SEM REAPROVEITAMENTO. AF_09/2023</t>
  </si>
  <si>
    <t>104799</t>
  </si>
  <si>
    <t>REMOÇÃO DE PLACAS DE SINALIZAÇÃO VIÁRIA, DE FORMA MANUAL, SEM REAPROVEITAMENTO. AF_09/2023</t>
  </si>
  <si>
    <t>97639</t>
  </si>
  <si>
    <t>REMOÇÃO DE PLACAS E PILARETES DE CONCRETO, DE FORMA MANUAL, SEM REAPROVEITAMENTO. AF_09/2023</t>
  </si>
  <si>
    <t>REMOÇÃO DE PORTAS, DE FORMA MANUAL, SEM REAPROVEITAMENTO. AF_09/2023</t>
  </si>
  <si>
    <t>97648</t>
  </si>
  <si>
    <t>REMOÇÃO DE PROTEÇÃO TÉRMICA PARA COBERTURA EM EPS, DE FORMA MANUAL, SEM REAPROVEITAMENTO. AF_09/2023</t>
  </si>
  <si>
    <t>104798</t>
  </si>
  <si>
    <t>REMOÇÃO DE SUPORTE METÁLICO OU DE MADEIRA PARA PLACAS DE SINALIZAÇÃO VIÁRIA, DE FORMA MANUAL, SEM REAPROVEITAMENTO. AF_09/2023</t>
  </si>
  <si>
    <t>104802</t>
  </si>
  <si>
    <t>REMOÇÃO DE TELA DE ARAME GALVANIZADO DE ALAMBRADOS PARA QUADRAS POLIESPORTIVAS, DE FORMA MANUAL, SEM REMOÇÃO DA ESTRUTURA DE SUSTENTAÇÃO, SEM REAPROVEITAMENTO. AF_09/2023</t>
  </si>
  <si>
    <t>REMOÇÃO DE TELHAS DE FIBROCIMENTO METÁLICA E CERÂMICA, DE FORMA MANUAL, SEM REAPROVEITAMENTO. AF_09/2023</t>
  </si>
  <si>
    <t>97649</t>
  </si>
  <si>
    <t>REMOÇÃO DE TELHAS DE FIBROCIMENTO, METÁLICA E CERÂMICA, DE FORMA MECANIZADA, COM USO DE GUINDASTE, SEM REAPROVEITAMENTO. AF_09/2023</t>
  </si>
  <si>
    <t>97652</t>
  </si>
  <si>
    <t>REMOÇÃO DE TESOURAS DE MADEIRA, COM VÃO MAIOR OU IGUAL A 8M, DE FORMA MANUAL, SEM REAPROVEITAMENTO. AF_09/2023</t>
  </si>
  <si>
    <t>97654</t>
  </si>
  <si>
    <t>REMOÇÃO DE TESOURAS DE MADEIRA, COM VÃO MAIOR OU IGUAL A 8M, DE FORMA MECANIZADA, COM REAPROVEITAMENTO. AF_09/2023</t>
  </si>
  <si>
    <t>REMOÇÃO DE TESOURAS DE MADEIRA, COM VÃO MENOR QUE 8M, DE FORMA MANUAL, SEM REAPROVEITAMENTO. AF_09/2023</t>
  </si>
  <si>
    <t>97653</t>
  </si>
  <si>
    <t>REMOÇÃO DE TESOURAS DE MADEIRA, COM VÃO MENOR QUE 8M, DE FORMA MECANIZADA, COM REAPROVEITAMENTO. AF_09/2023</t>
  </si>
  <si>
    <t>97657</t>
  </si>
  <si>
    <t>REMOÇÃO DE TESOURAS METÁLICAS, COM VÃO MAIOR OU IGUAL A 8M, DE FORMA MANUAL, SEM REAPROVEITAMENTO. AF_09/2023</t>
  </si>
  <si>
    <t>97659</t>
  </si>
  <si>
    <t>REMOÇÃO DE TESOURAS METÁLICAS, COM VÃO MAIOR OU IGUAL A 8M, DE FORMA MECANIZADA, COM REAPROVEITAMENTO. AF_09/2023</t>
  </si>
  <si>
    <t>97656</t>
  </si>
  <si>
    <t>REMOÇÃO DE TESOURAS METÁLICAS, COM VÃO MENOR QUE 8M, DE FORMA MANUAL, SEM REAPROVEITAMENTO. AF_09/2023</t>
  </si>
  <si>
    <t>97658</t>
  </si>
  <si>
    <t>REMOÇÃO DE TESOURAS METÁLICAS, COM VÃO MENOR QUE 8M, DE FORMA MECANIZADA, COM REAPROVEITAMENTO. AF_09/2023</t>
  </si>
  <si>
    <t>REMOÇÃO DE TRAMA DE MADEIRA PARA COBERTURA, DE FORMA MANUAL, SEM REAPROVEITAMENTO. AF_09/2023</t>
  </si>
  <si>
    <t>97642</t>
  </si>
  <si>
    <t>REMOÇÃO DE TRAMA METÁLICA OU DE MADEIRA PARA FORRO, DE FORMA MANUAL, SEM REAPROVEITAMENTO. AF_09/2023</t>
  </si>
  <si>
    <t>97655</t>
  </si>
  <si>
    <t>REMOÇÃO DE TRAMA METÁLICA PARA COBERTURA, DE FORMA MANUAL, SEM REAPROVEITAMENTO. AF_09/2023</t>
  </si>
  <si>
    <t>92712</t>
  </si>
  <si>
    <t>APARELHO PARA CORTE E SOLDA OXI-ACETILENO SOBRE RODAS, INCLUSIVE CILINDROS E MAÇARICOS - DEPRECIAÇÃO. AF_05/2023</t>
  </si>
  <si>
    <t>92713</t>
  </si>
  <si>
    <t>APARELHO PARA CORTE E SOLDA OXI-ACETILENO SOBRE RODAS, INCLUSIVE CILINDROS E MAÇARICOS - JUROS. AF_05/2023</t>
  </si>
  <si>
    <t>92714</t>
  </si>
  <si>
    <t>APARELHO PARA CORTE E SOLDA OXI-ACETILENO SOBRE RODAS, INCLUSIVE CILINDROS E MAÇARICOS - MANUTENÇÃO. AF_05/2023</t>
  </si>
  <si>
    <t>92715</t>
  </si>
  <si>
    <t>APARELHO PARA CORTE E SOLDA OXI-ACETILENO SOBRE RODAS, INCLUSIVE CILINDROS E MAÇARICOS - MATERIAIS NA OPERAÇÃO. AF_05/2023</t>
  </si>
  <si>
    <t>103666</t>
  </si>
  <si>
    <t>BATE ESTACA PARA INSTALAÇÃO DE DEFENSAS METÁLICAS (GUARD RAIL) FIXO, INCLUSIVE CAMINHÃO TOCO PBT 9.700 KG, POTÊNCIA DE 160 CV - MATERIAIS NA OPERAÇÃO. AF_05/2023</t>
  </si>
  <si>
    <t>89212</t>
  </si>
  <si>
    <t>BATE-ESTACAS POR GRAVIDADE, POTÊNCIA DE 160 HP, PESO DO MARTELO ATÉ 3 TONELADAS - DEPRECIAÇÃO. AF_11/2014</t>
  </si>
  <si>
    <t>89213</t>
  </si>
  <si>
    <t>BATE-ESTACAS POR GRAVIDADE, POTÊNCIA DE 160 HP, PESO DO MARTELO ATÉ 3 TONELADAS - JUROS. AF_11/2014</t>
  </si>
  <si>
    <t>89214</t>
  </si>
  <si>
    <t>BATE-ESTACAS POR GRAVIDADE, POTÊNCIA DE 160 HP, PESO DO MARTELO ATÉ 3 TONELADAS - MANUTENÇÃO. AF_11/2014</t>
  </si>
  <si>
    <t>89215</t>
  </si>
  <si>
    <t>BATE-ESTACAS POR GRAVIDADE, POTÊNCIA DE 160 HP, PESO DO MARTELO ATÉ 3 TONELADAS - MATERIAIS NA OPERAÇÃO. AF_11/2014</t>
  </si>
  <si>
    <t>87441</t>
  </si>
  <si>
    <t>BETONEIRA CAPACIDADE NOMINAL 400 L, CAPACIDADE DE MISTURA 310 L, MOTOR A DIESEL POTÊNCIA 5,0 CV, SEM CARREGADOR - DEPRECIAÇÃO. AF_05/2023</t>
  </si>
  <si>
    <t>87442</t>
  </si>
  <si>
    <t>BETONEIRA CAPACIDADE NOMINAL 400 L, CAPACIDADE DE MISTURA 310 L, MOTOR A DIESEL POTÊNCIA 5,0 CV, SEM CARREGADOR - JUROS. AF_05/2023</t>
  </si>
  <si>
    <t>87443</t>
  </si>
  <si>
    <t>BETONEIRA CAPACIDADE NOMINAL 400 L, CAPACIDADE DE MISTURA 310 L, MOTOR A DIESEL POTÊNCIA 5,0 CV, SEM CARREGADOR - MANUTENÇÃO. AF_05/2023</t>
  </si>
  <si>
    <t>87444</t>
  </si>
  <si>
    <t>BETONEIRA CAPACIDADE NOMINAL 400 L, CAPACIDADE DE MISTURA 310 L, MOTOR A DIESEL POTÊNCIA 5,0 CV, SEM CARREGADOR - MATERIAIS NA OPERAÇÃO. AF_05/2023</t>
  </si>
  <si>
    <t>93229</t>
  </si>
  <si>
    <t>BETONEIRA CAPACIDADE NOMINAL 400 L, CAPACIDADE DE MISTURA 310 L, MOTOR A GASOLINA POTÊNCIA 5,5 CV, SEM CARREGADOR - DEPRECIAÇÃO. AF_02/2016</t>
  </si>
  <si>
    <t>93230</t>
  </si>
  <si>
    <t>BETONEIRA CAPACIDADE NOMINAL 400 L, CAPACIDADE DE MISTURA 310 L, MOTOR A GASOLINA POTÊNCIA 5,5 CV, SEM CARREGADOR - JUROS. AF_02/2016</t>
  </si>
  <si>
    <t>93231</t>
  </si>
  <si>
    <t>BETONEIRA CAPACIDADE NOMINAL 400 L, CAPACIDADE DE MISTURA 310 L, MOTOR A GASOLINA POTÊNCIA 5,5 CV, SEM CARREGADOR - MANUTENÇÃO. AF_02/2016</t>
  </si>
  <si>
    <t>93232</t>
  </si>
  <si>
    <t>BETONEIRA CAPACIDADE NOMINAL 400 L, CAPACIDADE DE MISTURA 310 L, MOTOR A GASOLINA POTÊNCIA 5,5 CV, SEM CARREGADOR - MATERIAIS NA OPERAÇÃO. AF_02/2016</t>
  </si>
  <si>
    <t>102951</t>
  </si>
  <si>
    <t>BETONEIRA CAPACIDADE NOMINAL DE 250 L, CAPACIDADE DE MISTURA DE 175 L, MOTOR ELÉTRICO MONOFÁSICO POTÊNCIA 1CV - MATERIAIS NA OPERAÇÃO. AF_05/2023</t>
  </si>
  <si>
    <t>88826</t>
  </si>
  <si>
    <t>BETONEIRA CAPACIDADE NOMINAL DE 400 L, CAPACIDADE DE MISTURA 280 L, MOTOR ELÉTRICO TRIFÁSICO POTÊNCIA DE 2 CV, SEM CARREGADOR - DEPRECIAÇÃO. AF_05/2023</t>
  </si>
  <si>
    <t>88827</t>
  </si>
  <si>
    <t>BETONEIRA CAPACIDADE NOMINAL DE 400 L, CAPACIDADE DE MISTURA 280 L, MOTOR ELÉTRICO TRIFÁSICO POTÊNCIA DE 2 CV, SEM CARREGADOR - JUROS. AF_05/2023</t>
  </si>
  <si>
    <t>88828</t>
  </si>
  <si>
    <t>BETONEIRA CAPACIDADE NOMINAL DE 400 L, CAPACIDADE DE MISTURA 280 L, MOTOR ELÉTRICO TRIFÁSICO POTÊNCIA DE 2 CV, SEM CARREGADOR - MANUTENÇÃO. AF_05/2023</t>
  </si>
  <si>
    <t>88829</t>
  </si>
  <si>
    <t>BETONEIRA CAPACIDADE NOMINAL DE 400 L, CAPACIDADE DE MISTURA 280 L, MOTOR ELÉTRICO TRIFÁSICO POTÊNCIA DE 2 CV, SEM CARREGADOR - MATERIAIS NA OPERAÇÃO. AF_05/2023</t>
  </si>
  <si>
    <t>89221</t>
  </si>
  <si>
    <t>BETONEIRA CAPACIDADE NOMINAL DE 600 L, CAPACIDADE DE MISTURA 360 L, MOTOR ELÉTRICO TRIFÁSICO POTÊNCIA DE 4 CV, SEM CARREGADOR - DEPRECIAÇÃO. AF_05/2023</t>
  </si>
  <si>
    <t>89222</t>
  </si>
  <si>
    <t>BETONEIRA CAPACIDADE NOMINAL DE 600 L, CAPACIDADE DE MISTURA 360 L, MOTOR ELÉTRICO TRIFÁSICO POTÊNCIA DE 4 CV, SEM CARREGADOR - JUROS. AF_05/2023</t>
  </si>
  <si>
    <t>89223</t>
  </si>
  <si>
    <t>BETONEIRA CAPACIDADE NOMINAL DE 600 L, CAPACIDADE DE MISTURA 360 L, MOTOR ELÉTRICO TRIFÁSICO POTÊNCIA DE 4 CV, SEM CARREGADOR - MANUTENÇÃO. AF_05/2023</t>
  </si>
  <si>
    <t>89224</t>
  </si>
  <si>
    <t>BETONEIRA CAPACIDADE NOMINAL DE 600 L, CAPACIDADE DE MISTURA 360 L, MOTOR ELÉTRICO TRIFÁSICO POTÊNCIA DE 4 CV, SEM CARREGADOR - MATERIAIS NA OPERAÇÃO. AF_05/2023</t>
  </si>
  <si>
    <t>89274</t>
  </si>
  <si>
    <t>BETONEIRA CAPACIDADE NOMINAL DE 600 L, CAPACIDADE DE MISTURA 440 L, MOTOR A DIESEL POTÊNCIA 10 CV, COM CARREGADOR - DEPRECIAÇÃO. AF_05/2023</t>
  </si>
  <si>
    <t>89275</t>
  </si>
  <si>
    <t>BETONEIRA CAPACIDADE NOMINAL DE 600 L, CAPACIDADE DE MISTURA 440 L, MOTOR A DIESEL POTÊNCIA 10 CV, COM CARREGADOR - JUROS. AF_05/2023</t>
  </si>
  <si>
    <t>89276</t>
  </si>
  <si>
    <t>BETONEIRA CAPACIDADE NOMINAL DE 600 L, CAPACIDADE DE MISTURA 440 L, MOTOR A DIESEL POTÊNCIA 10 CV, COM CARREGADOR - MANUTENÇÃO. AF_05/2023</t>
  </si>
  <si>
    <t>89277</t>
  </si>
  <si>
    <t>BETONEIRA CAPACIDADE NOMINAL DE 600 L, CAPACIDADE DE MISTURA 440 L, MOTOR A DIESEL POTÊNCIA 10 CV, COM CARREGADOR - MATERIAIS NA OPERAÇÃO. AF_05/2023</t>
  </si>
  <si>
    <t>90646</t>
  </si>
  <si>
    <t>BOMBA CENTRÍFUGA MONOESTÁGIO COM MOTOR ELÉTRICO MONOFÁSICO, POTÊNCIA 15 HP, DIÂMETRO DO ROTOR 173 MM, HM/Q = 30 MCA / 90 M3/H A 45 MCA / 55 M3/H - DEPRECIAÇÃO. AF_06/2015</t>
  </si>
  <si>
    <t>90647</t>
  </si>
  <si>
    <t>BOMBA CENTRÍFUGA MONOESTÁGIO COM MOTOR ELÉTRICO MONOFÁSICO, POTÊNCIA 15 HP, DIÂMETRO DO ROTOR 173 MM, HM/Q = 30 MCA / 90 M3/H A 45 MCA / 55 M3/H - JUROS. AF_06/2015</t>
  </si>
  <si>
    <t>90648</t>
  </si>
  <si>
    <t>BOMBA CENTRÍFUGA MONOESTÁGIO COM MOTOR ELÉTRICO MONOFÁSICO, POTÊNCIA 15 HP, DIÂMETRO DO ROTOR 173 MM, HM/Q = 30 MCA / 90 M3/H A 45 MCA / 55 M3/H - MANUTENÇÃO. AF_06/2015</t>
  </si>
  <si>
    <t>90649</t>
  </si>
  <si>
    <t>BOMBA CENTRÍFUGA MONOESTÁGIO COM MOTOR ELÉTRICO MONOFÁSICO, POTÊNCIA 15 HP, DIÂMETRO DO ROTOR 173 MM, HM/Q = 30 MCA / 90 M3/H A 45 MCA / 55 M3/H - MATERIAIS NA OPERAÇÃO. AF_06/2015</t>
  </si>
  <si>
    <t>90652</t>
  </si>
  <si>
    <t>BOMBA DE PROJEÇÃO DE CONCRETO SECO, POTÊNCIA 10 CV, VAZÃO 3 M3/H - DEPRECIAÇÃO. AF_06/2015</t>
  </si>
  <si>
    <t>90653</t>
  </si>
  <si>
    <t>BOMBA DE PROJEÇÃO DE CONCRETO SECO, POTÊNCIA 10 CV, VAZÃO 3 M3/H - JUROS. AF_06/2015</t>
  </si>
  <si>
    <t>90654</t>
  </si>
  <si>
    <t>BOMBA DE PROJEÇÃO DE CONCRETO SECO, POTÊNCIA 10 CV, VAZÃO 3 M3/H - MANUTENÇÃO. AF_06/2015</t>
  </si>
  <si>
    <t>90655</t>
  </si>
  <si>
    <t>BOMBA DE PROJEÇÃO DE CONCRETO SECO, POTÊNCIA 10 CV, VAZÃO 3 M3/H - MATERIAIS NA OPERAÇÃO. AF_06/2015</t>
  </si>
  <si>
    <t>90658</t>
  </si>
  <si>
    <t>BOMBA DE PROJEÇÃO DE CONCRETO SECO, POTÊNCIA 10 CV, VAZÃO 6 M3/H - DEPRECIAÇÃO. AF_06/2015</t>
  </si>
  <si>
    <t>90659</t>
  </si>
  <si>
    <t>BOMBA DE PROJEÇÃO DE CONCRETO SECO, POTÊNCIA 10 CV, VAZÃO 6 M3/H - JUROS. AF_06/2015</t>
  </si>
  <si>
    <t>90660</t>
  </si>
  <si>
    <t>BOMBA DE PROJEÇÃO DE CONCRETO SECO, POTÊNCIA 10 CV, VAZÃO 6 M3/H - MANUTENÇÃO. AF_06/2015</t>
  </si>
  <si>
    <t>90661</t>
  </si>
  <si>
    <t>BOMBA DE PROJEÇÃO DE CONCRETO SECO, POTÊNCIA 10 CV, VAZÃO 6 M3/H - MATERIAIS NA OPERAÇÃO. AF_06/2015</t>
  </si>
  <si>
    <t>89019</t>
  </si>
  <si>
    <t>BOMBA SUBMERSÍVEL ELÉTRICA TRIFÁSICA, POTÊNCIA 2,96 HP, Ø ROTOR 144 MM SEMI-ABERTO, BOCAL DE SAÍDA Ø 2", HM/Q = 2 MCA / 38,8 M3/H A 28 MCA / 5 M3/H - DEPRECIAÇÃO. AF_06/2014</t>
  </si>
  <si>
    <t>89020</t>
  </si>
  <si>
    <t>BOMBA SUBMERSÍVEL ELÉTRICA TRIFÁSICA, POTÊNCIA 2,96 HP, Ø ROTOR 144 MM SEMI-ABERTO, BOCAL DE SAÍDA Ø 2", HM/Q = 2 MCA / 38,8 M3/H A 28 MCA / 5 M3/H - JUROS. AF_06/2014</t>
  </si>
  <si>
    <t>5800</t>
  </si>
  <si>
    <t>BOMBA SUBMERSÍVEL ELÉTRICA TRIFÁSICA, POTÊNCIA 2,96 HP, Ø ROTOR 144 MM SEMI-ABERTO, BOCAL DE SAÍDA Ø 2", HM/Q = 2 MCA / 38,8 M3/H A 28 MCA / 5 M3/H - MANUTENÇÃO. AF_06/2014</t>
  </si>
  <si>
    <t>53866</t>
  </si>
  <si>
    <t>BOMBA SUBMERSÍVEL ELÉTRICA TRIFÁSICA, POTÊNCIA 2,96 HP, Ø ROTOR 144 MM SEMI-ABERTO, BOCAL DE SAÍDA Ø 2", HM/Q = 2 MCA / 38,8 M3/H A 28 MCA / 5 M3/H - MATERIAIS NA OPERAÇÃO. AF_06/2014</t>
  </si>
  <si>
    <t>90639</t>
  </si>
  <si>
    <t>BOMBA TRIPLEX, PARA INJEÇÃO DE NATA DE CIMENTO, VAZÃO MÁXIMA DE 100 LITROS/MINUTO, PRESSÃO MÁXIMA DE 70 BAR - DEPRECIAÇÃO. AF_06/2015</t>
  </si>
  <si>
    <t>90640</t>
  </si>
  <si>
    <t>BOMBA TRIPLEX, PARA INJEÇÃO DE NATA DE CIMENTO, VAZÃO MÁXIMA DE 100 LITROS/MINUTO, PRESSÃO MÁXIMA DE 70 BAR - JUROS. AF_06/2015</t>
  </si>
  <si>
    <t>90641</t>
  </si>
  <si>
    <t>BOMBA TRIPLEX, PARA INJEÇÃO DE NATA DE CIMENTO, VAZÃO MÁXIMA DE 100 LITROS/MINUTO, PRESSÃO MÁXIMA DE 70 BAR - MANUTENÇÃO. AF_06/2015</t>
  </si>
  <si>
    <t>90642</t>
  </si>
  <si>
    <t>BOMBA TRIPLEX, PARA INJEÇÃO DE NATA DE CIMENTO, VAZÃO MÁXIMA DE 100 LITROS/MINUTO, PRESSÃO MÁXIMA DE 70 BAR - MATERIAIS NA OPERAÇÃO. AF_06/2015</t>
  </si>
  <si>
    <t>102809</t>
  </si>
  <si>
    <t>CALDEIRA A GÁS COM TERMOSTATO, CAPACIDADE 100 LITROS - MATERIAIS NA OPERAÇÃO. AF_05/2023</t>
  </si>
  <si>
    <t>92140</t>
  </si>
  <si>
    <t>CAMINHONETE CABINE SIMPLES COM MOTOR 1.6 FLEX, CÂMBIO MANUAL, POTÊNCIA 101/104 CV, 2 PORTAS - DEPRECIAÇÃO. AF_11/2015</t>
  </si>
  <si>
    <t>92142</t>
  </si>
  <si>
    <t>CAMINHONETE CABINE SIMPLES COM MOTOR 1.6 FLEX, CÂMBIO MANUAL, POTÊNCIA 101/104 CV, 2 PORTAS - IMPOSTOS E SEGUROS. AF_11/2015</t>
  </si>
  <si>
    <t>92141</t>
  </si>
  <si>
    <t>CAMINHONETE CABINE SIMPLES COM MOTOR 1.6 FLEX, CÂMBIO MANUAL, POTÊNCIA 101/104 CV, 2 PORTAS - JUROS. AF_11/2015</t>
  </si>
  <si>
    <t>92143</t>
  </si>
  <si>
    <t>CAMINHONETE CABINE SIMPLES COM MOTOR 1.6 FLEX, CÂMBIO MANUAL, POTÊNCIA 101/104 CV, 2 PORTAS - MANUTENÇÃO. AF_11/2015</t>
  </si>
  <si>
    <t>92144</t>
  </si>
  <si>
    <t>CAMINHONETE CABINE SIMPLES COM MOTOR 1.6 FLEX, CÂMBIO MANUAL, POTÊNCIA 101/104 CV, 2 PORTAS - MATERIAIS NA OPERAÇÃO. AF_11/2015</t>
  </si>
  <si>
    <t>92133</t>
  </si>
  <si>
    <t>CAMINHONETE COM MOTOR A DIESEL, POTÊNCIA 180 CV, CABINE DUPLA, 4X4 - DEPRECIAÇÃO. AF_11/2015</t>
  </si>
  <si>
    <t>92135</t>
  </si>
  <si>
    <t>CAMINHONETE COM MOTOR A DIESEL, POTÊNCIA 180 CV, CABINE DUPLA, 4X4 - IMPOSTOS E SEGUROS. AF_11/2015</t>
  </si>
  <si>
    <t>92134</t>
  </si>
  <si>
    <t>CAMINHONETE COM MOTOR A DIESEL, POTÊNCIA 180 CV, CABINE DUPLA, 4X4 - JUROS. AF_11/2015</t>
  </si>
  <si>
    <t>92136</t>
  </si>
  <si>
    <t>CAMINHONETE COM MOTOR A DIESEL, POTÊNCIA 180 CV, CABINE DUPLA, 4X4 - MANUTENÇÃO. AF_11/2015</t>
  </si>
  <si>
    <t>92137</t>
  </si>
  <si>
    <t>CAMINHONETE COM MOTOR A DIESEL, POTÊNCIA 180 CV, CABINE DUPLA, 4X4 - MATERIAIS NA OPERAÇÃO. AF_11/2015</t>
  </si>
  <si>
    <t>91380</t>
  </si>
  <si>
    <t>CAMINHÃO BASCULANTE 10 M3, TRUCADO CABINE SIMPLES, PESO BRUTO TOTAL 23.000 KG, CARGA ÚTIL MÁXIMA 15.935 KG, DISTÂNCIA ENTRE EIXOS 4,80 M, POTÊNCIA 230 CV INCLUSIVE CAÇAMBA METÁLICA - DEPRECIAÇÃO. AF_06/2014</t>
  </si>
  <si>
    <t>91382</t>
  </si>
  <si>
    <t>CAMINHÃO BASCULANTE 10 M3, TRUCADO CABINE SIMPLES, PESO BRUTO TOTAL 23.000 KG, CARGA ÚTIL MÁXIMA 15.935 KG, DISTÂNCIA ENTRE EIXOS 4,80 M, POTÊNCIA 230 CV INCLUSIVE CAÇAMBA METÁLICA - IMPOSTOS E SEGUROS. AF_06/2014</t>
  </si>
  <si>
    <t>91381</t>
  </si>
  <si>
    <t>CAMINHÃO BASCULANTE 10 M3, TRUCADO CABINE SIMPLES, PESO BRUTO TOTAL 23.000 KG, CARGA ÚTIL MÁXIMA 15.935 KG, DISTÂNCIA ENTRE EIXOS 4,80 M, POTÊNCIA 230 CV INCLUSIVE CAÇAMBA METÁLICA - JUROS. AF_06/2014</t>
  </si>
  <si>
    <t>91383</t>
  </si>
  <si>
    <t>CAMINHÃO BASCULANTE 10 M3, TRUCADO CABINE SIMPLES, PESO BRUTO TOTAL 23.000 KG, CARGA ÚTIL MÁXIMA 15.935 KG, DISTÂNCIA ENTRE EIXOS 4,80 M, POTÊNCIA 230 CV INCLUSIVE CAÇAMBA METÁLICA - MANUTENÇÃO. AF_06/2014</t>
  </si>
  <si>
    <t>91384</t>
  </si>
  <si>
    <t>CAMINHÃO BASCULANTE 10 M3, TRUCADO CABINE SIMPLES, PESO BRUTO TOTAL 23.000 KG, CARGA ÚTIL MÁXIMA 15.935 KG, DISTÂNCIA ENTRE EIXOS 4,80 M, POTÊNCIA 230 CV INCLUSIVE CAÇAMBA METÁLICA - MATERIAIS NA OPERAÇÃO. AF_06/2014</t>
  </si>
  <si>
    <t>96030</t>
  </si>
  <si>
    <t>CAMINHÃO BASCULANTE 10 M3, TRUCADO, POTÊNCIA 230 CV, INCLUSIVE CAÇAMBA METÁLICA, COM DISTRIBUIDOR DE AGREGADOS ACOPLADO - DEPRECIAÇÃO. AF_02/2017</t>
  </si>
  <si>
    <t>96032</t>
  </si>
  <si>
    <t>CAMINHÃO BASCULANTE 10 M3, TRUCADO, POTÊNCIA 230 CV, INCLUSIVE CAÇAMBA METÁLICA, COM DISTRIBUIDOR DE AGREGADOS ACOPLADO - IMPOSTOS E SEGUROS. AF_02/2017</t>
  </si>
  <si>
    <t>96031</t>
  </si>
  <si>
    <t>CAMINHÃO BASCULANTE 10 M3, TRUCADO, POTÊNCIA 230 CV, INCLUSIVE CAÇAMBA METÁLICA, COM DISTRIBUIDOR DE AGREGADOS ACOPLADO - JUROS. AF_02/2017</t>
  </si>
  <si>
    <t>96033</t>
  </si>
  <si>
    <t>CAMINHÃO BASCULANTE 10 M3, TRUCADO, POTÊNCIA 230 CV, INCLUSIVE CAÇAMBA METÁLICA, COM DISTRIBUIDOR DE AGREGADOS ACOPLADO - MANUTENÇÃO. AF_02/2017</t>
  </si>
  <si>
    <t>96034</t>
  </si>
  <si>
    <t>CAMINHÃO BASCULANTE 10 M3, TRUCADO, POTÊNCIA 230 CV, INCLUSIVE CAÇAMBA METÁLICA, COM DISTRIBUIDOR DE AGREGADOS ACOPLADO - MATERIAIS NA OPERAÇÃO. AF_02/2017</t>
  </si>
  <si>
    <t>89870</t>
  </si>
  <si>
    <t>CAMINHÃO BASCULANTE 14 M3, COM CAVALO MECÂNICO DE CAPACIDADE MÁXIMA DE TRAÇÃO COMBINADO DE 36000 KG, POTÊNCIA 286 CV, INCLUSIVE SEMIREBOQUE COM CAÇAMBA METÁLICA - DEPRECIAÇÃO. AF_12/2014</t>
  </si>
  <si>
    <t>89872</t>
  </si>
  <si>
    <t>CAMINHÃO BASCULANTE 14 M3, COM CAVALO MECÂNICO DE CAPACIDADE MÁXIMA DE TRAÇÃO COMBINADO DE 36000 KG, POTÊNCIA 286 CV, INCLUSIVE SEMIREBOQUE COM CAÇAMBA METÁLICA - IMPOSTOS E SEGUROS. AF_12/2014</t>
  </si>
  <si>
    <t>89871</t>
  </si>
  <si>
    <t>CAMINHÃO BASCULANTE 14 M3, COM CAVALO MECÂNICO DE CAPACIDADE MÁXIMA DE TRAÇÃO COMBINADO DE 36000 KG, POTÊNCIA 286 CV, INCLUSIVE SEMIREBOQUE COM CAÇAMBA METÁLICA - JUROS. AF_12/2014</t>
  </si>
  <si>
    <t>89873</t>
  </si>
  <si>
    <t>CAMINHÃO BASCULANTE 14 M3, COM CAVALO MECÂNICO DE CAPACIDADE MÁXIMA DE TRAÇÃO COMBINADO DE 36000 KG, POTÊNCIA 286 CV, INCLUSIVE SEMIREBOQUE COM CAÇAMBA METÁLICA - MANUTENÇÃO. AF_12/2014</t>
  </si>
  <si>
    <t>89874</t>
  </si>
  <si>
    <t>CAMINHÃO BASCULANTE 14 M3, COM CAVALO MECÂNICO DE CAPACIDADE MÁXIMA DE TRAÇÃO COMBINADO DE 36000 KG, POTÊNCIA 286 CV, INCLUSIVE SEMIREBOQUE COM CAÇAMBA METÁLICA - MATERIAIS NA OPERAÇÃO. AF_12/2014</t>
  </si>
  <si>
    <t>89878</t>
  </si>
  <si>
    <t>CAMINHÃO BASCULANTE 18 M3, COM CAVALO MECÂNICO DE CAPACIDADE MÁXIMA DE TRAÇÃO COMBINADO DE 45000 KG, POTÊNCIA 330 CV, INCLUSIVE SEMIREBOQUE COM CAÇAMBA METÁLICA - DEPRECIAÇÃO. AF_12/2014</t>
  </si>
  <si>
    <t>89880</t>
  </si>
  <si>
    <t>CAMINHÃO BASCULANTE 18 M3, COM CAVALO MECÂNICO DE CAPACIDADE MÁXIMA DE TRAÇÃO COMBINADO DE 45000 KG, POTÊNCIA 330 CV, INCLUSIVE SEMIREBOQUE COM CAÇAMBA METÁLICA - IMPOSTOS E SEGUROS. AF_12/2014</t>
  </si>
  <si>
    <t>89879</t>
  </si>
  <si>
    <t>CAMINHÃO BASCULANTE 18 M3, COM CAVALO MECÂNICO DE CAPACIDADE MÁXIMA DE TRAÇÃO COMBINADO DE 45000 KG, POTÊNCIA 330 CV, INCLUSIVE SEMIREBOQUE COM CAÇAMBA METÁLICA - JUROS. AF_12/2014</t>
  </si>
  <si>
    <t>89881</t>
  </si>
  <si>
    <t>CAMINHÃO BASCULANTE 18 M3, COM CAVALO MECÂNICO DE CAPACIDADE MÁXIMA DE TRAÇÃO COMBINADO DE 45000 KG, POTÊNCIA 330 CV, INCLUSIVE SEMIREBOQUE COM CAÇAMBA METÁLICA - MANUTENÇÃO. AF_12/2014</t>
  </si>
  <si>
    <t>89882</t>
  </si>
  <si>
    <t>CAMINHÃO BASCULANTE 18 M3, COM CAVALO MECÂNICO DE CAPACIDADE MÁXIMA DE TRAÇÃO COMBINADO DE 45000 KG, POTÊNCIA 330 CV, INCLUSIVE SEMIREBOQUE COM CAÇAMBA METÁLICA - MATERIAIS NA OPERAÇÃO. AF_12/2014</t>
  </si>
  <si>
    <t>7058</t>
  </si>
  <si>
    <t>CAMINHÃO BASCULANTE 6 M3 TOCO, PESO BRUTO TOTAL 16.000 KG, CARGA ÚTIL MÁXIMA 11.130 KG, DISTÂNCIA ENTRE EIXOS 5,36 M, POTÊNCIA 185 CV, INCLUSIVE CAÇAMBA METÁLICA - DEPRECIAÇÃO. AF_06/2014</t>
  </si>
  <si>
    <t>91402</t>
  </si>
  <si>
    <t>CAMINHÃO BASCULANTE 6 M3 TOCO, PESO BRUTO TOTAL 16.000 KG, CARGA ÚTIL MÁXIMA 11.130 KG, DISTÂNCIA ENTRE EIXOS 5,36 M, POTÊNCIA 185 CV, INCLUSIVE CAÇAMBA METÁLICA - IMPOSTOS E SEGUROS. AF_06/2014</t>
  </si>
  <si>
    <t>7059</t>
  </si>
  <si>
    <t>CAMINHÃO BASCULANTE 6 M3 TOCO, PESO BRUTO TOTAL 16.000 KG, CARGA ÚTIL MÁXIMA 11.130 KG, DISTÂNCIA ENTRE EIXOS 5,36 M, POTÊNCIA 185 CV, INCLUSIVE CAÇAMBA METÁLICA - JUROS. AF_06/2014</t>
  </si>
  <si>
    <t>7060</t>
  </si>
  <si>
    <t>CAMINHÃO BASCULANTE 6 M3 TOCO, PESO BRUTO TOTAL 16.000 KG, CARGA ÚTIL MÁXIMA 11.130 KG, DISTÂNCIA ENTRE EIXOS 5,36 M, POTÊNCIA 185 CV, INCLUSIVE CAÇAMBA METÁLICA - MANUTENÇÃO. AF_06/2014</t>
  </si>
  <si>
    <t>7061</t>
  </si>
  <si>
    <t>CAMINHÃO BASCULANTE 6 M3 TOCO, PESO BRUTO TOTAL 16.000 KG, CARGA ÚTIL MÁXIMA 11.130 KG, DISTÂNCIA ENTRE EIXOS 5,36 M, POTÊNCIA 185 CV, INCLUSIVE CAÇAMBA METÁLICA - MATERIAIS NA OPERAÇÃO. AF_06/2014</t>
  </si>
  <si>
    <t>91367</t>
  </si>
  <si>
    <t>CAMINHÃO BASCULANTE 6 M3, PESO BRUTO TOTAL 16.000 KG, CARGA ÚTIL MÁXIMA 13.071 KG, DISTÂNCIA ENTRE EIXOS 4,80 M, POTÊNCIA 230 CV INCLUSIVE CAÇAMBA METÁLICA - DEPRECIAÇÃO. AF_06/2014</t>
  </si>
  <si>
    <t>91369</t>
  </si>
  <si>
    <t>CAMINHÃO BASCULANTE 6 M3, PESO BRUTO TOTAL 16.000 KG, CARGA ÚTIL MÁXIMA 13.071 KG, DISTÂNCIA ENTRE EIXOS 4,80 M, POTÊNCIA 230 CV INCLUSIVE CAÇAMBA METÁLICA - IMPOSTOS E SEGUROS. AF_06/2014</t>
  </si>
  <si>
    <t>91368</t>
  </si>
  <si>
    <t>CAMINHÃO BASCULANTE 6 M3, PESO BRUTO TOTAL 16.000 KG, CARGA ÚTIL MÁXIMA 13.071 KG, DISTÂNCIA ENTRE EIXOS 4,80 M, POTÊNCIA 230 CV INCLUSIVE CAÇAMBA METÁLICA - JUROS. AF_06/2014</t>
  </si>
  <si>
    <t>5695</t>
  </si>
  <si>
    <t>CAMINHÃO BASCULANTE 6 M3, PESO BRUTO TOTAL 16.000 KG, CARGA ÚTIL MÁXIMA 13.071 KG, DISTÂNCIA ENTRE EIXOS 4,80 M, POTÊNCIA 230 CV INCLUSIVE CAÇAMBA METÁLICA - MANUTENÇÃO. AF_06/2014</t>
  </si>
  <si>
    <t>53792</t>
  </si>
  <si>
    <t>CAMINHÃO BASCULANTE 6 M3, PESO BRUTO TOTAL 16.000 KG, CARGA ÚTIL MÁXIMA 13.071 KG, DISTÂNCIA ENTRE EIXOS 4,80 M, POTÊNCIA 230 CV INCLUSIVE CAÇAMBA METÁLICA - MATERIAIS NA OPERAÇÃO. AF_06/2014</t>
  </si>
  <si>
    <t>92237</t>
  </si>
  <si>
    <t>CAMINHÃO DE TRANSPORTE DE MATERIAL ASFÁLTICO 20.000 L, COM CAVALO MECÂNICO DE CAPACIDADE MÁXIMA DE TRAÇÃO COMBINADO DE 45.000 KG, POTÊNCIA 330 CV, INCLUSIVE TANQUE DE ASFALTO COM MAÇARICO - DEPRECIAÇÃO. AF_12/2015</t>
  </si>
  <si>
    <t>92239</t>
  </si>
  <si>
    <t>CAMINHÃO DE TRANSPORTE DE MATERIAL ASFÁLTICO 20.000 L, COM CAVALO MECÂNICO DE CAPACIDADE MÁXIMA DE TRAÇÃO COMBINADO DE 45.000 KG, POTÊNCIA 330 CV, INCLUSIVE TANQUE DE ASFALTO COM MAÇARICO - IMPOSTOS E SEGUROS. AF_12/2015</t>
  </si>
  <si>
    <t>92238</t>
  </si>
  <si>
    <t>CAMINHÃO DE TRANSPORTE DE MATERIAL ASFÁLTICO 20.000 L, COM CAVALO MECÂNICO DE CAPACIDADE MÁXIMA DE TRAÇÃO COMBINADO DE 45.000 KG, POTÊNCIA 330 CV, INCLUSIVE TANQUE DE ASFALTO COM MAÇARICO - JUROS. AF_12/2015</t>
  </si>
  <si>
    <t>92240</t>
  </si>
  <si>
    <t>CAMINHÃO DE TRANSPORTE DE MATERIAL ASFÁLTICO 20.000 L, COM CAVALO MECÂNICO DE CAPACIDADE MÁXIMA DE TRAÇÃO COMBINADO DE 45.000 KG, POTÊNCIA 330 CV, INCLUSIVE TANQUE DE ASFALTO COM MAÇARICO - MANUTENÇÃO. AF_12/2015</t>
  </si>
  <si>
    <t>92241</t>
  </si>
  <si>
    <t>CAMINHÃO DE TRANSPORTE DE MATERIAL ASFÁLTICO 20.000 L, COM CAVALO MECÂNICO DE CAPACIDADE MÁXIMA DE TRAÇÃO COMBINADO DE 45.000 KG, POTÊNCIA 330 CV, INCLUSIVE TANQUE DE ASFALTO COM MAÇARICO - MATERIAIS NA OPERAÇÃO. AF_12/2015</t>
  </si>
  <si>
    <t>91640</t>
  </si>
  <si>
    <t>CAMINHÃO DE TRANSPORTE DE MATERIAL ASFÁLTICO 30.000 L, COM CAVALO MECÂNICO DE CAPACIDADE MÁXIMA DE TRAÇÃO COMBINADO DE 66.000 KG, POTÊNCIA 360 CV, INCLUSIVE TANQUE DE ASFALTO COM SERPENTINA - DEPRECIAÇÃO. AF_08/2015</t>
  </si>
  <si>
    <t>91642</t>
  </si>
  <si>
    <t>CAMINHÃO DE TRANSPORTE DE MATERIAL ASFÁLTICO 30.000 L, COM CAVALO MECÂNICO DE CAPACIDADE MÁXIMA DE TRAÇÃO COMBINADO DE 66.000 KG, POTÊNCIA 360 CV, INCLUSIVE TANQUE DE ASFALTO COM SERPENTINA - IMPOSTOS E SEGUROS. AF_08/2015</t>
  </si>
  <si>
    <t>91641</t>
  </si>
  <si>
    <t>CAMINHÃO DE TRANSPORTE DE MATERIAL ASFÁLTICO 30.000 L, COM CAVALO MECÂNICO DE CAPACIDADE MÁXIMA DE TRAÇÃO COMBINADO DE 66.000 KG, POTÊNCIA 360 CV, INCLUSIVE TANQUE DE ASFALTO COM SERPENTINA - JUROS. AF_08/2015</t>
  </si>
  <si>
    <t>91643</t>
  </si>
  <si>
    <t>CAMINHÃO DE TRANSPORTE DE MATERIAL ASFÁLTICO 30.000 L, COM CAVALO MECÂNICO DE CAPACIDADE MÁXIMA DE TRAÇÃO COMBINADO DE 66.000 KG, POTÊNCIA 360 CV, INCLUSIVE TANQUE DE ASFALTO COM SERPENTINA - MANUTENÇÃO. AF_08/2015</t>
  </si>
  <si>
    <t>91644</t>
  </si>
  <si>
    <t>CAMINHÃO DE TRANSPORTE DE MATERIAL ASFÁLTICO 30.000 L, COM CAVALO MECÂNICO DE CAPACIDADE MÁXIMA DE TRAÇÃO COMBINADO DE 66.000 KG, POTÊNCIA 360 CV, INCLUSIVE TANQUE DE ASFALTO COM SERPENTINA - MATERIAIS NA OPERAÇÃO. AF_08/2015</t>
  </si>
  <si>
    <t>92105</t>
  </si>
  <si>
    <t>CAMINHÃO PARA EQUIPAMENTO DE LIMPEZA A SUCÇÃO COM CAMINHÃO TRUCADO DE PESO BRUTO TOTAL 23000 KG, CARGA ÚTIL MÁX. 15935 KG, DISTÂNCIA ENTRE EIXOS 4,80 M, POTÊNCIA 230 CV, INCLUSIVE LIMPADORA A SUCÇÃO, TANQUE 12000 L - MATERIAIS NA OPERAÇÃO. AF_05/2023</t>
  </si>
  <si>
    <t>92101</t>
  </si>
  <si>
    <t>CAMINHÃO PARA EQUIPAMENTO DE LIMPEZA A SUCÇÃO COM CAMINHÃO TRUCADO DE PESO BRUTO TOTAL 23000 KG, CARGA ÚTIL MÁXIMA 15935 KG, DISTÂNCIA ENTRE EIXOS 4,80 M, POTÊNCIA 230 CV, INCLUSIVE LIMPADORA A SUCÇÃO, TANQUE 12000 L - DEPRECIAÇÃO. AF_05/2023</t>
  </si>
  <si>
    <t>92103</t>
  </si>
  <si>
    <t>CAMINHÃO PARA EQUIPAMENTO DE LIMPEZA A SUCÇÃO COM CAMINHÃO TRUCADO DE PESO BRUTO TOTAL 23000 KG, CARGA ÚTIL MÁXIMA 15935 KG, DISTÂNCIA ENTRE EIXOS 4,80 M, POTÊNCIA 230 CV, INCLUSIVE LIMPADORA A SUCÇÃO, TANQUE 12000 L - IMPOSTOS E SEGUROS. AF_05/2023</t>
  </si>
  <si>
    <t>92102</t>
  </si>
  <si>
    <t>CAMINHÃO PARA EQUIPAMENTO DE LIMPEZA A SUCÇÃO COM CAMINHÃO TRUCADO DE PESO BRUTO TOTAL 23000 KG, CARGA ÚTIL MÁXIMA 15935 KG, DISTÂNCIA ENTRE EIXOS 4,80 M, POTÊNCIA 230 CV, INCLUSIVE LIMPADORA A SUCÇÃO, TANQUE 12000 L - JUROS. AF_05/2023</t>
  </si>
  <si>
    <t>92104</t>
  </si>
  <si>
    <t>CAMINHÃO PARA EQUIPAMENTO DE LIMPEZA A SUCÇÃO COM CAMINHÃO TRUCADO DE PESO BRUTO TOTAL 23000 KG, CARGA ÚTIL MÁXIMA 15935 KG, DISTÂNCIA ENTRE EIXOS 4,80 M, POTÊNCIA 230 CV, INCLUSIVE LIMPADORA A SUCÇÃO, TANQUE 12000 L - MANUTENÇÃO. AF_05/2023</t>
  </si>
  <si>
    <t>91396</t>
  </si>
  <si>
    <t>CAMINHÃO PIPA 10.000 L TRUCADO, PESO BRUTO TOTAL 23.000 KG, CARGA ÚTIL MÁXIMA 15.935 KG, DISTÂNCIA ENTRE EIXOS 4,8 M, POTÊNCIA 230 CV, INCLUSIVE TANQUE DE AÇO PARA TRANSPORTE DE ÁGUA - DEPRECIAÇÃO. AF_06/2014</t>
  </si>
  <si>
    <t>91398</t>
  </si>
  <si>
    <t>CAMINHÃO PIPA 10.000 L TRUCADO, PESO BRUTO TOTAL 23.000 KG, CARGA ÚTIL MÁXIMA 15.935 KG, DISTÂNCIA ENTRE EIXOS 4,8 M, POTÊNCIA 230 CV, INCLUSIVE TANQUE DE AÇO PARA TRANSPORTE DE ÁGUA - IMPOSTOS E SEGUROS. AF_06/2014</t>
  </si>
  <si>
    <t>91397</t>
  </si>
  <si>
    <t>CAMINHÃO PIPA 10.000 L TRUCADO, PESO BRUTO TOTAL 23.000 KG, CARGA ÚTIL MÁXIMA 15.935 KG, DISTÂNCIA ENTRE EIXOS 4,8 M, POTÊNCIA 230 CV, INCLUSIVE TANQUE DE AÇO PARA TRANSPORTE DE ÁGUA - JUROS. AF_06/2014</t>
  </si>
  <si>
    <t>5763</t>
  </si>
  <si>
    <t>CAMINHÃO PIPA 10.000 L TRUCADO, PESO BRUTO TOTAL 23.000 KG, CARGA ÚTIL MÁXIMA 15.935 KG, DISTÂNCIA ENTRE EIXOS 4,8 M, POTÊNCIA 230 CV, INCLUSIVE TANQUE DE AÇO PARA TRANSPORTE DE ÁGUA - MANUTENÇÃO. AF_06/2014</t>
  </si>
  <si>
    <t>53831</t>
  </si>
  <si>
    <t>CAMINHÃO PIPA 10.000 L TRUCADO, PESO BRUTO TOTAL 23.000 KG, CARGA ÚTIL MÁXIMA 15.935 KG, DISTÂNCIA ENTRE EIXOS 4,8 M, POTÊNCIA 230 CV, INCLUSIVE TANQUE DE AÇO PARA TRANSPORTE DE ÁGUA - MATERIAIS NA OPERAÇÃO. AF_06/2014</t>
  </si>
  <si>
    <t>91359</t>
  </si>
  <si>
    <t>CAMINHÃO PIPA 6.000 L, PESO BRUTO TOTAL 13.000 KG, DISTÂNCIA ENTRE EIXOS 4,80 M, POTÊNCIA 189 CV INCLUSIVE TANQUE DE AÇO PARA TRANSPORTE DE ÁGUA, CAPACIDADE 6 M3 - DEPRECIAÇÃO. AF_06/2014</t>
  </si>
  <si>
    <t>91361</t>
  </si>
  <si>
    <t>CAMINHÃO PIPA 6.000 L, PESO BRUTO TOTAL 13.000 KG, DISTÂNCIA ENTRE EIXOS 4,80 M, POTÊNCIA 189 CV INCLUSIVE TANQUE DE AÇO PARA TRANSPORTE DE ÁGUA, CAPACIDADE 6 M3 - IMPOSTOS E SEGUROS. AF_06/2014</t>
  </si>
  <si>
    <t>91360</t>
  </si>
  <si>
    <t>CAMINHÃO PIPA 6.000 L, PESO BRUTO TOTAL 13.000 KG, DISTÂNCIA ENTRE EIXOS 4,80 M, POTÊNCIA 189 CV INCLUSIVE TANQUE DE AÇO PARA TRANSPORTE DE ÁGUA, CAPACIDADE 6 M3 - JUROS. AF_06/2014</t>
  </si>
  <si>
    <t>53882</t>
  </si>
  <si>
    <t>CAMINHÃO PIPA 6.000 L, PESO BRUTO TOTAL 13.000 KG, DISTÂNCIA ENTRE EIXOS 4,80 M, POTÊNCIA 189 CV INCLUSIVE TANQUE DE AÇO PARA TRANSPORTE DE ÁGUA, CAPACIDADE 6 M3 - MANUTENÇÃO. AF_06/2014</t>
  </si>
  <si>
    <t>5747</t>
  </si>
  <si>
    <t>CAMINHÃO PIPA 6.000 L, PESO BRUTO TOTAL 13.000 KG, DISTÂNCIA ENTRE EIXOS 4,80 M, POTÊNCIA 189 CV INCLUSIVE TANQUE DE AÇO PARA TRANSPORTE DE ÁGUA, CAPACIDADE 6 M3 - MATERIAIS NA OPERAÇÃO. AF_06/2014</t>
  </si>
  <si>
    <t>104703</t>
  </si>
  <si>
    <t>CAMINHÃO TANQUE PARA HIDROSSEMEADURA, COM CAPACIDADE DE 8.000 LITROS, INCLUINDO BOMBA PARA LANÇAMENTO COM MOTOR DIESEL COM POTÊNCIA DE 105 CV - MATERIAIS NA OPERAÇÃO. AF_06/2023</t>
  </si>
  <si>
    <t>91390</t>
  </si>
  <si>
    <t>CAMINHÃO TOCO, PBT 14.300 KG, CARGA ÚTIL MÁX. 9.710 KG, DIST. ENTRE EIXOS 3,56 M, POTÊNCIA 185 CV, INCLUSIVE CARROCERIA FIXA ABERTA DE MADEIRA P/ TRANSPORTE GERAL DE CARGA SECA, DIMEN. APROX. 2,50 X 6,50 X 0,50 M - DEPRECIAÇÃO. AF_06/2014</t>
  </si>
  <si>
    <t>91392</t>
  </si>
  <si>
    <t>CAMINHÃO TOCO, PBT 14.300 KG, CARGA ÚTIL MÁX. 9.710 KG, DIST. ENTRE EIXOS 3,56 M, POTÊNCIA 185 CV, INCLUSIVE CARROCERIA FIXA ABERTA DE MADEIRA P/ TRANSPORTE GERAL DE CARGA SECA, DIMEN. APROX. 2,50 X 6,50 X 0,50 M - IMPOSTOS E SEGUROS. AF_06/2014</t>
  </si>
  <si>
    <t>91391</t>
  </si>
  <si>
    <t>CAMINHÃO TOCO, PBT 14.300 KG, CARGA ÚTIL MÁX. 9.710 KG, DIST. ENTRE EIXOS 3,56 M, POTÊNCIA 185 CV, INCLUSIVE CARROCERIA FIXA ABERTA DE MADEIRA P/ TRANSPORTE GERAL DE CARGA SECA, DIMEN. APROX. 2,50 X 6,50 X 0,50 M - JUROS. AF_06/2014</t>
  </si>
  <si>
    <t>73335</t>
  </si>
  <si>
    <t>CAMINHÃO TOCO, PBT 14.300 KG, CARGA ÚTIL MÁX. 9.710 KG, DIST. ENTRE EIXOS 3,56 M, POTÊNCIA 185 CV, INCLUSIVE CARROCERIA FIXA ABERTA DE MADEIRA P/ TRANSPORTE GERAL DE CARGA SECA, DIMEN. APROX. 2,50 X 6,50 X 0,50 M - MANUTENÇÃO. AF_06/2014</t>
  </si>
  <si>
    <t>73340</t>
  </si>
  <si>
    <t>CAMINHÃO TOCO, PBT 14.300 KG, CARGA ÚTIL MÁX. 9.710 KG, DIST. ENTRE EIXOS 3,56 M, POTÊNCIA 185 CV, INCLUSIVE CARROCERIA FIXA ABERTA DE MADEIRA P/ TRANSPORTE GERAL DE CARGA SECA, DIMEN. APROX. 2,50 X 6,50 X 0,50 M - MATERIAIS NA OPERAÇÃO. AF_06/2014</t>
  </si>
  <si>
    <t>89264</t>
  </si>
  <si>
    <t>CAMINHÃO TOCO, PBT 16.000 KG, CARGA ÚTIL MÁX. 10.685 KG, DIST. ENTRE EIXOS 4,8 M, POTÊNCIA 189 CV, INCLUSIVE CARROCERIA FIXA ABERTA DE MADEIRA P/ TRANSPORTE GERAL DE CARGA SECA, DIMEN. APROX. 2,5 X 7,00 X 0,50 M - DEPRECIAÇÃO. AF_06/2014</t>
  </si>
  <si>
    <t>89266</t>
  </si>
  <si>
    <t>CAMINHÃO TOCO, PBT 16.000 KG, CARGA ÚTIL MÁX. 10.685 KG, DIST. ENTRE EIXOS 4,8 M, POTÊNCIA 189 CV, INCLUSIVE CARROCERIA FIXA ABERTA DE MADEIRA P/ TRANSPORTE GERAL DE CARGA SECA, DIMEN. APROX. 2,5 X 7,00 X 0,50 M - IMPOSTOS E SEGUROS. AF_06/2014</t>
  </si>
  <si>
    <t>89265</t>
  </si>
  <si>
    <t>CAMINHÃO TOCO, PBT 16.000 KG, CARGA ÚTIL MÁX. 10.685 KG, DIST. ENTRE EIXOS 4,8 M, POTÊNCIA 189 CV, INCLUSIVE CARROCERIA FIXA ABERTA DE MADEIRA P/ TRANSPORTE GERAL DE CARGA SECA, DIMEN. APROX. 2,5 X 7,00 X 0,50 M - JUROS. AF_06/2014</t>
  </si>
  <si>
    <t>5705</t>
  </si>
  <si>
    <t>CAMINHÃO TOCO, PBT 16.000 KG, CARGA ÚTIL MÁX. 10.685 KG, DIST. ENTRE EIXOS 4,8 M, POTÊNCIA 189 CV, INCLUSIVE CARROCERIA FIXA ABERTA DE MADEIRA P/ TRANSPORTE GERAL DE CARGA SECA, DIMEN. APROX. 2,5 X 7,00 X 0,50 M - MANUTENÇÃO. AF_06/2014</t>
  </si>
  <si>
    <t>53797</t>
  </si>
  <si>
    <t>CAMINHÃO TOCO, PBT 16.000 KG, CARGA ÚTIL MÁX. 10.685 KG, DIST. ENTRE EIXOS 4,8 M, POTÊNCIA 189 CV, INCLUSIVE CARROCERIA FIXA ABERTA DE MADEIRA P/ TRANSPORTE GERAL DE CARGA SECA, DIMEN. APROX. 2,5 X 7,00 X 0,50 M - MATERIAIS NA OPERAÇÃO. AF_06/2014</t>
  </si>
  <si>
    <t>91354</t>
  </si>
  <si>
    <t>CAMINHÃO TOCO, PESO BRUTO TOTAL 14.300 KG, CARGA ÚTIL MÁXIMA 9590 KG, DISTÂNCIA ENTRE EIXOS 4,76 M, POTÊNCIA 185 CV (NÃO INCLUI CARROCERIA) - DEPRECIAÇÃO. AF_06/2014</t>
  </si>
  <si>
    <t>91356</t>
  </si>
  <si>
    <t>CAMINHÃO TOCO, PESO BRUTO TOTAL 14.300 KG, CARGA ÚTIL MÁXIMA 9590 KG, DISTÂNCIA ENTRE EIXOS 4,76 M, POTÊNCIA 185 CV (NÃO INCLUI CARROCERIA) - IMPOSTOS E SEGUROS. AF_06/2014</t>
  </si>
  <si>
    <t>91355</t>
  </si>
  <si>
    <t>CAMINHÃO TOCO, PESO BRUTO TOTAL 14.300 KG, CARGA ÚTIL MÁXIMA 9590 KG, DISTÂNCIA ENTRE EIXOS 4,76 M, POTÊNCIA 185 CV (NÃO INCLUI CARROCERIA) - JUROS. AF_06/2014</t>
  </si>
  <si>
    <t>5751</t>
  </si>
  <si>
    <t>CAMINHÃO TOCO, PESO BRUTO TOTAL 14.300 KG, CARGA ÚTIL MÁXIMA 9590 KG, DISTÂNCIA ENTRE EIXOS 4,76 M, POTÊNCIA 185 CV (NÃO INCLUI CARROCERIA) - MANUTENÇÃO. AF_06/2014</t>
  </si>
  <si>
    <t>53827</t>
  </si>
  <si>
    <t>CAMINHÃO TOCO, PESO BRUTO TOTAL 14.300 KG, CARGA ÚTIL MÁXIMA 9590 KG, DISTÂNCIA ENTRE EIXOS 4,76 M, POTÊNCIA 185 CV (NÃO INCLUI CARROCERIA) - MATERIAIS NA OPERAÇÃO. AF_06/2014</t>
  </si>
  <si>
    <t>91375</t>
  </si>
  <si>
    <t>CAMINHÃO TOCO, PESO BRUTO TOTAL 16.000 KG, CARGA ÚTIL MÁXIMA DE 10.685 KG, DISTÂNCIA ENTRE EIXOS 4,80 M, POTÊNCIA 189 CV EXCLUSIVE CARROCERIA - DEPRECIAÇÃO. AF_06/2014</t>
  </si>
  <si>
    <t>91377</t>
  </si>
  <si>
    <t>CAMINHÃO TOCO, PESO BRUTO TOTAL 16.000 KG, CARGA ÚTIL MÁXIMA DE 10.685 KG, DISTÂNCIA ENTRE EIXOS 4,80 M, POTÊNCIA 189 CV EXCLUSIVE CARROCERIA - IMPOSTOS E SEGUROS. AF_06/2014</t>
  </si>
  <si>
    <t>91376</t>
  </si>
  <si>
    <t>CAMINHÃO TOCO, PESO BRUTO TOTAL 16.000 KG, CARGA ÚTIL MÁXIMA DE 10.685 KG, DISTÂNCIA ENTRE EIXOS 4,80 M, POTÊNCIA 189 CV EXCLUSIVE CARROCERIA - JUROS. AF_06/2014</t>
  </si>
  <si>
    <t>5754</t>
  </si>
  <si>
    <t>CAMINHÃO TOCO, PESO BRUTO TOTAL 16.000 KG, CARGA ÚTIL MÁXIMA DE 10.685 KG, DISTÂNCIA ENTRE EIXOS 4,80 M, POTÊNCIA 189 CV EXCLUSIVE CARROCERIA - MANUTENÇÃO. AF_06/2014</t>
  </si>
  <si>
    <t>53829</t>
  </si>
  <si>
    <t>CAMINHÃO TOCO, PESO BRUTO TOTAL 16.000 KG, CARGA ÚTIL MÁXIMA DE 10.685 KG, DISTÂNCIA ENTRE EIXOS 4,80 M, POTÊNCIA 189 CV EXCLUSIVE CARROCERIA - MATERIAIS NA OPERAÇÃO. AF_06/2014</t>
  </si>
  <si>
    <t>91026</t>
  </si>
  <si>
    <t>CAMINHÃO TRUCADO (C/ TERCEIRO EIXO) ELETRÔNICO - POTÊNCIA 231CV - PBT = 22000KG - DIST. ENTRE EIXOS 5170 MM - INCLUI CARROCERIA FIXA ABERTA DE MADEIRA - DEPRECIAÇÃO. AF_06/2015</t>
  </si>
  <si>
    <t>91028</t>
  </si>
  <si>
    <t>CAMINHÃO TRUCADO (C/ TERCEIRO EIXO) ELETRÔNICO - POTÊNCIA 231CV - PBT = 22000KG - DIST. ENTRE EIXOS 5170 MM - INCLUI CARROCERIA FIXA ABERTA DE MADEIRA - IMPOSTOS E SEGUROS. AF_06/2015</t>
  </si>
  <si>
    <t>91027</t>
  </si>
  <si>
    <t>CAMINHÃO TRUCADO (C/ TERCEIRO EIXO) ELETRÔNICO - POTÊNCIA 231CV - PBT = 22000KG - DIST. ENTRE EIXOS 5170 MM - INCLUI CARROCERIA FIXA ABERTA DE MADEIRA - JUROS. AF_06/2015</t>
  </si>
  <si>
    <t>91029</t>
  </si>
  <si>
    <t>CAMINHÃO TRUCADO (C/ TERCEIRO EIXO) ELETRÔNICO - POTÊNCIA 231CV - PBT = 22000KG - DIST. ENTRE EIXOS 5170 MM - INCLUI CARROCERIA FIXA ABERTA DE MADEIRA - MANUTENÇÃO. AF_06/2015</t>
  </si>
  <si>
    <t>91030</t>
  </si>
  <si>
    <t>CAMINHÃO TRUCADO (C/ TERCEIRO EIXO) ELETRÔNICO - POTÊNCIA 231CV - PBT = 22000KG - DIST. ENTRE EIXOS 5170 MM - INCLUI CARROCERIA FIXA ABERTA DE MADEIRA - MATERIAIS NA OPERAÇÃO. AF_06/2015</t>
  </si>
  <si>
    <t>102815</t>
  </si>
  <si>
    <t>CENTRAL DE LAMA BENTONÍTICA (DEPÓSITO DE BENTONITA, MISTURADOR DE ALTA TURBULÊNCIA, SILOS DE ARMAZENAMENTO DE LAMA E ÁGUA, LABORATÓRIO DE CONTROLE DE QUALIDADE DA LAMA) - MATERIAIS NA OPERAÇÃO. AF_04/2019</t>
  </si>
  <si>
    <t>91529</t>
  </si>
  <si>
    <t>COMPACTADOR DE SOLOS DE PERCUSSÃO (SOQUETE) COM MOTOR A GASOLINA 4 TEMPOS, POTÊNCIA 4 CV - DEPRECIAÇÃO. AF_08/2015</t>
  </si>
  <si>
    <t>91530</t>
  </si>
  <si>
    <t>COMPACTADOR DE SOLOS DE PERCUSSÃO (SOQUETE) COM MOTOR A GASOLINA 4 TEMPOS, POTÊNCIA 4 CV - JUROS. AF_08/2015</t>
  </si>
  <si>
    <t>91531</t>
  </si>
  <si>
    <t>COMPACTADOR DE SOLOS DE PERCUSSÃO (SOQUETE) COM MOTOR A GASOLINA 4 TEMPOS, POTÊNCIA 4 CV - MANUTENÇÃO. AF_08/2015</t>
  </si>
  <si>
    <t>91532</t>
  </si>
  <si>
    <t>COMPACTADOR DE SOLOS DE PERCUSSÃO (SOQUETE) COM MOTOR A GASOLINA 4 TEMPOS, POTÊNCIA 4 CV - MATERIAIS NA OPERAÇÃO. AF_08/2015</t>
  </si>
  <si>
    <t>95260</t>
  </si>
  <si>
    <t>COMPACTADOR DE SOLOS DE PERCUSÃO (SOQUETE) COM MOTOR A GASOLINA, POTÊNCIA 3 CV - DEPRECIAÇÃO. AF_09/2016</t>
  </si>
  <si>
    <t>95261</t>
  </si>
  <si>
    <t>COMPACTADOR DE SOLOS DE PERCUSÃO (SOQUETE) COM MOTOR A GASOLINA, POTÊNCIA 3 CV - JUROS. AF_09/2016</t>
  </si>
  <si>
    <t>95262</t>
  </si>
  <si>
    <t>COMPACTADOR DE SOLOS DE PERCUSÃO (SOQUETE) COM MOTOR A GASOLINA, POTÊNCIA 3 CV - MANUTENÇÃO. AF_09/2016</t>
  </si>
  <si>
    <t>95263</t>
  </si>
  <si>
    <t>COMPACTADOR DE SOLOS DE PERCUSÃO (SOQUETE) COM MOTOR A GASOLINA, POTÊNCIA 3 CV - MATERIAIS NA OPERAÇÃO. AF_09/2016</t>
  </si>
  <si>
    <t>90968</t>
  </si>
  <si>
    <t>COMPRESSOR DE AR REBOCAVEL, VAZÃO 250 PCM, PRESSAO DE TRABALHO 102 PSI, MOTOR A DIESEL POTÊNCIA 81 CV - DEPRECIAÇÃO. AF_06/2015</t>
  </si>
  <si>
    <t>90969</t>
  </si>
  <si>
    <t>COMPRESSOR DE AR REBOCAVEL, VAZÃO 250 PCM, PRESSAO DE TRABALHO 102 PSI, MOTOR A DIESEL POTÊNCIA 81 CV - JUROS. AF_06/2015</t>
  </si>
  <si>
    <t>90970</t>
  </si>
  <si>
    <t>COMPRESSOR DE AR REBOCAVEL, VAZÃO 250 PCM, PRESSAO DE TRABALHO 102 PSI, MOTOR A DIESEL POTÊNCIA 81 CV - MANUTENÇÃO. AF_06/2015</t>
  </si>
  <si>
    <t>90971</t>
  </si>
  <si>
    <t>COMPRESSOR DE AR REBOCAVEL, VAZÃO 250 PCM, PRESSAO DE TRABALHO 102 PSI, MOTOR A DIESEL POTÊNCIA 81 CV - MATERIAIS NA OPERAÇÃO. AF_06/2015</t>
  </si>
  <si>
    <t>90992</t>
  </si>
  <si>
    <t>COMPRESSOR DE AR REBOCAVEL, VAZÃO 400 PCM, PRESSAO DE TRABALHO 102 PSI, MOTOR A DIESEL POTÊNCIA 110 CV - DEPRECIAÇÃO. AF_06/2015</t>
  </si>
  <si>
    <t>90993</t>
  </si>
  <si>
    <t>COMPRESSOR DE AR REBOCAVEL, VAZÃO 400 PCM, PRESSAO DE TRABALHO 102 PSI, MOTOR A DIESEL POTÊNCIA 110 CV - JUROS. AF_06/2015</t>
  </si>
  <si>
    <t>90994</t>
  </si>
  <si>
    <t>COMPRESSOR DE AR REBOCAVEL, VAZÃO 400 PCM, PRESSAO DE TRABALHO 102 PSI, MOTOR A DIESEL POTÊNCIA 110 CV - MANUTENÇÃO. AF_06/2015</t>
  </si>
  <si>
    <t>90995</t>
  </si>
  <si>
    <t>COMPRESSOR DE AR REBOCAVEL, VAZÃO 400 PCM, PRESSAO DE TRABALHO 102 PSI, MOTOR A DIESEL POTÊNCIA 110 CV - MATERIAIS NA OPERAÇÃO. AF_06/2015</t>
  </si>
  <si>
    <t>90957</t>
  </si>
  <si>
    <t>COMPRESSOR DE AR REBOCÁVEL, VAZÃO 189 PCM, PRESSÃO EFETIVA DE TRABALHO 102 PSI, MOTOR DIESEL, POTÊNCIA 63 CV - DEPRECIAÇÃO. AF_06/2015</t>
  </si>
  <si>
    <t>90958</t>
  </si>
  <si>
    <t>COMPRESSOR DE AR REBOCÁVEL, VAZÃO 189 PCM, PRESSÃO EFETIVA DE TRABALHO 102 PSI, MOTOR DIESEL, POTÊNCIA 63 CV - JUROS. AF_06/2015</t>
  </si>
  <si>
    <t>5797</t>
  </si>
  <si>
    <t>COMPRESSOR DE AR REBOCÁVEL, VAZÃO 189 PCM, PRESSÃO EFETIVA DE TRABALHO 102 PSI, MOTOR DIESEL, POTÊNCIA 63 CV - MANUTENÇÃO. AF_06/2015</t>
  </si>
  <si>
    <t>53865</t>
  </si>
  <si>
    <t>COMPRESSOR DE AR REBOCÁVEL, VAZÃO 189 PCM, PRESSÃO EFETIVA DE TRABALHO 102 PSI, MOTOR DIESEL, POTÊNCIA 63 CV - MATERIAIS NA OPERAÇÃO. AF_06/2015</t>
  </si>
  <si>
    <t>90975</t>
  </si>
  <si>
    <t>COMPRESSOR DE AR REBOCÁVEL, VAZÃO 748 PCM, PRESSÃO EFETIVA DE TRABALHO 102 PSI, MOTOR DIESEL, POTÊNCIA 210 CV - DEPRECIAÇÃO. AF_06/2015</t>
  </si>
  <si>
    <t>90976</t>
  </si>
  <si>
    <t>COMPRESSOR DE AR REBOCÁVEL, VAZÃO 748 PCM, PRESSÃO EFETIVA DE TRABALHO 102 PSI, MOTOR DIESEL, POTÊNCIA 210 CV - JUROS. AF_06/2015</t>
  </si>
  <si>
    <t>90977</t>
  </si>
  <si>
    <t>COMPRESSOR DE AR REBOCÁVEL, VAZÃO 748 PCM, PRESSÃO EFETIVA DE TRABALHO 102 PSI, MOTOR DIESEL, POTÊNCIA 210 CV - MANUTENÇÃO. AF_06/2015</t>
  </si>
  <si>
    <t>90978</t>
  </si>
  <si>
    <t>COMPRESSOR DE AR REBOCÁVEL, VAZÃO 748 PCM, PRESSÃO EFETIVA DE TRABALHO 102 PSI, MOTOR DIESEL, POTÊNCIA 210 CV - MATERIAIS NA OPERAÇÃO. AF_06/2015</t>
  </si>
  <si>
    <t>90960</t>
  </si>
  <si>
    <t>COMPRESSOR DE AR REBOCÁVEL, VAZÃO 89 PCM, PRESSÃO EFETIVA DE TRABALHO 102 PSI, MOTOR DIESEL, POTÊNCIA 20 CV - DEPRECIAÇÃO. AF_06/2015</t>
  </si>
  <si>
    <t>90961</t>
  </si>
  <si>
    <t>COMPRESSOR DE AR REBOCÁVEL, VAZÃO 89 PCM, PRESSÃO EFETIVA DE TRABALHO 102 PSI, MOTOR DIESEL, POTÊNCIA 20 CV - JUROS. AF_06/2015</t>
  </si>
  <si>
    <t>90962</t>
  </si>
  <si>
    <t>COMPRESSOR DE AR REBOCÁVEL, VAZÃO 89 PCM, PRESSÃO EFETIVA DE TRABALHO 102 PSI, MOTOR DIESEL, POTÊNCIA 20 CV - MANUTENÇÃO. AF_06/2015</t>
  </si>
  <si>
    <t>90963</t>
  </si>
  <si>
    <t>COMPRESSOR DE AR REBOCÁVEL, VAZÃO 89 PCM, PRESSÃO EFETIVA DE TRABALHO 102 PSI, MOTOR DIESEL, POTÊNCIA 20 CV - MATERIAIS NA OPERAÇÃO. AF_06/2015</t>
  </si>
  <si>
    <t>102969</t>
  </si>
  <si>
    <t>COMPRESSOR DE AR, VAZAO DE 10 PCM, RESERVATORIO 100 L, PRESSAO DE TRABALHO ENTRE 6,9 E 9,7 BAR, POTENCIA 2 HP, TENSAO 110/220 V - MATERIAIS NA OPERAÇÃO. AF_05/2023</t>
  </si>
  <si>
    <t>102832</t>
  </si>
  <si>
    <t>CONJUNTO CILINDRO E BOMBA HIDRÁULICA PARA PROTENSÃO DE MONOBARRAS PARA TIRANTES, ESFORÇO MÁXIMO DE 30 TONELADAS - MATERIAIS NA OPERAÇÃO. AF_05/2023</t>
  </si>
  <si>
    <t>102826</t>
  </si>
  <si>
    <t>CONJUNTO MACACO E BOMBA HIDRÁULICA PARA PROTENSAO DE CORDOALHAS, ESFORÇO MAXIMO DE 115 TONELADAS - MATERIAIS NA OPERAÇÃO. AF_05/2023</t>
  </si>
  <si>
    <t>103937</t>
  </si>
  <si>
    <t>CONJUNTO MACACO HIDRÁULICO E CENTRAL DE BOMBEAMENTO MOTORIZADO 1,8 KW PARA PROTENSÃO DE MONOCABOS PARA CONCRETO PROTENDIDO, ESFORÇO MÁXIMO DE 20 TONELADAS - MATERIAIS NA OPERAÇÃO. AF_05/2022</t>
  </si>
  <si>
    <t>103943</t>
  </si>
  <si>
    <t>CONJUNTO MACACO HIDRÁULICO E CENTRAL DE BOMBEAMENTO MOTORIZADO 1,8 KW PARA PROTENSÃO DE MONOCABOS PARA CONCRETO PROTENDIDO, ESFORÇO MÁXIMO DE 30 TONELADAS - MATERIAIS NA OPERAÇÃO. AF_05/2022</t>
  </si>
  <si>
    <t>91279</t>
  </si>
  <si>
    <t>CORTADORA DE PISO COM MOTOR 4 TEMPOS A GASOLINA, POTÊNCIA DE 13 HP, COM DISCO DE CORTE DIAMANTADO SEGMENTADO PARA CONCRETO, DIÂMETRO DE 350 MM, FURO DE 1" (14 X 1") - DEPRECIAÇÃO. AF_08/2015</t>
  </si>
  <si>
    <t>91280</t>
  </si>
  <si>
    <t>CORTADORA DE PISO COM MOTOR 4 TEMPOS A GASOLINA, POTÊNCIA DE 13 HP, COM DISCO DE CORTE DIAMANTADO SEGMENTADO PARA CONCRETO, DIÂMETRO DE 350 MM, FURO DE 1" (14 X 1") - JUROS. AF_08/2015</t>
  </si>
  <si>
    <t>91281</t>
  </si>
  <si>
    <t>CORTADORA DE PISO COM MOTOR 4 TEMPOS A GASOLINA, POTÊNCIA DE 13 HP, COM DISCO DE CORTE DIAMANTADO SEGMENTADO PARA CONCRETO, DIÂMETRO DE 350 MM, FURO DE 1" (14 X 1") - MANUTENÇÃO. AF_08/2015</t>
  </si>
  <si>
    <t>91282</t>
  </si>
  <si>
    <t>CORTADORA DE PISO COM MOTOR 4 TEMPOS A GASOLINA, POTÊNCIA DE 13 HP, COM DISCO DE CORTE DIAMANTADO SEGMENTADO PARA CONCRETO, DIÂMETRO DE 350 MM, FURO DE 1" (14 X 1") - MATERIAIS NA OPERAÇÃO. AF_08/2015</t>
  </si>
  <si>
    <t>95278</t>
  </si>
  <si>
    <t>DESEMPENADEIRA DE CONCRETO, PESO DE 78 KG, 4 PÁS, MOTOR A GASOLINA, POTÊNCIA 5,5 HP - DEPRECIAÇÃO. AF_05/2023</t>
  </si>
  <si>
    <t>95279</t>
  </si>
  <si>
    <t>DESEMPENADEIRA DE CONCRETO, PESO DE 78 KG, 4 PÁS, MOTOR A GASOLINA, POTÊNCIA 5,5 HP - JUROS. AF_05/2023</t>
  </si>
  <si>
    <t>95280</t>
  </si>
  <si>
    <t>DESEMPENADEIRA DE CONCRETO, PESO DE 78 KG, 4 PÁS, MOTOR A GASOLINA, POTÊNCIA 5,5 HP - MANUTENÇÃO. AF_05/2023</t>
  </si>
  <si>
    <t>95281</t>
  </si>
  <si>
    <t>DESEMPENADEIRA DE CONCRETO, PESO DE 78 KG, 4 PÁS, MOTOR A GASOLINA, POTÊNCIA 5,5 HP MATERIAIS NA OPERAÇÃO. AF_05/2023</t>
  </si>
  <si>
    <t>95124</t>
  </si>
  <si>
    <t>DISTRIBUIDOR DE AGREGADOS AUTOPROPELIDO, C/AP 3 M3, A DIESEL, POTÊNCIA 176CV - JUROS. AF_07/2016</t>
  </si>
  <si>
    <t>95123</t>
  </si>
  <si>
    <t>DISTRIBUIDOR DE AGREGADOS AUTOPROPELIDO, CAP 3 M3, A DIESEL, POTÊNCIA 176CV - DEPRECIAÇÃO. AF_07/2016</t>
  </si>
  <si>
    <t>95125</t>
  </si>
  <si>
    <t>DISTRIBUIDOR DE AGREGADOS AUTOPROPELIDO, CAP 3 M3, A DIESEL, POTÊNCIA 176CV - MANUTENÇÃO. AF_07/2016</t>
  </si>
  <si>
    <t>95126</t>
  </si>
  <si>
    <t>DISTRIBUIDOR DE AGREGADOS AUTOPROPELIDO, CAP 3 M3, A DIESEL, POTÊNCIA 176CV - MATERIAIS NA OPERAÇÃO. AF_07/2016</t>
  </si>
  <si>
    <t>92040</t>
  </si>
  <si>
    <t>DISTRIBUIDOR DE AGREGADOS REBOCAVEL, CAPACIDADE 1,9 M³, LARGURA DE TRABALHO 3,66 M - DEPRECIAÇÃO. AF_11/2015</t>
  </si>
  <si>
    <t>92041</t>
  </si>
  <si>
    <t>DISTRIBUIDOR DE AGREGADOS REBOCAVEL, CAPACIDADE 1,9 M³, LARGURA DE TRABALHO 3,66 M - JUROS. AF_11/2015</t>
  </si>
  <si>
    <t>92042</t>
  </si>
  <si>
    <t>DISTRIBUIDOR DE AGREGADOS REBOCAVEL, CAPACIDADE 1,9 M³, LARGURA DE TRABALHO 3,66 M - MANUTENÇÃO. AF_11/2015</t>
  </si>
  <si>
    <t>92114</t>
  </si>
  <si>
    <t>DOSADOR DE AREIA, CAPACIDADE DE 26 LITROS - DEPRECIAÇÃO. AF_05/2023</t>
  </si>
  <si>
    <t>92115</t>
  </si>
  <si>
    <t>DOSADOR DE AREIA, CAPACIDADE DE 26 LITROS - JUROS. AF_05/2023</t>
  </si>
  <si>
    <t>92116</t>
  </si>
  <si>
    <t>DOSADOR DE AREIA, CAPACIDADE DE 26 LITROS - MANUTENÇÃO. AF_05/2023</t>
  </si>
  <si>
    <t>102915</t>
  </si>
  <si>
    <t>ENCERADEIRA INDUSTRIAL, 400 MM, 220V, 1 HP - MATERIAIS NA OPERAÇÃO. AF_05/2023</t>
  </si>
  <si>
    <t>95716</t>
  </si>
  <si>
    <t>ESCAVADEIRA HIDRAULICA SOBRE ESTEIRA, EQUIPADA COM CLAMSHELL, COM CAPACIDADE DA CAÇAMBA ENTRE 1,20 E 1,50 M3, PESO OPERACIONAL ENTRE 20,00 E 22,00 TON, POTENCIA LIQUIDA ENTRE 150 E 160 HP - DEPRECIAÇÃO. AF_11/2016</t>
  </si>
  <si>
    <t>95717</t>
  </si>
  <si>
    <t>ESCAVADEIRA HIDRAULICA SOBRE ESTEIRA, EQUIPADA COM CLAMSHELL, COM CAPACIDADE DA CAÇAMBA ENTRE 1,20 E 1,50 M3, PESO OPERACIONAL ENTRE 20,00 E 22,00 TON, POTENCIA LIQUIDA ENTRE 150 E 160 HP - JUROS. AF_11/2016</t>
  </si>
  <si>
    <t>95718</t>
  </si>
  <si>
    <t>ESCAVADEIRA HIDRAULICA SOBRE ESTEIRA, EQUIPADA COM CLAMSHELL, COM CAPACIDADE DA CAÇAMBA ENTRE 1,20 E 1,50 M3, PESO OPERACIONAL ENTRE 20,00 E 22,00 TON, POTENCIA LIQUIDA ENTRE 150 E 160 HP - MANUTENÇÃO. AF_11/2016</t>
  </si>
  <si>
    <t>95719</t>
  </si>
  <si>
    <t>ESCAVADEIRA HIDRAULICA SOBRE ESTEIRA, EQUIPADA COM CLAMSHELL, COM CAPACIDADE DA CAÇAMBA ENTRE 1,20 E 1,50 M3, PESO OPERACIONAL ENTRE 20,00 E 22,00 TON, POTENCIA LIQUIDA ENTRE 150 E 160 HP - MATERIAIS NA OPERAÇÃO. AF_11/2016</t>
  </si>
  <si>
    <t>104712</t>
  </si>
  <si>
    <t>ESCAVADEIRA HIDRÁULICA DE BRAÇO LONGO (LONGO ALCANCE) SOBRE ESTEIRAS, CAÇAMBA 0,52 M3, PESO OPERACIONAL 24 T, POTÊNCIA LÍQUIDA 155 HP - DEPRECIAÇÃO. AF_06/2023</t>
  </si>
  <si>
    <t>104713</t>
  </si>
  <si>
    <t>ESCAVADEIRA HIDRÁULICA DE BRAÇO LONGO (LONGO ALCANCE) SOBRE ESTEIRAS, CAÇAMBA 0,52 M3, PESO OPERACIONAL 24 T, POTÊNCIA LÍQUIDA 155 HP - JUROS. AF_06/2023</t>
  </si>
  <si>
    <t>104714</t>
  </si>
  <si>
    <t>ESCAVADEIRA HIDRÁULICA DE BRAÇO LONGO (LONGO ALCANCE) SOBRE ESTEIRAS, CAÇAMBA 0,52 M3, PESO OPERACIONAL 24 T, POTÊNCIA LÍQUIDA 155 HP - MANUTENÇÃO. AF_06/2023</t>
  </si>
  <si>
    <t>104715</t>
  </si>
  <si>
    <t>ESCAVADEIRA HIDRÁULICA DE BRAÇO LONGO (LONGO ALCANCE) SOBRE ESTEIRAS, CAÇAMBA 0,52 M3, PESO OPERACIONAL 24 T, POTÊNCIA LÍQUIDA 155 HP - MATERIAIS NA OPERAÇÃO. AF_06/2023</t>
  </si>
  <si>
    <t>102897</t>
  </si>
  <si>
    <t>ESCAVADEIRA HIDRÁULICA SOBRE ESTEIRA, PESO OPERACIONAL ENTRE 22,00 E 23,50 T, POTÊNCIA NOMINAL 139 HP, COM MARTELO ROMPEDOR HIDRÁULICO 1700 KG - MATERIAIS NA OPERAÇÃO. AF_04/2019</t>
  </si>
  <si>
    <t>5627</t>
  </si>
  <si>
    <t>ESCAVADEIRA HIDRÁULICA SOBRE ESTEIRAS, CAÇAMBA 0,80 M3, PESO OPERACIONAL 17 T, POTENCIA BRUTA 111 HP - DEPRECIAÇÃO. AF_06/2014</t>
  </si>
  <si>
    <t>5628</t>
  </si>
  <si>
    <t>ESCAVADEIRA HIDRÁULICA SOBRE ESTEIRAS, CAÇAMBA 0,80 M3, PESO OPERACIONAL 17 T, POTENCIA BRUTA 111 HP - JUROS. AF_06/2014</t>
  </si>
  <si>
    <t>5629</t>
  </si>
  <si>
    <t>ESCAVADEIRA HIDRÁULICA SOBRE ESTEIRAS, CAÇAMBA 0,80 M3, PESO OPERACIONAL 17 T, POTENCIA BRUTA 111 HP - MANUTENÇÃO. AF_06/2014</t>
  </si>
  <si>
    <t>5630</t>
  </si>
  <si>
    <t>ESCAVADEIRA HIDRÁULICA SOBRE ESTEIRAS, CAÇAMBA 0,80 M3, PESO OPERACIONAL 17 T, POTENCIA BRUTA 111 HP - MATERIAIS NA OPERAÇÃO. AF_06/2014</t>
  </si>
  <si>
    <t>88900</t>
  </si>
  <si>
    <t>ESCAVADEIRA HIDRÁULICA SOBRE ESTEIRAS, CAÇAMBA 1,20 M3, PESO OPERACIONAL 21 T, POTÊNCIA BRUTA 155 HP - DEPRECIAÇÃO. AF_06/2014</t>
  </si>
  <si>
    <t>88902</t>
  </si>
  <si>
    <t>ESCAVADEIRA HIDRÁULICA SOBRE ESTEIRAS, CAÇAMBA 1,20 M3, PESO OPERACIONAL 21 T, POTÊNCIA BRUTA 155 HP - JUROS. AF_06/2014</t>
  </si>
  <si>
    <t>88903</t>
  </si>
  <si>
    <t>ESCAVADEIRA HIDRÁULICA SOBRE ESTEIRAS, CAÇAMBA 1,20 M3, PESO OPERACIONAL 21 T, POTÊNCIA BRUTA 155 HP - MANUTENÇÃO. AF_06/2014</t>
  </si>
  <si>
    <t>88904</t>
  </si>
  <si>
    <t>ESCAVADEIRA HIDRÁULICA SOBRE ESTEIRAS, CAÇAMBA 1,20 M3, PESO OPERACIONAL 21 T, POTÊNCIA BRUTA 155 HP - MATERIAIS NA OPERAÇÃO. AF_06/2014</t>
  </si>
  <si>
    <t>88569</t>
  </si>
  <si>
    <t>ESPARGIDOR DE ASFALTO PRESSURIZADO COM TANQUE DE 2500 L, REBOCÁVEL COM MOTOR A GASOLINA POTÊNCIA 3,4 HP - DEPRECIAÇÃO. AF_07/2014</t>
  </si>
  <si>
    <t>88570</t>
  </si>
  <si>
    <t>ESPARGIDOR DE ASFALTO PRESSURIZADO COM TANQUE DE 2500 L, REBOCÁVEL COM MOTOR A GASOLINA POTÊNCIA 3,4 HP - JUROS. AF_07/2014</t>
  </si>
  <si>
    <t>5765</t>
  </si>
  <si>
    <t>ESPARGIDOR DE ASFALTO PRESSURIZADO COM TANQUE DE 2500 L, REBOCÁVEL COM MOTOR A GASOLINA POTÊNCIA 3,4 HP - MANUTENÇÃO. AF_07/2014</t>
  </si>
  <si>
    <t>5766</t>
  </si>
  <si>
    <t>ESPARGIDOR DE ASFALTO PRESSURIZADO COM TANQUE DE 2500 L, REBOCÁVEL COM MOTOR A GASOLINA POTÊNCIA 3,4 HP - MATERIAIS NA OPERAÇÃO. AF_07/2014</t>
  </si>
  <si>
    <t>91468</t>
  </si>
  <si>
    <t>ESPARGIDOR DE ASFALTO PRESSURIZADO, TANQUE 6 M3 COM ISOLAÇÃO TÉRMICA, AQUECIDO COM 2 MAÇARICOS, COM BARRA ESPARGIDORA 3,60 M, MONTADO SOBRE CAMINHÃO TOCO, PBT 14.300 KG, POTÊNCIA 185 CV - DEPRECIAÇÃO. AF_05/2023</t>
  </si>
  <si>
    <t>91484</t>
  </si>
  <si>
    <t>ESPARGIDOR DE ASFALTO PRESSURIZADO, TANQUE 6 M3 COM ISOLAÇÃO TÉRMICA, AQUECIDO COM 2 MAÇARICOS, COM BARRA ESPARGIDORA 3,60 M, MONTADO SOBRE CAMINHÃO TOCO, PBT 14.300 KG, POTÊNCIA 185 CV - IMPOSTOS E SEGUROS. AF_05/2023</t>
  </si>
  <si>
    <t>91469</t>
  </si>
  <si>
    <t>ESPARGIDOR DE ASFALTO PRESSURIZADO, TANQUE 6 M3 COM ISOLAÇÃO TÉRMICA, AQUECIDO COM 2 MAÇARICOS, COM BARRA ESPARGIDORA 3,60 M, MONTADO SOBRE CAMINHÃO TOCO, PBT 14.300 KG, POTÊNCIA 185 CV - JUROS. AF_05/2023</t>
  </si>
  <si>
    <t>83361</t>
  </si>
  <si>
    <t>ESPARGIDOR DE ASFALTO PRESSURIZADO, TANQUE 6 M3 COM ISOLAÇÃO TÉRMICA, AQUECIDO COM 2 MAÇARICOS, COM BARRA ESPARGIDORA 3,60 M, MONTADO SOBRE CAMINHÃO TOCO, PBT 14.300 KG, POTÊNCIA 185 CV - MANUTENÇÃO. AF_08/2015</t>
  </si>
  <si>
    <t>91485</t>
  </si>
  <si>
    <t>ESPARGIDOR DE ASFALTO PRESSURIZADO, TANQUE 6 M3 COM ISOLAÇÃO TÉRMICA, AQUECIDO COM 2 MAÇARICOS, COM BARRA ESPARGIDORA 3,60 M, MONTADO SOBRE CAMINHÃO TOCO, PBT 14.300 KG, POTÊNCIA 185 CV - MATERIAIS NA OPERAÇÃO. AF_05/2023</t>
  </si>
  <si>
    <t>89230</t>
  </si>
  <si>
    <t>FRESADORA DE ASFALTO A FRIO SOBRE RODAS, LARGURA FRESAGEM DE 1,0 M, POTÊNCIA 208 HP - DEPRECIAÇÃO. AF_11/2014</t>
  </si>
  <si>
    <t>89231</t>
  </si>
  <si>
    <t>FRESADORA DE ASFALTO A FRIO SOBRE RODAS, LARGURA FRESAGEM DE 1,0 M, POTÊNCIA 208 HP - JUROS. AF_11/2014</t>
  </si>
  <si>
    <t>89232</t>
  </si>
  <si>
    <t>FRESADORA DE ASFALTO A FRIO SOBRE RODAS, LARGURA FRESAGEM DE 1,0 M, POTÊNCIA 208 HP - MANUTENÇÃO. AF_11/2014</t>
  </si>
  <si>
    <t>89233</t>
  </si>
  <si>
    <t>FRESADORA DE ASFALTO A FRIO SOBRE RODAS, LARGURA FRESAGEM DE 1,0 M, POTÊNCIA 208 HP - MATERIAIS NA OPERAÇÃO. AF_11/2014</t>
  </si>
  <si>
    <t>89236</t>
  </si>
  <si>
    <t>FRESADORA DE ASFALTO A FRIO SOBRE RODAS, LARGURA FRESAGEM DE 2,0 M, POTÊNCIA 550 HP - DEPRECIAÇÃO. AF_11/2014</t>
  </si>
  <si>
    <t>89237</t>
  </si>
  <si>
    <t>FRESADORA DE ASFALTO A FRIO SOBRE RODAS, LARGURA FRESAGEM DE 2,0 M, POTÊNCIA 550 HP - JUROS. AF_11/2014</t>
  </si>
  <si>
    <t>89238</t>
  </si>
  <si>
    <t>FRESADORA DE ASFALTO A FRIO SOBRE RODAS, LARGURA FRESAGEM DE 2,0 M, POTÊNCIA 550 HP - MANUTENÇÃO. AF_11/2014</t>
  </si>
  <si>
    <t>89239</t>
  </si>
  <si>
    <t>FRESADORA DE ASFALTO A FRIO SOBRE RODAS, LARGURA FRESAGEM DE 2,0 M, POTÊNCIA 550 HP - MATERIAIS NA OPERAÇÃO. AF_11/2014</t>
  </si>
  <si>
    <t>102933</t>
  </si>
  <si>
    <t>FURADEIRA ELETROMAGNÉTICA, VELOCIDADE (SEM CARGA/ COM CARGA) 450/ 270 RPM, ESPESSURA MÁXIMA DA CHAPA A SER FURADA 50 MM, PORÇA DE ADESÃO MAGNÉTICA 17000 N, POTÊNCIA 1100 W, ALIMENTÇÃO 220 - 60 HZ, MONOFÁSICA - MATERIAIS NA OPERAÇÃO. AF_08/2019</t>
  </si>
  <si>
    <t>93411</t>
  </si>
  <si>
    <t>GERADOR PORTÁTIL MONOFÁSICO, POTÊNCIA 5500 VA, MOTOR A GASOLINA, POTÊNCIA DO MOTOR 13 CV - DEPRECIAÇÃO. AF_03/2016</t>
  </si>
  <si>
    <t>93412</t>
  </si>
  <si>
    <t>GERADOR PORTÁTIL MONOFÁSICO, POTÊNCIA 5500 VA, MOTOR A GASOLINA, POTÊNCIA DO MOTOR 13 CV - JUROS. AF_03/2016</t>
  </si>
  <si>
    <t>93413</t>
  </si>
  <si>
    <t>GERADOR PORTÁTIL MONOFÁSICO, POTÊNCIA 5500 VA, MOTOR A GASOLINA, POTÊNCIA DO MOTOR 13 CV - MANUTENÇÃO. AF_03/2016</t>
  </si>
  <si>
    <t>93414</t>
  </si>
  <si>
    <t>GERADOR PORTÁTIL MONOFÁSICO, POTÊNCIA 5500 VA, MOTOR A GASOLINA, POTÊNCIA DO MOTOR 13 CV - MATERIAIS NA OPERAÇÃO. AF_03/2016</t>
  </si>
  <si>
    <t>88855</t>
  </si>
  <si>
    <t>GRADE DE DISCO CONTROLE REMOTO REBOCÁVEL, COM 24 DISCOS 24" X 6 MM COM PNEUS PARA TRANSPORTE - DEPRECIAÇÃO. AF_06/2014</t>
  </si>
  <si>
    <t>88856</t>
  </si>
  <si>
    <t>GRADE DE DISCO CONTROLE REMOTO REBOCÁVEL, COM 24 DISCOS 24" X 6 MM COM PNEUS PARA TRANSPORTE - JUROS. AF_06/2014</t>
  </si>
  <si>
    <t>5658</t>
  </si>
  <si>
    <t>GRADE DE DISCO CONTROLE REMOTO REBOCÁVEL, COM 24 DISCOS 24" X 6 MM COM PNEUS PARA TRANSPORTE - MANUTENÇÃO. AF_06/2014</t>
  </si>
  <si>
    <t>53840</t>
  </si>
  <si>
    <t>GRADE DE DISCO REBOCÁVEL COM 20 DISCOS 24" X 6 MM COM PNEUS PARA TRANSPORTE - DEPRECIAÇÃO. AF_06/2014</t>
  </si>
  <si>
    <t>87026</t>
  </si>
  <si>
    <t>GRADE DE DISCO REBOCÁVEL COM 20 DISCOS 24" X 6 MM COM PNEUS PARA TRANSPORTE - JUROS. AF_06/2014</t>
  </si>
  <si>
    <t>53841</t>
  </si>
  <si>
    <t>GRADE DE DISCO REBOCÁVEL COM 20 DISCOS 24" X 6 MM COM PNEUS PARA TRANSPORTE - MANUTENÇÃO. AF_06/2014</t>
  </si>
  <si>
    <t>95209</t>
  </si>
  <si>
    <t>GRUA ASCENCIONAL, LANCA DE 42 M, CAPACIDADE DE 1,5 T A 30 M, ALTURA ATE 39 M JUROS. AF_05/2023</t>
  </si>
  <si>
    <t>95210</t>
  </si>
  <si>
    <t>GRUA ASCENCIONAL, LANCA DE 42 M, CAPACIDADE DE 1,5 T A 30 M, ALTURA ATE 39 M MANUTENÇÃO. AF_05/2023</t>
  </si>
  <si>
    <t>95211</t>
  </si>
  <si>
    <t>GRUA ASCENCIONAL, LANCA DE 42 M, CAPACIDADE DE 1,5 T A 30 M, ALTURA ATE 39 M MATERIAIS NA OPERAÇÃO. AF_05/2023</t>
  </si>
  <si>
    <t>93267</t>
  </si>
  <si>
    <t>GRUA ASCENCIONAL, LANÇA DE 30 M, CAPACIDADE DE 1,0 T A 30 M, ALTURA ATÉ 39 M DEPRECIAÇÃO. AF_05/2023</t>
  </si>
  <si>
    <t>93269</t>
  </si>
  <si>
    <t>GRUA ASCENCIONAL, LANÇA DE 30 M, CAPACIDADE DE 1,0 T A 30 M, ALTURA ATÉ 39 M JUROS. AF_05/2023</t>
  </si>
  <si>
    <t>93270</t>
  </si>
  <si>
    <t>GRUA ASCENCIONAL, LANÇA DE 30 M, CAPACIDADE DE 1,0 T A 30 M, ALTURA ATÉ 39 M MANUTENÇÃO. AF_05/2023</t>
  </si>
  <si>
    <t>93271</t>
  </si>
  <si>
    <t>GRUA ASCENCIONAL, LANÇA DE 30 M, CAPACIDADE DE 1,0 T A 30 M, ALTURA ATÉ 39 M MATERIAIS NA OPERAÇÃO. AF_05/2023</t>
  </si>
  <si>
    <t>95208</t>
  </si>
  <si>
    <t>GRUA ASCENCIONAL, LANÇA DE 42 M, CAPACIDADE DE 1,5 T A 30 M, ALTURA ATÉ 39 M DEPRECIAÇÃO. AF_05/2023</t>
  </si>
  <si>
    <t>83761</t>
  </si>
  <si>
    <t>GRUPO DE SOLDAGEM COM GERADOR A DIESEL 60 CV PARA SOLDA ELÉTRICA, SOBRE 04 RODAS, COM MOTOR 4 CILINDROS 600 A - DEPRECIAÇÃO. AF_02/2016</t>
  </si>
  <si>
    <t>83764</t>
  </si>
  <si>
    <t>GRUPO DE SOLDAGEM COM GERADOR A DIESEL 60 CV PARA SOLDA ELÉTRICA, SOBRE 04 RODAS, COM MOTOR 4 CILINDROS 600 A - JUROS. AF_02/2016</t>
  </si>
  <si>
    <t>83762</t>
  </si>
  <si>
    <t>GRUPO DE SOLDAGEM COM GERADOR A DIESEL 60 CV PARA SOLDA ELÉTRICA, SOBRE 04 RODAS, COM MOTOR 4 CILINDROS 600 A - MANUTENÇÃO. AF_02/2016</t>
  </si>
  <si>
    <t>83763</t>
  </si>
  <si>
    <t>GRUPO DE SOLDAGEM COM GERADOR A DIESEL 60 CV PARA SOLDA ELÉTRICA, SOBRE 04 RODAS, COM MOTOR 4 CILINDROS 600 A - MATERIAIS NA OPERAÇÃO. AF_02/2016</t>
  </si>
  <si>
    <t>95874</t>
  </si>
  <si>
    <t>GRUPO GERADOR COM CARENAGEM, MOTOR DIESEL POTÊNCIA STANDART ENTRE 250 E 260 KVA - DEPRECIAÇÃO. AF_12/2016</t>
  </si>
  <si>
    <t>95869</t>
  </si>
  <si>
    <t>GRUPO GERADOR COM CARENAGEM, MOTOR DIESEL POTÊNCIA STANDART ENTRE 250 E 260 KVA - JUROS. AF_12/2016</t>
  </si>
  <si>
    <t>95870</t>
  </si>
  <si>
    <t>GRUPO GERADOR COM CARENAGEM, MOTOR DIESEL POTÊNCIA STANDART ENTRE 250 E 260 KVA - MANUTENÇÃO. AF_12/2016</t>
  </si>
  <si>
    <t>95871</t>
  </si>
  <si>
    <t>GRUPO GERADOR COM CARENAGEM, MOTOR DIESEL POTÊNCIA STANDART ENTRE 250 E 260 KVA - MATERIAIS NA OPERAÇÃO. AF_12/2016</t>
  </si>
  <si>
    <t>104687</t>
  </si>
  <si>
    <t>GRUPO GERADOR DIESEL, COM CARENAGEM, POTÊNCIA STANDART ENTRE 400 E 460 KVA, VELOCIDADE DE 1800 RPM, FREQUÊNCIA DE 60 HZ - MATERIAIS NA OPERAÇÃO. AF_05/2023</t>
  </si>
  <si>
    <t>73303</t>
  </si>
  <si>
    <t>GRUPO GERADOR ESTACIONÁRIO, MOTOR DIESEL POTÊNCIA 170 KVA - DEPRECIAÇÃO. AF_02/2016</t>
  </si>
  <si>
    <t>93235</t>
  </si>
  <si>
    <t>GRUPO GERADOR ESTACIONÁRIO, MOTOR DIESEL POTÊNCIA 170 KVA - JUROS. AF_02/2016</t>
  </si>
  <si>
    <t>73307</t>
  </si>
  <si>
    <t>GRUPO GERADOR ESTACIONÁRIO, MOTOR DIESEL POTÊNCIA 170 KVA - MANUTENÇÃO. AF_02/2016</t>
  </si>
  <si>
    <t>73311</t>
  </si>
  <si>
    <t>GRUPO GERADOR ESTACIONÁRIO, MOTOR DIESEL POTÊNCIA 170 KVA - MATERIAIS NA OPERAÇÃO. AF_02/2016</t>
  </si>
  <si>
    <t>93423</t>
  </si>
  <si>
    <t>GRUPO GERADOR ESTACIONÁRIO, POTÊNCIA 150 KVA, MOTOR A DIESEL- DEPRECIAÇÃO. AF_03/2016</t>
  </si>
  <si>
    <t>93424</t>
  </si>
  <si>
    <t>GRUPO GERADOR ESTACIONÁRIO, POTÊNCIA 150 KVA, MOTOR A DIESEL- JUROS. AF_03/2016</t>
  </si>
  <si>
    <t>93425</t>
  </si>
  <si>
    <t>GRUPO GERADOR ESTACIONÁRIO, POTÊNCIA 150 KVA, MOTOR A DIESEL- MANUTENÇÃO. AF_03/2016</t>
  </si>
  <si>
    <t>93426</t>
  </si>
  <si>
    <t>GRUPO GERADOR ESTACIONÁRIO, POTÊNCIA 150 KVA, MOTOR A DIESEL- MATERIAIS NA OPERAÇÃO. AF_03/2016</t>
  </si>
  <si>
    <t>93417</t>
  </si>
  <si>
    <t>GRUPO GERADOR REBOCÁVEL, POTÊNCIA 66 KVA, MOTOR A DIESEL - DEPRECIAÇÃO. AF_03/2016</t>
  </si>
  <si>
    <t>93418</t>
  </si>
  <si>
    <t>GRUPO GERADOR REBOCÁVEL, POTÊNCIA 66 KVA, MOTOR A DIESEL - JUROS. AF_03/2016</t>
  </si>
  <si>
    <t>93419</t>
  </si>
  <si>
    <t>GRUPO GERADOR REBOCÁVEL, POTÊNCIA 66 KVA, MOTOR A DIESEL - MANUTENÇÃO. AF_03/2016</t>
  </si>
  <si>
    <t>93420</t>
  </si>
  <si>
    <t>GRUPO GERADOR REBOCÁVEL, POTÊNCIA 66 KVA, MOTOR A DIESEL - MATERIAIS NA OPERAÇÃO. AF_03/2016</t>
  </si>
  <si>
    <t>93277</t>
  </si>
  <si>
    <t>GUINCHO ELÉTRICO DE COLUNA, CAPACIDADE 400 KG, COM MOTO FREIO, MOTOR TRIFÁSICO DE 1,25 CV - DEPRECIAÇÃO. AF_03/2016</t>
  </si>
  <si>
    <t>93278</t>
  </si>
  <si>
    <t>GUINCHO ELÉTRICO DE COLUNA, CAPACIDADE 400 KG, COM MOTO FREIO, MOTOR TRIFÁSICO DE 1,25 CV - JUROS. AF_03/2016</t>
  </si>
  <si>
    <t>93279</t>
  </si>
  <si>
    <t>GUINCHO ELÉTRICO DE COLUNA, CAPACIDADE 400 KG, COM MOTO FREIO, MOTOR TRIFÁSICO DE 1,25 CV - MANUTENÇÃO. AF_03/2016</t>
  </si>
  <si>
    <t>93280</t>
  </si>
  <si>
    <t>GUINCHO ELÉTRICO DE COLUNA, CAPACIDADE 400 KG, COM MOTO FREIO, MOTOR TRIFÁSICO DE 1,25 CV - MATERIAIS NA OPERAÇÃO. AF_03/2016</t>
  </si>
  <si>
    <t>104912</t>
  </si>
  <si>
    <t>GUINDASTE DERRICK, LANÇA DE *20* M, CARGA MÁXIMA 10T, POTÊNCIA 45 KW - MATERIAIS NA OPERAÇÃO. AF_01/2024</t>
  </si>
  <si>
    <t>102843</t>
  </si>
  <si>
    <t>GUINDASTE HIDRAULICO AUTOPROPELIDO, COM LANÇA TRELIÇADA 40 M, CAPACIDADE MÁXIMA 75 T, EQUIPADO COM CLAMSHELL - MATERIAIS NA OPERAÇÃO. AF_04/2019</t>
  </si>
  <si>
    <t>89267</t>
  </si>
  <si>
    <t>GUINDASTE HIDRÁULICO AUTOPROPELIDO, COM LANÇA TELESCÓPICA 28,80 M, CAPACIDADE MÁXIMA 30 T, POTÊNCIA 97 KW, TRAÇÃO 4 X 4 - DEPRECIAÇÃO. AF_11/2014</t>
  </si>
  <si>
    <t>89269</t>
  </si>
  <si>
    <t>GUINDASTE HIDRÁULICO AUTOPROPELIDO, COM LANÇA TELESCÓPICA 28,80 M, CAPACIDADE MÁXIMA 30 T, POTÊNCIA 97 KW, TRAÇÃO 4 X 4 - IMPOSTOS E SEGUROS. AF_11/2014</t>
  </si>
  <si>
    <t>89268</t>
  </si>
  <si>
    <t>GUINDASTE HIDRÁULICO AUTOPROPELIDO, COM LANÇA TELESCÓPICA 28,80 M, CAPACIDADE MÁXIMA 30 T, POTÊNCIA 97 KW, TRAÇÃO 4 X 4 - JUROS. AF_11/2014</t>
  </si>
  <si>
    <t>89270</t>
  </si>
  <si>
    <t>GUINDASTE HIDRÁULICO AUTOPROPELIDO, COM LANÇA TELESCÓPICA 28,80 M, CAPACIDADE MÁXIMA 30 T, POTÊNCIA 97 KW, TRAÇÃO 4 X 4 - MANUTENÇÃO. AF_11/2014</t>
  </si>
  <si>
    <t>89271</t>
  </si>
  <si>
    <t>GUINDASTE HIDRÁULICO AUTOPROPELIDO, COM LANÇA TELESCÓPICA 28,80 M, CAPACIDADE MÁXIMA 30 T, POTÊNCIA 97 KW, TRAÇÃO 4 X 4 - MATERIAIS NA OPERAÇÃO. AF_11/2014</t>
  </si>
  <si>
    <t>93283</t>
  </si>
  <si>
    <t>GUINDASTE HIDRÁULICO AUTOPROPELIDO, COM LANÇA TELESCÓPICA 40 M, CAPACIDADE MÁXIMA 60 T, POTÊNCIA 260 KW - DEPRECIAÇÃO. AF_03/2016</t>
  </si>
  <si>
    <t>93296</t>
  </si>
  <si>
    <t>GUINDASTE HIDRÁULICO AUTOPROPELIDO, COM LANÇA TELESCÓPICA 40 M, CAPACIDADE MÁXIMA 60 T, POTÊNCIA 260 KW - IMPOSTOS E SEGUROS. AF_03/2016</t>
  </si>
  <si>
    <t>93284</t>
  </si>
  <si>
    <t>GUINDASTE HIDRÁULICO AUTOPROPELIDO, COM LANÇA TELESCÓPICA 40 M, CAPACIDADE MÁXIMA 60 T, POTÊNCIA 260 KW - JUROS. AF_03/2016</t>
  </si>
  <si>
    <t>93285</t>
  </si>
  <si>
    <t>GUINDASTE HIDRÁULICO AUTOPROPELIDO, COM LANÇA TELESCÓPICA 40 M, CAPACIDADE MÁXIMA 60 T, POTÊNCIA 260 KW - MANUTENÇÃO. AF_03/2016</t>
  </si>
  <si>
    <t>93286</t>
  </si>
  <si>
    <t>GUINDASTE HIDRÁULICO AUTOPROPELIDO, COM LANÇA TELESCÓPICA 40 M, CAPACIDADE MÁXIMA 60 T, POTÊNCIA 260 KW - MATERIAIS NA OPERAÇÃO. AF_03/2016</t>
  </si>
  <si>
    <t>104709</t>
  </si>
  <si>
    <t>GUINDASTE HIDRÁULICO AUTOPROPELIDO, COM LANÇA TRELICADA 41 M, CAPACIDADE MÁXIMA DE ELEVAÇÃO 43 T, POTÊNCIA 230 KW, EQUIPADO COM CAÇAMBA DE ARRASTO (DRAGLINE) DE 0,76 M3 - MATERIAIS NA OPERAÇÃO. AF_06/2023</t>
  </si>
  <si>
    <t>104906</t>
  </si>
  <si>
    <t>GUINDASTE HIDRÁULICO RODOVIÁRIO, LANCA TELESCÓPICA DE *50+20* M, CAPACIDADE MÁXIMA DE 90T, 4 EIXOS, POTÊNCIA 330 KW, MOTOR DIESEL - MATERIAIS NA OPERAÇÃO. AF_01/2024</t>
  </si>
  <si>
    <t>102849</t>
  </si>
  <si>
    <t>GUINDASTE SOBRE ESTEIRAS, COM LANÇA TRELIÇADA 40 M, CAPACIDADE MÁXIMA 75 T - MATERIAIS NA OPERAÇÃO. AF_04/2019</t>
  </si>
  <si>
    <t>102855</t>
  </si>
  <si>
    <t>GUINDASTE SOBRE ESTEIRAS, COM LANÇA TRELIÇADA 40 M, CAPACIDADE MÁXIMA 75 T, EQUIPADO COM CLAMSHELL - MATERIAIS NA OPERAÇÃO. AF_04/2019</t>
  </si>
  <si>
    <t>93397</t>
  </si>
  <si>
    <t>GUINDAUTO HIDRÁULICO, CAPACIDADE MÁXIMA DE CARGA 3300 KG, MOMENTO MÁXIMO DE CARGA 5,8 TM, ALCANCE MÁXIMO HORIZONTAL 7,60 M, INCLUSIVE CAMINHÃO TOCO PBT 16.000 KG, POTÊNCIA DE 189 CV - DEPRECIAÇÃO. AF_03/2016</t>
  </si>
  <si>
    <t>93399</t>
  </si>
  <si>
    <t>GUINDAUTO HIDRÁULICO, CAPACIDADE MÁXIMA DE CARGA 3300 KG, MOMENTO MÁXIMO DE CARGA 5,8 TM, ALCANCE MÁXIMO HORIZONTAL 7,60 M, INCLUSIVE CAMINHÃO TOCO PBT 16.000 KG, POTÊNCIA DE 189 CV - IMPOSTOS E SEGUROS. AF_03/2016</t>
  </si>
  <si>
    <t>93398</t>
  </si>
  <si>
    <t>GUINDAUTO HIDRÁULICO, CAPACIDADE MÁXIMA DE CARGA 3300 KG, MOMENTO MÁXIMO DE CARGA 5,8 TM, ALCANCE MÁXIMO HORIZONTAL 7,60 M, INCLUSIVE CAMINHÃO TOCO PBT 16.000 KG, POTÊNCIA DE 189 CV - JUROS. AF_03/2016</t>
  </si>
  <si>
    <t>93400</t>
  </si>
  <si>
    <t>GUINDAUTO HIDRÁULICO, CAPACIDADE MÁXIMA DE CARGA 3300 KG, MOMENTO MÁXIMO DE CARGA 5,8 TM, ALCANCE MÁXIMO HORIZONTAL 7,60 M, INCLUSIVE CAMINHÃO TOCO PBT 16.000 KG, POTÊNCIA DE 189 CV - MANUTENÇÃO. AF_03/2016</t>
  </si>
  <si>
    <t>93401</t>
  </si>
  <si>
    <t>GUINDAUTO HIDRÁULICO, CAPACIDADE MÁXIMA DE CARGA 3300 KG, MOMENTO MÁXIMO DE CARGA 5,8 TM, ALCANCE MÁXIMO HORIZONTAL 7,60 M, INCLUSIVE CAMINHÃO TOCO PBT 16.000 KG, POTÊNCIA DE 189 CV - MATERIAIS NA OPERAÇÃO. AF_03/2016</t>
  </si>
  <si>
    <t>89259</t>
  </si>
  <si>
    <t>GUINDAUTO HIDRÁULICO, CAPACIDADE MÁXIMA DE CARGA 6200 KG, MOMENTO MÁXIMO DE CARGA 11,7 TM, ALCANCE MÁXIMO HORIZONTAL 9,70 M, INCLUSIVE CAMINHÃO TOCO PBT 16.000 KG, POTÊNCIA DE 189 CV - DEPRECIAÇÃO. AF_06/2014</t>
  </si>
  <si>
    <t>91466</t>
  </si>
  <si>
    <t>GUINDAUTO HIDRÁULICO, CAPACIDADE MÁXIMA DE CARGA 6200 KG, MOMENTO MÁXIMO DE CARGA 11,7 TM, ALCANCE MÁXIMO HORIZONTAL 9,70 M, INCLUSIVE CAMINHÃO TOCO PBT 16.000 KG, POTÊNCIA DE 189 CV - IMPOSTOS E SEGUROS. AF_08/2015</t>
  </si>
  <si>
    <t>89260</t>
  </si>
  <si>
    <t>GUINDAUTO HIDRÁULICO, CAPACIDADE MÁXIMA DE CARGA 6200 KG, MOMENTO MÁXIMO DE CARGA 11,7 TM, ALCANCE MÁXIMO HORIZONTAL 9,70 M, INCLUSIVE CAMINHÃO TOCO PBT 16.000 KG, POTÊNCIA DE 189 CV - JUROS. AF_06/2014</t>
  </si>
  <si>
    <t>89262</t>
  </si>
  <si>
    <t>GUINDAUTO HIDRÁULICO, CAPACIDADE MÁXIMA DE CARGA 6200 KG, MOMENTO MÁXIMO DE CARGA 11,7 TM, ALCANCE MÁXIMO HORIZONTAL 9,70 M, INCLUSIVE CAMINHÃO TOCO PBT 16.000 KG, POTÊNCIA DE 189 CV - MANUTENÇÃO. AF_06/2014</t>
  </si>
  <si>
    <t>91467</t>
  </si>
  <si>
    <t>GUINDAUTO HIDRÁULICO, CAPACIDADE MÁXIMA DE CARGA 6200 KG, MOMENTO MÁXIMO DE CARGA 11,7 TM, ALCANCE MÁXIMO HORIZONTAL 9,70 M, INCLUSIVE CAMINHÃO TOCO PBT 16.000 KG, POTÊNCIA DE 189 CV - MATERIAIS NA OPERAÇÃO. AF_08/2015</t>
  </si>
  <si>
    <t>105843</t>
  </si>
  <si>
    <t>GUINDAUTO HIDRÁULICO, CAPACIDADE MÁXIMA DE CARGA 6200 KG, MOMENTO MÁXIMO DE CARGA 11,7 TM, ALCANCE MÁXIMO HORIZONTAL 9,70 M, INCLUSIVE CAMINHÃO TOCO PBT 16.000 KG, POTÊNCIA DE 189 CV E CESTA AÉREA COM ISOLAMENTO CLASSE C - MATERIAIS NA OPERAÇÃO. AF_01/2025</t>
  </si>
  <si>
    <t>91629</t>
  </si>
  <si>
    <t>GUINDAUTO HIDRÁULICO, CAPACIDADE MÁXIMA DE CARGA 6500 KG, MOMENTO MÁXIMO DE CARGA 5,8 TM, ALCANCE MÁXIMO HORIZONTAL 7,60 M, INCLUSIVE CAMINHÃO TOCO PBT 9.700 KG, POTÊNCIA DE 160 CV - DEPRECIAÇÃO. AF_08/2015</t>
  </si>
  <si>
    <t>91631</t>
  </si>
  <si>
    <t>GUINDAUTO HIDRÁULICO, CAPACIDADE MÁXIMA DE CARGA 6500 KG, MOMENTO MÁXIMO DE CARGA 5,8 TM, ALCANCE MÁXIMO HORIZONTAL 7,60 M, INCLUSIVE CAMINHÃO TOCO PBT 9.700 KG, POTÊNCIA DE 160 CV - IMPOSTOS E SEGUROS. AF_08/2015</t>
  </si>
  <si>
    <t>91630</t>
  </si>
  <si>
    <t>GUINDAUTO HIDRÁULICO, CAPACIDADE MÁXIMA DE CARGA 6500 KG, MOMENTO MÁXIMO DE CARGA 5,8 TM, ALCANCE MÁXIMO HORIZONTAL 7,60 M, INCLUSIVE CAMINHÃO TOCO PBT 9.700 KG, POTÊNCIA DE 160 CV - JUROS. AF_08/2015</t>
  </si>
  <si>
    <t>91632</t>
  </si>
  <si>
    <t>GUINDAUTO HIDRÁULICO, CAPACIDADE MÁXIMA DE CARGA 6500 KG, MOMENTO MÁXIMO DE CARGA 5,8 TM, ALCANCE MÁXIMO HORIZONTAL 7,60 M, INCLUSIVE CAMINHÃO TOCO PBT 9.700 KG, POTÊNCIA DE 160 CV - MANUTENÇÃO. AF_08/2015</t>
  </si>
  <si>
    <t>91633</t>
  </si>
  <si>
    <t>GUINDAUTO HIDRÁULICO, CAPACIDADE MÁXIMA DE CARGA 6500 KG, MOMENTO MÁXIMO DE CARGA 5,8 TM, ALCANCE MÁXIMO HORIZONTAL 7,60 M, INCLUSIVE CAMINHÃO TOCO PBT 9.700 KG, POTÊNCIA DE 160 CV - MATERIAIS NA OPERAÇÃO. AF_08/2015</t>
  </si>
  <si>
    <t>105979</t>
  </si>
  <si>
    <t>GUINDAUTO HIDRÁULICO, CAPACIDADE MÁXIMA DE CARGA 8500 KG, MOMENTO MÁXIMO DE CARGA 30,4 TM, ALCANCE MÁXIMO HORIZONTAL 14,30 M, INCLUSIVE CAMINHÃO TRUCADO PBT 23.000 KG, POTÊNCIA DE 256 CV E CARROCERIA FIXA ABERTA DE MADEIRA - DEPRECIAÇÃO. AF_05/2025</t>
  </si>
  <si>
    <t>105982</t>
  </si>
  <si>
    <t>GUINDAUTO HIDRÁULICO, CAPACIDADE MÁXIMA DE CARGA 8500 KG, MOMENTO MÁXIMO DE CARGA 30,4 TM, ALCANCE MÁXIMO HORIZONTAL 14,30 M, INCLUSIVE CAMINHÃO TRUCADO PBT 23.000 KG, POTÊNCIA DE 256 CV E CARROCERIA FIXA ABERTA DE MADEIRA - IMPOSTOS E SEGUROS. AF_05/2025</t>
  </si>
  <si>
    <t>105980</t>
  </si>
  <si>
    <t>GUINDAUTO HIDRÁULICO, CAPACIDADE MÁXIMA DE CARGA 8500 KG, MOMENTO MÁXIMO DE CARGA 30,4 TM, ALCANCE MÁXIMO HORIZONTAL 14,30 M, INCLUSIVE CAMINHÃO TRUCADO PBT 23.000 KG, POTÊNCIA DE 256 CV E CARROCERIA FIXA ABERTA DE MADEIRA - JUROS. AF_05/2025</t>
  </si>
  <si>
    <t>105981</t>
  </si>
  <si>
    <t>GUINDAUTO HIDRÁULICO, CAPACIDADE MÁXIMA DE CARGA 8500 KG, MOMENTO MÁXIMO DE CARGA 30,4 TM, ALCANCE MÁXIMO HORIZONTAL 14,30 M, INCLUSIVE CAMINHÃO TRUCADO PBT 23.000 KG, POTÊNCIA DE 256 CV E CARROCERIA FIXA ABERTA DE MADEIRA - MANUTENÇÃO. AF_05/2025</t>
  </si>
  <si>
    <t>105983</t>
  </si>
  <si>
    <t>GUINDAUTO HIDRÁULICO, CAPACIDADE MÁXIMA DE CARGA 8500 KG, MOMENTO MÁXIMO DE CARGA 30,4 TM, ALCANCE MÁXIMO HORIZONTAL 14,30 M, INCLUSIVE CAMINHÃO TRUCADO PBT 23.000 KG, POTÊNCIA DE 256 CV E CARROCERIA FIXA ABERTA DE MADEIRA - MATERIAIS NA OPERAÇÃO. AF_05/2025</t>
  </si>
  <si>
    <t>98760</t>
  </si>
  <si>
    <t>INVERSOR DE SOLDA MONOFÁSICO DE 160 A, POTÊNCIA DE 5400 W, TENSÃO DE 220 V, PARA SOLDA COM ELETRODOS DE 2,0 A 4,0 MM E PROCESSO TIG - DEPRECIAÇÃO. AF_06/2018</t>
  </si>
  <si>
    <t>98761</t>
  </si>
  <si>
    <t>INVERSOR DE SOLDA MONOFÁSICO DE 160 A, POTÊNCIA DE 5400 W, TENSÃO DE 220 V, PARA SOLDA COM ELETRODOS DE 2,0 A 4,0 MM E PROCESSO TIG - JUROS. AF_06/2018</t>
  </si>
  <si>
    <t>98762</t>
  </si>
  <si>
    <t>INVERSOR DE SOLDA MONOFÁSICO DE 160 A, POTÊNCIA DE 5400 W, TENSÃO DE 220 V, PARA SOLDA COM ELETRODOS DE 2,0 A 4,0 MM E PROCESSO TIG - MANUTENÇÃO. AF_06/2018</t>
  </si>
  <si>
    <t>98763</t>
  </si>
  <si>
    <t>INVERSOR DE SOLDA MONOFÁSICO DE 160 A, POTÊNCIA DE 5400 W, TENSÃO DE 220 V, PARA SOLDA COM ELETRODOS DE 2,0 A 4,0 MM E PROCESSO TIG - MATERIAIS NA OPERAÇÃO. AF_06/2018</t>
  </si>
  <si>
    <t>99829</t>
  </si>
  <si>
    <t>LAVADORA DE ALTA PRESSAO (LAVA-JATO) PARA AGUA FRIA, PRESSAO DE OPERACAO ENTRE 1400 E 1900 LIB/POL2, VAZAO MAXIMA ENTRE 400 E 700 L/H - DEPRECIAÇÃO. AF_05/2023</t>
  </si>
  <si>
    <t>99830</t>
  </si>
  <si>
    <t>LAVADORA DE ALTA PRESSAO (LAVA-JATO) PARA AGUA FRIA, PRESSAO DE OPERACAO ENTRE 1400 E 1900 LIB/POL2, VAZAO MAXIMA ENTRE 400 E 700 L/H - JUROS. AF_05/2023</t>
  </si>
  <si>
    <t>99831</t>
  </si>
  <si>
    <t>LAVADORA DE ALTA PRESSAO (LAVA-JATO) PARA AGUA FRIA, PRESSAO DE OPERACAO ENTRE 1400 E 1900 LIB/POL2, VAZAO MAXIMA ENTRE 400 E 700 L/H - MANUTENÇÃO. AF_05/2023</t>
  </si>
  <si>
    <t>99832</t>
  </si>
  <si>
    <t>LAVADORA DE ALTA PRESSAO (LAVA-JATO) PARA AGUA FRIA, PRESSAO DE OPERACAO ENTRE 1400 E 1900 LIB/POL2, VAZAO MAXIMA ENTRE 400 E 700 L/H - MATERIAIS NA OPERAÇÃO. AF_05/2023</t>
  </si>
  <si>
    <t>104519</t>
  </si>
  <si>
    <t>LIXADEIRA DE PAREDE, COM LED, POTÊNCIA 750 W, FREQUÊNCIA 60 HZ, VELOCIDADE 1000 A 2100 RPM, DIÂMETRO DA LIXA 225 MM - MATERIAIS NA OPERAÇÃO. AF_12/2022</t>
  </si>
  <si>
    <t>90682</t>
  </si>
  <si>
    <t>MANIPULADOR TELESCÓPICO, POTÊNCIA DE 85 HP, CAPACIDADE DE CARGA DE 3.500 KG, ALTURA MÁXIMA DE ELEVAÇÃO DE 12,3 M - DEPRECIAÇÃO. AF_05/2023</t>
  </si>
  <si>
    <t>90683</t>
  </si>
  <si>
    <t>MANIPULADOR TELESCÓPICO, POTÊNCIA DE 85 HP, CAPACIDADE DE CARGA DE 3.500 KG, ALTURA MÁXIMA DE ELEVAÇÃO DE 12,3 M - JUROS. AF_05/2023</t>
  </si>
  <si>
    <t>90684</t>
  </si>
  <si>
    <t>MANIPULADOR TELESCÓPICO, POTÊNCIA DE 85 HP, CAPACIDADE DE CARGA DE 3.500 KG, ALTURA MÁXIMA DE ELEVAÇÃO DE 12,3 M - MANUTENÇÃO. AF_05/2023</t>
  </si>
  <si>
    <t>90685</t>
  </si>
  <si>
    <t>MANIPULADOR TELESCÓPICO, POTÊNCIA DE 85 HP, CAPACIDADE DE CARGA DE 3.500 KG, ALTURA MÁXIMA DE ELEVAÇÃO DE 12,3 M - MATERIAIS NA OPERAÇÃO. AF_05/2023</t>
  </si>
  <si>
    <t>95114</t>
  </si>
  <si>
    <t>MARTELETE OU ROMPEDOR PNEUMÁTICO MANUAL, 28 KG, COM SILENCIADOR - DEPRECIAÇÃO. AF_07/2016</t>
  </si>
  <si>
    <t>95115</t>
  </si>
  <si>
    <t>MARTELETE OU ROMPEDOR PNEUMÁTICO MANUAL, 28 KG, COM SILENCIADOR - JUROS. AF_07/2016</t>
  </si>
  <si>
    <t>53863</t>
  </si>
  <si>
    <t>MARTELETE OU ROMPEDOR PNEUMÁTICO MANUAL, 28 KG, COM SILENCIADOR - MANUTENÇÃO. AF_07/2016</t>
  </si>
  <si>
    <t>104655</t>
  </si>
  <si>
    <t>MARTELETE PERFURADOR/ ROMPEDOR ELÉTRICO, POTÊNCIA 800 W, 220 V - MATERIAIS NA OPERAÇÃO. AF_05/2023</t>
  </si>
  <si>
    <t>102270</t>
  </si>
  <si>
    <t>MARTELO DEMOLIDOR ELÉTRICO, COM POTÊNCIA DE 2.000 W, 1.000 IMPACTOS POR MINUTO, PESO DE 30 KG - DEPRECIAÇÃO. AF_01/2021</t>
  </si>
  <si>
    <t>102271</t>
  </si>
  <si>
    <t>MARTELO DEMOLIDOR ELÉTRICO, COM POTÊNCIA DE 2.000 W, 1.000 IMPACTOS POR MINUTO, PESO DE 30 KG - JUROS. AF_01/2021</t>
  </si>
  <si>
    <t>102272</t>
  </si>
  <si>
    <t>MARTELO DEMOLIDOR ELÉTRICO, COM POTÊNCIA DE 2.000 W, 1.000 IMPACTOS POR MINUTO, PESO DE 30 KG - MANUTENÇÃO. AF_01/2021</t>
  </si>
  <si>
    <t>102273</t>
  </si>
  <si>
    <t>MARTELO DEMOLIDOR ELÉTRICO, COM POTÊNCIA DE 2.000 W, 1.000 IMPACTOS POR MINUTO, PESO DE 30 KG - MATERIAIS NA OPERAÇÃO. AF_01/2021</t>
  </si>
  <si>
    <t>95255</t>
  </si>
  <si>
    <t>MARTELO DEMOLIDOR PNEUMÁTICO MANUAL, 32 KG - DEPRECIAÇÃO. AF_09/2016</t>
  </si>
  <si>
    <t>95256</t>
  </si>
  <si>
    <t>MARTELO DEMOLIDOR PNEUMÁTICO MANUAL, 32 KG - JUROS. AF_09/2016</t>
  </si>
  <si>
    <t>95257</t>
  </si>
  <si>
    <t>MARTELO DEMOLIDOR PNEUMÁTICO MANUAL, 32 KG - MANUTENÇÃO. AF_09/2016</t>
  </si>
  <si>
    <t>92963</t>
  </si>
  <si>
    <t>MARTELO PERFURADOR PNEUMÁTICO MANUAL, HASTE 25 X 75 MM, 21 KG - DEPRECIAÇÃO. AF_12/2015</t>
  </si>
  <si>
    <t>92964</t>
  </si>
  <si>
    <t>MARTELO PERFURADOR PNEUMÁTICO MANUAL, HASTE 25 X 75 MM, 21 KG - JUROS. AF_12/2015</t>
  </si>
  <si>
    <t>92965</t>
  </si>
  <si>
    <t>MARTELO PERFURADOR PNEUMÁTICO MANUAL, HASTE 25 X 75 MM, 21 KG - MANUTENÇÃO. AF_12/2015</t>
  </si>
  <si>
    <t>103792</t>
  </si>
  <si>
    <t>MINI GUINDASTE ARANHA SOBRE ESTEIRAS E LANCA TELESCÓPICA, CAPACIDADE MÁXIMA DE CARGA 3,0 TON, RAIO MÁXIMO DE TRABALHO 8,25 M, ALTURA DE LANÇA DO SOLO 9,2 M, 55 M DE CABO DE AÇO 8 MM, MOTOR ELÉTRICO 220/380 VOLTS - MATERIAIS NA OPERAÇÃO. AF_03/2022</t>
  </si>
  <si>
    <t>96054</t>
  </si>
  <si>
    <t>MINICARREGADEIRA SOBRE RODAS POTENCIA 47HP CAPACIDADE OPERACAO 646 KG, COM VASSOURA MECÂNICA ACOPLADA - DEPRECIAÇÃO. AF_03/2017</t>
  </si>
  <si>
    <t>96060</t>
  </si>
  <si>
    <t>MINICARREGADEIRA SOBRE RODAS POTENCIA 47HP CAPACIDADE OPERACAO 646 KG, COM VASSOURA MECÂNICA ACOPLADA - JUROS. AF_03/2017</t>
  </si>
  <si>
    <t>96061</t>
  </si>
  <si>
    <t>MINICARREGADEIRA SOBRE RODAS POTENCIA 47HP CAPACIDADE OPERACAO 646 KG, COM VASSOURA MECÂNICA ACOPLADA - MANUTENÇÃO. AF_03/2017</t>
  </si>
  <si>
    <t>96062</t>
  </si>
  <si>
    <t>MINICARREGADEIRA SOBRE RODAS POTENCIA 47HP CAPACIDADE OPERACAO 646 KG, COM VASSOURA MECÂNICA ACOPLADA - MATERIAIS NA OPERAÇÃO. AF_03/2017</t>
  </si>
  <si>
    <t>90688</t>
  </si>
  <si>
    <t>MINICARREGADEIRA SOBRE RODAS, POTÊNCIA LÍQUIDA DE 47 HP, CAPACIDADE NOMINAL DE OPERAÇÃO DE 646 KG - DEPRECIAÇÃO. AF_06/2015</t>
  </si>
  <si>
    <t>90689</t>
  </si>
  <si>
    <t>MINICARREGADEIRA SOBRE RODAS, POTÊNCIA LÍQUIDA DE 47 HP, CAPACIDADE NOMINAL DE OPERAÇÃO DE 646 KG - JUROS. AF_06/2015</t>
  </si>
  <si>
    <t>90690</t>
  </si>
  <si>
    <t>MINICARREGADEIRA SOBRE RODAS, POTÊNCIA LÍQUIDA DE 47 HP, CAPACIDADE NOMINAL DE OPERAÇÃO DE 646 KG - MANUTENÇÃO. AF_06/2015</t>
  </si>
  <si>
    <t>90691</t>
  </si>
  <si>
    <t>MINICARREGADEIRA SOBRE RODAS, POTÊNCIA LÍQUIDA DE 47 HP, CAPACIDADE NOMINAL DE OPERAÇÃO DE 646 KG - MATERIAIS NA OPERAÇÃO. AF_06/2015</t>
  </si>
  <si>
    <t>96241</t>
  </si>
  <si>
    <t>MINIESCAVADEIRA SOBRE ESTEIRAS, POTÊNCIA LÍQUIDA DE *30* HP, PESO OPERACIONAL DE *3.500* KG - DEPRECIAÇÃO. AF_04/2017</t>
  </si>
  <si>
    <t>96242</t>
  </si>
  <si>
    <t>MINIESCAVADEIRA SOBRE ESTEIRAS, POTÊNCIA LÍQUIDA DE *30* HP, PESO OPERACIONAL DE *3.500* KG - JUROS. AF_04/2017</t>
  </si>
  <si>
    <t>96243</t>
  </si>
  <si>
    <t>MINIESCAVADEIRA SOBRE ESTEIRAS, POTÊNCIA LÍQUIDA DE *30* HP, PESO OPERACIONAL DE *3.500* KG - MANUTENÇÃO. AF_04/2017</t>
  </si>
  <si>
    <t>96244</t>
  </si>
  <si>
    <t>MINIESCAVADEIRA SOBRE ESTEIRAS, POTÊNCIA LÍQUIDA DE *30* HP, PESO OPERACIONAL DE *3.500* KG - MATERIAIS NA OPERAÇÃO. AF_04/2017</t>
  </si>
  <si>
    <t>88400</t>
  </si>
  <si>
    <t>MISTURADOR DE ARGAMASSA, EIXO HORIZONTAL, CAPACIDADE DE MISTURA 160 KG, MOTOR ELÉTRICO POTÊNCIA 3 CV - DEPRECIAÇÃO. AF_05/2023</t>
  </si>
  <si>
    <t>88401</t>
  </si>
  <si>
    <t>MISTURADOR DE ARGAMASSA, EIXO HORIZONTAL, CAPACIDADE DE MISTURA 160 KG, MOTOR ELÉTRICO POTÊNCIA 3 CV - JUROS. AF_05/2023</t>
  </si>
  <si>
    <t>88402</t>
  </si>
  <si>
    <t>MISTURADOR DE ARGAMASSA, EIXO HORIZONTAL, CAPACIDADE DE MISTURA 160 KG, MOTOR ELÉTRICO POTÊNCIA 3 CV - MANUTENÇÃO. AF_05/2023</t>
  </si>
  <si>
    <t>88403</t>
  </si>
  <si>
    <t>MISTURADOR DE ARGAMASSA, EIXO HORIZONTAL, CAPACIDADE DE MISTURA 160 KG, MOTOR ELÉTRICO POTÊNCIA 3 CV - MATERIAIS NA OPERAÇÃO. AF_05/2023</t>
  </si>
  <si>
    <t>88387</t>
  </si>
  <si>
    <t>MISTURADOR DE ARGAMASSA, EIXO HORIZONTAL, CAPACIDADE DE MISTURA 300 KG, MOTOR ELÉTRICO POTÊNCIA 5 CV - DEPRECIAÇÃO. AF_05/2023</t>
  </si>
  <si>
    <t>88389</t>
  </si>
  <si>
    <t>MISTURADOR DE ARGAMASSA, EIXO HORIZONTAL, CAPACIDADE DE MISTURA 300 KG, MOTOR ELÉTRICO POTÊNCIA 5 CV - JUROS. AF_05/2023</t>
  </si>
  <si>
    <t>88390</t>
  </si>
  <si>
    <t>MISTURADOR DE ARGAMASSA, EIXO HORIZONTAL, CAPACIDADE DE MISTURA 300 KG, MOTOR ELÉTRICO POTÊNCIA 5 CV - MANUTENÇÃO. AF_05/2023</t>
  </si>
  <si>
    <t>88391</t>
  </si>
  <si>
    <t>MISTURADOR DE ARGAMASSA, EIXO HORIZONTAL, CAPACIDADE DE MISTURA 300 KG, MOTOR ELÉTRICO POTÊNCIA 5 CV - MATERIAIS NA OPERAÇÃO. AF_05/2023</t>
  </si>
  <si>
    <t>88394</t>
  </si>
  <si>
    <t>MISTURADOR DE ARGAMASSA, EIXO HORIZONTAL, CAPACIDADE DE MISTURA 600 KG, MOTOR ELÉTRICO POTÊNCIA 7,5 CV - DEPRECIAÇÃO. AF_05/2023</t>
  </si>
  <si>
    <t>88395</t>
  </si>
  <si>
    <t>MISTURADOR DE ARGAMASSA, EIXO HORIZONTAL, CAPACIDADE DE MISTURA 600 KG, MOTOR ELÉTRICO POTÊNCIA 7,5 CV - JUROS. AF_05/2023</t>
  </si>
  <si>
    <t>88396</t>
  </si>
  <si>
    <t>MISTURADOR DE ARGAMASSA, EIXO HORIZONTAL, CAPACIDADE DE MISTURA 600 KG, MOTOR ELÉTRICO POTÊNCIA 7,5 CV - MANUTENÇÃO. AF_05/2023</t>
  </si>
  <si>
    <t>88397</t>
  </si>
  <si>
    <t>MISTURADOR DE ARGAMASSA, EIXO HORIZONTAL, CAPACIDADE DE MISTURA 600 KG, MOTOR ELÉTRICO POTÊNCIA 7,5 CV - MATERIAIS NA OPERAÇÃO. AF_05/2023</t>
  </si>
  <si>
    <t>90633</t>
  </si>
  <si>
    <t>MISTURADOR DUPLO HORIZONTAL DE ALTA TURBULÊNCIA, CAPACIDADE / VOLUME 2 X 500 LITROS, MOTORES ELÉTRICOS MÍNIMO 5 CV CADA, PARA NATA CIMENTO, ARGAMASSA E OUTROS - DEPRECIAÇÃO. AF_06/2015</t>
  </si>
  <si>
    <t>90634</t>
  </si>
  <si>
    <t>MISTURADOR DUPLO HORIZONTAL DE ALTA TURBULÊNCIA, CAPACIDADE / VOLUME 2 X 500 LITROS, MOTORES ELÉTRICOS MÍNIMO 5 CV CADA, PARA NATA CIMENTO, ARGAMASSA E OUTROS - JUROS. AF_06/2015</t>
  </si>
  <si>
    <t>90635</t>
  </si>
  <si>
    <t>MISTURADOR DUPLO HORIZONTAL DE ALTA TURBULÊNCIA, CAPACIDADE / VOLUME 2 X 500 LITROS, MOTORES ELÉTRICOS MÍNIMO 5 CV CADA, PARA NATA CIMENTO, ARGAMASSA E OUTROS - MANUTENÇÃO. AF_06/2015</t>
  </si>
  <si>
    <t>90636</t>
  </si>
  <si>
    <t>MISTURADOR DUPLO HORIZONTAL DE ALTA TURBULÊNCIA, CAPACIDADE / VOLUME 2 X 500 LITROS, MOTORES ELÉTRICOS MÍNIMO 5 CV CADA, PARA NATA CIMENTO, ARGAMASSA E OUTROS - MATERIAIS NA OPERAÇÃO. AF_06/2015</t>
  </si>
  <si>
    <t>103241</t>
  </si>
  <si>
    <t>MISTURADOR PARA PREPARO DE LAMA ESTABILIZANTE COM CAPACIDADE DE *4000* L, COM BOMBA CENTRÍFUGA 5,5 HP A 23,07 HP, PARA SISTEMA DE FURO DIRECIONAL - MATERIAIS NA OPERAÇÃO. AF_05/2023</t>
  </si>
  <si>
    <t>88853</t>
  </si>
  <si>
    <t>MOTOBOMBA CENTRÍFUGA, MOTOR A GASOLINA, POTÊNCIA 5,42 HP, BOCAIS 1 1/2" X 1", DIÂMETRO ROTOR 143 MM HM/Q = 6 MCA / 16,8 M3/H A 38 MCA / 6,6 M3/H - DEPRECIAÇÃO. AF_06/2014</t>
  </si>
  <si>
    <t>88854</t>
  </si>
  <si>
    <t>MOTOBOMBA CENTRÍFUGA, MOTOR A GASOLINA, POTÊNCIA 5,42 HP, BOCAIS 1 1/2" X 1", DIÂMETRO ROTOR 143 MM HM/Q = 6 MCA / 16,8 M3/H A 38 MCA / 6,6 M3/H - JUROS. AF_06/2014</t>
  </si>
  <si>
    <t>5692</t>
  </si>
  <si>
    <t>MOTOBOMBA CENTRÍFUGA, MOTOR A GASOLINA, POTÊNCIA 5,42 HP, BOCAIS 1 1/2" X 1", DIÂMETRO ROTOR 143 MM HM/Q = 6 MCA / 16,8 M3/H A 38 MCA / 6,6 M3/H - MANUTENÇÃO. AF_06/2014</t>
  </si>
  <si>
    <t>5693</t>
  </si>
  <si>
    <t>MOTOBOMBA CENTRÍFUGA, MOTOR A GASOLINA, POTÊNCIA 5,42 HP, BOCAIS 1 1/2" X 1", DIÂMETRO ROTOR 143 MM HM/Q = 6 MCA / 16,8 M3/H A 38 MCA / 6,6 M3/H - MATERIAIS NA OPERAÇÃO. AF_06/2014</t>
  </si>
  <si>
    <t>7044</t>
  </si>
  <si>
    <t>MOTOBOMBA TRASH (PARA ÁGUA SUJA) AUTO ESCORVANTE, MOTOR GASOLINA DE 6,41 HP, DIÂMETROS DE SUCÇÃO X RECALQUE: 3" X 3", HM/Q = 10 MCA / 60 M3/H A 23 MCA / 0 M3/H - DEPRECIAÇÃO. AF_10/2014</t>
  </si>
  <si>
    <t>7045</t>
  </si>
  <si>
    <t>MOTOBOMBA TRASH (PARA ÁGUA SUJA) AUTO ESCORVANTE, MOTOR GASOLINA DE 6,41 HP, DIÂMETROS DE SUCÇÃO X RECALQUE: 3" X 3", HM/Q = 10 MCA / 60 M3/H A 23 MCA / 0 M3/H - JUROS. AF_10/2014</t>
  </si>
  <si>
    <t>7046</t>
  </si>
  <si>
    <t>MOTOBOMBA TRASH (PARA ÁGUA SUJA) AUTO ESCORVANTE, MOTOR GASOLINA DE 6,41 HP, DIÂMETROS DE SUCÇÃO X RECALQUE: 3" X 3", HM/Q = 10 MCA / 60 M3/H A 23 MCA / 0 M3/H - MANUTENÇÃO. AF_10/2014</t>
  </si>
  <si>
    <t>7047</t>
  </si>
  <si>
    <t>MOTOBOMBA TRASH (PARA ÁGUA SUJA) AUTO ESCORVANTE, MOTOR GASOLINA DE 6,41 HP, DIÂMETROS DE SUCÇÃO X RECALQUE: 3" X 3", HM/Q = 10 MCA / 60 M3/H A 23 MCA / 0 M3/H - MATERIAIS NA OPERAÇÃO. AF_10/2014</t>
  </si>
  <si>
    <t>89228</t>
  </si>
  <si>
    <t>MOTONIVELADORA POTÊNCIA BÁSICA LÍQUIDA (PRIMEIRA MARCHA) 125 HP, PESO BRUTO 13032 KG, LARGURA DA LÂMINA DE 3,7 M - DEPRECIAÇÃO. AF_06/2014</t>
  </si>
  <si>
    <t>89229</t>
  </si>
  <si>
    <t>MOTONIVELADORA POTÊNCIA BÁSICA LÍQUIDA (PRIMEIRA MARCHA) 125 HP, PESO BRUTO 13032 KG, LARGURA DA LÂMINA DE 3,7 M - JUROS. AF_06/2014</t>
  </si>
  <si>
    <t>5779</t>
  </si>
  <si>
    <t>MOTONIVELADORA POTÊNCIA BÁSICA LÍQUIDA (PRIMEIRA MARCHA) 125 HP, PESO BRUTO 13032 KG, LARGURA DA LÂMINA DE 3,7 M - MANUTENÇÃO. AF_06/2014</t>
  </si>
  <si>
    <t>53849</t>
  </si>
  <si>
    <t>MOTONIVELADORA POTÊNCIA BÁSICA LÍQUIDA (PRIMEIRA MARCHA) 125 HP, PESO BRUTO 13032 KG, LARGURA DA LÂMINA DE 3,7 M - MATERIAIS NA OPERAÇÃO. AF_06/2014</t>
  </si>
  <si>
    <t>95129</t>
  </si>
  <si>
    <t>MÁQUINA DEMARCADORA DE FAIXA DE TRÁFEGO À FRIO, AUTOPROPELIDA, POTÊNCIA 38 HP - DEPRECIAÇÃO. AF_07/2016</t>
  </si>
  <si>
    <t>95130</t>
  </si>
  <si>
    <t>MÁQUINA DEMARCADORA DE FAIXA DE TRÁFEGO À FRIO, AUTOPROPELIDA, POTÊNCIA 38 HP - JUROS. AF_07/2016</t>
  </si>
  <si>
    <t>95131</t>
  </si>
  <si>
    <t>MÁQUINA DEMARCADORA DE FAIXA DE TRÁFEGO À FRIO, AUTOPROPELIDA, POTÊNCIA 38 HP - MANUTENÇÃO. AF_07/2016</t>
  </si>
  <si>
    <t>95132</t>
  </si>
  <si>
    <t>MÁQUINA DEMARCADORA DE FAIXA DE TRÁFEGO À FRIO, AUTOPROPELIDA, POTÊNCIA 38 HP - MATERIAIS NA OPERAÇÃO. AF_07/2016</t>
  </si>
  <si>
    <t>102985</t>
  </si>
  <si>
    <t>MÁQUINA DEMARCADORA DE FAIXA DE TRÁFEGO À FRIO, TRAÇÃO MANUAL, 4 CV, PRESSÃO MAX 3300 PSI, TANQUE 20 L - MATERIAIS NA OPERAÇÃO. AF_06/2021</t>
  </si>
  <si>
    <t>92956</t>
  </si>
  <si>
    <t>MÁQUINA EXTRUSORA DE CONCRETO PARA GUIAS E SARJETAS, MOTOR A DIESEL, POTÊNCIA 14 CV - DEPRECIAÇÃO. AF_12/2015</t>
  </si>
  <si>
    <t>92957</t>
  </si>
  <si>
    <t>MÁQUINA EXTRUSORA DE CONCRETO PARA GUIAS E SARJETAS, MOTOR A DIESEL, POTÊNCIA 14 CV - JUROS. AF_12/2015</t>
  </si>
  <si>
    <t>92958</t>
  </si>
  <si>
    <t>MÁQUINA EXTRUSORA DE CONCRETO PARA GUIAS E SARJETAS, MOTOR A DIESEL, POTÊNCIA 14 CV - MANUTENÇÃO. AF_12/2015</t>
  </si>
  <si>
    <t>92959</t>
  </si>
  <si>
    <t>MÁQUINA EXTRUSORA DE CONCRETO PARA GUIAS E SARJETAS, MOTOR A DIESEL, POTÊNCIA 14 CV - MATERIAIS NA OPERAÇÃO. AF_12/2015</t>
  </si>
  <si>
    <t>102861</t>
  </si>
  <si>
    <t>MÁQUINA FORMER DOBRAS DIVERSAS: 220V/380V TRIFÁSICO OU MONOFÁSICO, CAPACIDADE 0,5-1,27MM, MOTOR 2CV - MATERIAIS NA OPERAÇÃO. AF_05/2023</t>
  </si>
  <si>
    <t>93404</t>
  </si>
  <si>
    <t>MÁQUINA JATO DE PRESSAO PORTÁTIL, CAMARA DE 1 SAIDA, CAPACIDADE 280 L, DIAMETRO 670 MM, BICO DE JATO CURTO VENTURI DE 5/16", MANGUEIRA DE 1" COM COMPRESSOR DE AR REBOCÁVEL 189 PCM E MOTOR DIESEL 63 CV - DEPRECIAÇÃO. AF_05/2023</t>
  </si>
  <si>
    <t>93405</t>
  </si>
  <si>
    <t>MÁQUINA JATO DE PRESSAO PORTÁTIL, CAMARA DE 1 SAIDA, CAPACIDADE 280 L, DIAMETRO 670 MM, BICO DE JATO CURTO VENTURI DE 5/16", MANGUEIRA DE 1" COM COMPRESSOR DE AR REBOCÁVEL 189 PCM E MOTOR DIESEL 63 CV - JUROS. AF_05/2023</t>
  </si>
  <si>
    <t>93406</t>
  </si>
  <si>
    <t>MÁQUINA JATO DE PRESSAO PORTÁTIL, CAMARA DE 1 SAIDA, CAPACIDADE 280 L, DIAMETRO 670 MM, BICO DE JATO CURTO VENTURI DE 5/16", MANGUEIRA DE 1" COM COMPRESSOR DE AR REBOCÁVEL 189 PCM E MOTOR DIESEL 63 CV - MANUTENÇÃO. AF_05/2023</t>
  </si>
  <si>
    <t>93407</t>
  </si>
  <si>
    <t>MÁQUINA JATO DE PRESSAO PORTÁTIL, CAMARA DE 1 SAIDA, CAPACIDADE 280 L, DIAMETRO 670 MM, BICO DE JATO CURTO VENTURI DE 5/16", MANGUEIRA DE 1" COM COMPRESSOR DE AR REBOCÁVEL 189 PCM E MOTOR DIESEL 63 CV - MATERIAIS NA OPERAÇÃO. AF_05/2023</t>
  </si>
  <si>
    <t>102939</t>
  </si>
  <si>
    <t>MÁQUINA METALEIRA UNIVERSAL MODELO IW 110/180 BTD - MATERIAIS NA OPERAÇÃO. AF_05/2023</t>
  </si>
  <si>
    <t>103162</t>
  </si>
  <si>
    <t>MÁQUINA PARA SOLDA POR ELETROFUSÃO PARA TUBOS DE POLIETILENO DE ALTA DENSIDADE (PEAD) COM DIÂMETRO EXTERNO DE 20 A 1600 MM, POTÊNCIA DE 3500 W - MATERIAIS NA OPERAÇÃO. AF_05/2023</t>
  </si>
  <si>
    <t>103156</t>
  </si>
  <si>
    <t>MÁQUINA PARA SOLDA POR ELETROFUSÃO PARA TUBOS DE POLIETILENO DE ALTA DENSIDADE (PEAD) COM DIÂMETRO EXTERNO DE 20 A 800 MM, POTÊNCIA ENTRE 2750 E 3000 W - MATERIAIS NA OPERAÇÃO. AF_05/2023</t>
  </si>
  <si>
    <t>103174</t>
  </si>
  <si>
    <t>MÁQUINA PARA SOLDA POR TERMOFUSÃO PARA TUBOS DE POLIETILENO DE ALTA DENSIDADE (PEAD) COM DIÂMETRO EXTERNO DE 315 A 630 MM, POTÊNCIA ENTRE 8000 E 12350 W - MATERIAIS NA OPERAÇÃO. AF_05/2023</t>
  </si>
  <si>
    <t>103180</t>
  </si>
  <si>
    <t>MÁQUINA PARA SOLDA POR TERMOFUSÃO PARA TUBOS DE POLIETILENO DE ALTA DENSIDADE (PEAD) COM DIÂMETRO EXTERNO DE 710 A 1200 MM, POTÊNCIA ENTRE 16000 E 29500 W - MATERIAIS NA OPERAÇÃO. AF_05/2023</t>
  </si>
  <si>
    <t>103168</t>
  </si>
  <si>
    <t>MÁQUINA PARA SOLDA POR TERMOFUSÃO PARA TUBOS DE POLIETILENO DE ALTA DENSIDADE (PEAD) COM DIÂMETRO EXTERNO DE 90 A 315 MM, POTÊNCIA ENTRE 2500 E 5350 W - MATERIAIS NA OPERAÇÃO. AF_05/2023</t>
  </si>
  <si>
    <t>102867</t>
  </si>
  <si>
    <t>MÁQUINA SOLDA ARCO COM PISTOLA DE SOLDAGEM PARA STUD BOLT DE 5 MM A 22 MM - MATERIAIS NA OPERAÇÃO. AF_05/2023</t>
  </si>
  <si>
    <t>92108</t>
  </si>
  <si>
    <t>PENEIRA ROTATIVA COM MOTOR ELÉTRICO TRIFÁSICO DE 2 CV, CILINDRO DE 1 M X 0,60 M, COM FUROS DE 3,17 MM - DEPRECIAÇÃO. AF_05/2023</t>
  </si>
  <si>
    <t>92109</t>
  </si>
  <si>
    <t>PENEIRA ROTATIVA COM MOTOR ELÉTRICO TRIFÁSICO DE 2 CV, CILINDRO DE 1 M X 0,60 M, COM FUROS DE 3,17 MM - JUROS. AF_05/2023</t>
  </si>
  <si>
    <t>92110</t>
  </si>
  <si>
    <t>PENEIRA ROTATIVA COM MOTOR ELÉTRICO TRIFÁSICO DE 2 CV, CILINDRO DE 1 M X 0,60 M, COM FUROS DE 3,17 MM - MANUTENÇÃO. AF_05/2023</t>
  </si>
  <si>
    <t>92111</t>
  </si>
  <si>
    <t>PENEIRA ROTATIVA COM MOTOR ELÉTRICO TRIFÁSICO DE 2 CV, CILINDRO DE 1 M X 0,60 M, COM FUROS DE 3,17 MM - MATERIAIS NA OPERAÇÃO. AF_05/2023</t>
  </si>
  <si>
    <t>90670</t>
  </si>
  <si>
    <t>PERFURATRIZ COM TORRE METÁLICA PARA EXECUÇÃO DE ESTACA HÉLICE CONTÍNUA, PROFUNDIDADE MÁXIMA DE 30 M, DIÂMETRO MÁXIMO DE 800 MM, POTÊNCIA INSTALADA DE 268 HP, MESA ROTATIVA COM TORQUE MÁXIMO DE 170 KNM - DEPRECIAÇÃO. AF_06/2015</t>
  </si>
  <si>
    <t>90671</t>
  </si>
  <si>
    <t>PERFURATRIZ COM TORRE METÁLICA PARA EXECUÇÃO DE ESTACA HÉLICE CONTÍNUA, PROFUNDIDADE MÁXIMA DE 30 M, DIÂMETRO MÁXIMO DE 800 MM, POTÊNCIA INSTALADA DE 268 HP, MESA ROTATIVA COM TORQUE MÁXIMO DE 170 KNM - JUROS. AF_06/2015</t>
  </si>
  <si>
    <t>90672</t>
  </si>
  <si>
    <t>PERFURATRIZ COM TORRE METÁLICA PARA EXECUÇÃO DE ESTACA HÉLICE CONTÍNUA, PROFUNDIDADE MÁXIMA DE 30 M, DIÂMETRO MÁXIMO DE 800 MM, POTÊNCIA INSTALADA DE 268 HP, MESA ROTATIVA COM TORQUE MÁXIMO DE 170 KNM - MANUTENÇÃO. AF_06/2015</t>
  </si>
  <si>
    <t>90673</t>
  </si>
  <si>
    <t>PERFURATRIZ COM TORRE METÁLICA PARA EXECUÇÃO DE ESTACA HÉLICE CONTÍNUA, PROFUNDIDADE MÁXIMA DE 30 M, DIÂMETRO MÁXIMO DE 800 MM, POTÊNCIA INSTALADA DE 268 HP, MESA ROTATIVA COM TORQUE MÁXIMO DE 170 KNM - MATERIAIS NA OPERAÇÃO. AF_06/2015</t>
  </si>
  <si>
    <t>93220</t>
  </si>
  <si>
    <t>PERFURATRIZ COM TORRE METÁLICA PARA EXECUÇÃO DE ESTACA HÉLICE CONTÍNUA, PROFUNDIDADE MÁXIMA DE 32 M, DIÂMETRO MÁXIMO DE 1000 MM, POTÊNCIA INSTALADA DE 350 HP, MESA ROTATIVA COM TORQUE MÁXIMO DE 263 KNM - DEPRECIAÇÃO. AF_01/2016</t>
  </si>
  <si>
    <t>93221</t>
  </si>
  <si>
    <t>PERFURATRIZ COM TORRE METÁLICA PARA EXECUÇÃO DE ESTACA HÉLICE CONTÍNUA, PROFUNDIDADE MÁXIMA DE 32 M, DIÂMETRO MÁXIMO DE 1000 MM, POTÊNCIA INSTALADA DE 350 HP, MESA ROTATIVA COM TORQUE MÁXIMO DE 263 KNM - JUROS. AF_01/2016</t>
  </si>
  <si>
    <t>93222</t>
  </si>
  <si>
    <t>PERFURATRIZ COM TORRE METÁLICA PARA EXECUÇÃO DE ESTACA HÉLICE CONTÍNUA, PROFUNDIDADE MÁXIMA DE 32 M, DIÂMETRO MÁXIMO DE 1000 MM, POTÊNCIA INSTALADA DE 350 HP, MESA ROTATIVA COM TORQUE MÁXIMO DE 263 KNM - MANUTENÇÃO. AF_01/2016</t>
  </si>
  <si>
    <t>93223</t>
  </si>
  <si>
    <t>PERFURATRIZ COM TORRE METÁLICA PARA EXECUÇÃO DE ESTACA HÉLICE CONTÍNUA, PROFUNDIDADE MÁXIMA DE 32 M, DIÂMETRO MÁXIMO DE 1000 MM, POTÊNCIA INSTALADA DE 350 HP, MESA ROTATIVA COM TORQUE MÁXIMO DE 263 KNM - MATERIAIS NA OPERAÇÃO. AF_01/2016</t>
  </si>
  <si>
    <t>104691</t>
  </si>
  <si>
    <t>PERFURATRIZ DE COROA DIAMANTADA PARA CONCRETO, DIÂMETRO ATÉ 250 MM, MOTOR ELÉTRICO 220 V, POTÊNCIA 2.500 W - DEPRECIAÇÃO. AF_05/2023</t>
  </si>
  <si>
    <t>104692</t>
  </si>
  <si>
    <t>PERFURATRIZ DE COROA DIAMANTADA PARA CONCRETO, DIÂMETRO ATÉ 250 MM, MOTOR ELÉTRICO 220 V, POTÊNCIA 2.500 W - JUROS. AF_05/2023</t>
  </si>
  <si>
    <t>104693</t>
  </si>
  <si>
    <t>PERFURATRIZ DE COROA DIAMANTADA PARA CONCRETO, DIÂMETRO ATÉ 250 MM, MOTOR ELÉTRICO 220 V, POTÊNCIA 2.500 W - MANUTENÇÃO. AF_05/2023</t>
  </si>
  <si>
    <t>104694</t>
  </si>
  <si>
    <t>PERFURATRIZ DE COROA DIAMANTADA PARA CONCRETO, DIÂMETRO ATÉ 250 MM, MOTOR ELÉTRICO 220 V, POTÊNCIA 2.500 W - MATERIAIS NA OPERAÇÃO. AF_05/2023</t>
  </si>
  <si>
    <t>90676</t>
  </si>
  <si>
    <t>PERFURATRIZ HIDRÁULICA SOBRE CAMINHÃO COM TRADO CURTO ACOPLADO, PROFUNDIDADE MÁXIMA DE 20 M, DIÂMETRO MÁXIMO DE 1500 MM, POTÊNCIA INSTALADA DE 137 HP, MESA ROTATIVA COM TORQUE MÁXIMO DE 30 KNM - DEPRECIAÇÃO. AF_06/2015</t>
  </si>
  <si>
    <t>91021</t>
  </si>
  <si>
    <t>PERFURATRIZ HIDRÁULICA SOBRE CAMINHÃO COM TRADO CURTO ACOPLADO, PROFUNDIDADE MÁXIMA DE 20 M, DIÂMETRO MÁXIMO DE 1500 MM, POTÊNCIA INSTALADA DE 137 HP, MESA ROTATIVA COM TORQUE MÁXIMO DE 30 KNM - IMPOSTOS E SEGUROS. AF_06/2015</t>
  </si>
  <si>
    <t>90677</t>
  </si>
  <si>
    <t>PERFURATRIZ HIDRÁULICA SOBRE CAMINHÃO COM TRADO CURTO ACOPLADO, PROFUNDIDADE MÁXIMA DE 20 M, DIÂMETRO MÁXIMO DE 1500 MM, POTÊNCIA INSTALADA DE 137 HP, MESA ROTATIVA COM TORQUE MÁXIMO DE 30 KNM - JUROS. AF_06/2015</t>
  </si>
  <si>
    <t>90678</t>
  </si>
  <si>
    <t>PERFURATRIZ HIDRÁULICA SOBRE CAMINHÃO COM TRADO CURTO ACOPLADO, PROFUNDIDADE MÁXIMA DE 20 M, DIÂMETRO MÁXIMO DE 1500 MM, POTÊNCIA INSTALADA DE 137 HP, MESA ROTATIVA COM TORQUE MÁXIMO DE 30 KNM - MANUTENÇÃO. AF_06/2015</t>
  </si>
  <si>
    <t>90679</t>
  </si>
  <si>
    <t>PERFURATRIZ HIDRÁULICA SOBRE CAMINHÃO COM TRADO CURTO ACOPLADO, PROFUNDIDADE MÁXIMA DE 20 M, DIÂMETRO MÁXIMO DE 1500 MM, POTÊNCIA INSTALADA DE 137 HP, MESA ROTATIVA COM TORQUE MÁXIMO DE 30 KNM - MATERIAIS NA OPERAÇÃO. AF_06/2015</t>
  </si>
  <si>
    <t>102870</t>
  </si>
  <si>
    <t>PERFURATRIZ HIDRÁULICA SOBRE ESTEIRA, TORQUE MÁXIMO 161 KNM, PROFUNDIDADE MÁXIMA 54 M, DIÂMETRO MÁXIMO 1500 MM, POTÊNCIA MOTOR 268 HP - DEPRECIAÇÃO. AF_04/2019</t>
  </si>
  <si>
    <t>102871</t>
  </si>
  <si>
    <t>PERFURATRIZ HIDRÁULICA SOBRE ESTEIRA, TORQUE MÁXIMO 161 KNM, PROFUNDIDADE MÁXIMA 54 M, DIÂMETRO MÁXIMO 1500 MM, POTÊNCIA MOTOR 268 HP - JUROS. AF_04/2019</t>
  </si>
  <si>
    <t>102872</t>
  </si>
  <si>
    <t>PERFURATRIZ HIDRÁULICA SOBRE ESTEIRA, TORQUE MÁXIMO 161 KNM, PROFUNDIDADE MÁXIMA 54 M, DIÂMETRO MÁXIMO 1500 MM, POTÊNCIA MOTOR 268 HP - MANUTENÇÃO. AF_04/2019</t>
  </si>
  <si>
    <t>102873</t>
  </si>
  <si>
    <t>PERFURATRIZ HIDRÁULICA SOBRE ESTEIRA, TORQUE MÁXIMO 161 KNM, PROFUNDIDADE MÁXIMA 54 M, DIÂMETRO MÁXIMO 1500 MM, POTÊNCIA MOTOR 268 HP - MATERIAIS NA OPERAÇÃO. AF_04/2019</t>
  </si>
  <si>
    <t>102960</t>
  </si>
  <si>
    <t>PERFURATRIZ HIDRÁULICA SOBRE ESTEIRA, TORQUE MÁXIMO 98 KNM, PROFUNDIDADE MÁXIMA 25 M, DIÂMETRO MÁXIMO 115 MM, POTÊNCIA MOTOR 190 HP - DEPRECIAÇÃO. AF_02/2021</t>
  </si>
  <si>
    <t>102961</t>
  </si>
  <si>
    <t>PERFURATRIZ HIDRÁULICA SOBRE ESTEIRA, TORQUE MÁXIMO 98 KNM, PROFUNDIDADE MÁXIMA 25 M, DIÂMETRO MÁXIMO 115 MM, POTÊNCIA MOTOR 190 HP - JUROS. AF_02/2021</t>
  </si>
  <si>
    <t>102962</t>
  </si>
  <si>
    <t>PERFURATRIZ HIDRÁULICA SOBRE ESTEIRA, TORQUE MÁXIMO 98 KNM, PROFUNDIDADE MÁXIMA 25 M, DIÂMETRO MÁXIMO 115 MM, POTÊNCIA MOTOR 190 HP - MANUTENÇÃO. AF_02/2021</t>
  </si>
  <si>
    <t>102963</t>
  </si>
  <si>
    <t>PERFURATRIZ HIDRÁULICA SOBRE ESTEIRA, TORQUE MÁXIMO 98 KNM, PROFUNDIDADE MÁXIMA 25 M, DIÂMETRO MÁXIMO 115 MM, POTÊNCIA MOTOR 190 HP - MATERIAIS NA OPERAÇÃO. AF_02/2021</t>
  </si>
  <si>
    <t>95698</t>
  </si>
  <si>
    <t>PERFURATRIZ MANUAL, TORQUE MAXIMO 55 KGF.M, POTENCIA 5 CV, COM DIAMETRO MAXIMO 8 1/2" - DEPRECIAÇÃO. AF_11/2016</t>
  </si>
  <si>
    <t>95699</t>
  </si>
  <si>
    <t>PERFURATRIZ MANUAL, TORQUE MAXIMO 55 KGF.M, POTENCIA 5 CV, COM DIAMETRO MAXIMO 8 1/2" - JUROS. AF_11/2016</t>
  </si>
  <si>
    <t>95700</t>
  </si>
  <si>
    <t>PERFURATRIZ MANUAL, TORQUE MAXIMO 55 KGF.M, POTENCIA 5 CV, COM DIAMETRO MAXIMO 8 1/2" - MANUTENÇÃO. AF_11/2016</t>
  </si>
  <si>
    <t>95701</t>
  </si>
  <si>
    <t>PERFURATRIZ MANUAL, TORQUE MAXIMO 55 KGF.M, POTENCIA 5 CV, COM DIAMETRO MAXIMO 8 1/2" - MATERIAIS NA OPERAÇÃO. AF_11/2016</t>
  </si>
  <si>
    <t>90621</t>
  </si>
  <si>
    <t>PERFURATRIZ MANUAL, TORQUE MÁXIMO 83 N.M, POTÊNCIA 5 CV, COM DIÂMETRO MÁXIMO 4" - DEPRECIAÇÃO. AF_06/2015</t>
  </si>
  <si>
    <t>90622</t>
  </si>
  <si>
    <t>PERFURATRIZ MANUAL, TORQUE MÁXIMO 83 N.M, POTÊNCIA 5 CV, COM DIÂMETRO MÁXIMO 4" - JUROS. AF_06/2015</t>
  </si>
  <si>
    <t>90623</t>
  </si>
  <si>
    <t>PERFURATRIZ MANUAL, TORQUE MÁXIMO 83 N.M, POTÊNCIA 5 CV, COM DIÂMETRO MÁXIMO 4" - MANUTENÇÃO. AF_06/2015</t>
  </si>
  <si>
    <t>90624</t>
  </si>
  <si>
    <t>PERFURATRIZ MANUAL, TORQUE MÁXIMO 83 N.M, POTÊNCIA 5 CV, COM DIÂMETRO MÁXIMO 4" - MATERIAIS NA OPERAÇÃO. AF_06/2015</t>
  </si>
  <si>
    <t>102876</t>
  </si>
  <si>
    <t>PERFURATRIZ PARA EXECUÇÃO DE ESTACAS SECANTES, TIPO HÉLICE CONTÍNUA COM CABEÇOTE DUPLO E TUBO METÁLICO - DEPRECIAÇÃO. AF_04/2019</t>
  </si>
  <si>
    <t>102877</t>
  </si>
  <si>
    <t>PERFURATRIZ PARA EXECUÇÃO DE ESTACAS SECANTES, TIPO HÉLICE CONTÍNUA COM CABEÇOTE DUPLO E TUBO METÁLICO - JUROS. AF_04/2019</t>
  </si>
  <si>
    <t>102878</t>
  </si>
  <si>
    <t>PERFURATRIZ PARA EXECUÇÃO DE ESTACAS SECANTES, TIPO HÉLICE CONTÍNUA COM CABEÇOTE DUPLO E TUBO METÁLICO - MANUTENÇÃO. AF_04/2019</t>
  </si>
  <si>
    <t>102879</t>
  </si>
  <si>
    <t>PERFURATRIZ PARA EXECUÇÃO DE ESTACAS SECANTES, TIPO HÉLICE CONTÍNUA COM CABEÇOTE DUPLO E TUBO METÁLICO - MATERIAIS NA OPERAÇÃO. AF_04/2019</t>
  </si>
  <si>
    <t>103220</t>
  </si>
  <si>
    <t>PERFURATRIZ PARA FURO DIRECIONAL HORIZONTAL (HDD) COM CAPACIDADE ATÉ 89 KN, POTÊNCIA 24,8 HP A 80 HP (INCLUSO FERRAMENTAS E LOCALIZADOR) - DEPRECIAÇÃO. AF_05/2023</t>
  </si>
  <si>
    <t>103221</t>
  </si>
  <si>
    <t>PERFURATRIZ PARA FURO DIRECIONAL HORIZONTAL (HDD) COM CAPACIDADE ATÉ 89 KN, POTÊNCIA 24,8 HP A 80 HP (INCLUSO FERRAMENTAS E LOCALIZADOR) - JUROS. AF_05/2023</t>
  </si>
  <si>
    <t>103222</t>
  </si>
  <si>
    <t>PERFURATRIZ PARA FURO DIRECIONAL HORIZONTAL (HDD) COM CAPACIDADE ATÉ 89 KN, POTÊNCIA 24,8 HP A 80 HP (INCLUSO FERRAMENTAS E LOCALIZADOR) - MANUTENÇÃO. AF_05/2023</t>
  </si>
  <si>
    <t>103223</t>
  </si>
  <si>
    <t>PERFURATRIZ PARA FURO DIRECIONAL HORIZONTAL (HDD) COM CAPACIDADE ATÉ 89 KN, POTÊNCIA 24,8 HP A 80 HP (INCLUSO FERRAMENTAS E LOCALIZADOR) - MATERIAIS NA OPERAÇÃO. AF_05/2023</t>
  </si>
  <si>
    <t>103232</t>
  </si>
  <si>
    <t>PERFURATRIZ PARA FURO DIRECIONAL HORIZONTAL (HDD) COM CAPACIDADE DE 201 KN A 560 KN, POTÊNCIA 200 HP A 260 HP (INCLUSO FERRAMENTAS E LOCALIZADOR) - DEPRECIAÇÃO. AF_05/2023</t>
  </si>
  <si>
    <t>103233</t>
  </si>
  <si>
    <t>PERFURATRIZ PARA FURO DIRECIONAL HORIZONTAL (HDD) COM CAPACIDADE DE 201 KN A 560 KN, POTÊNCIA 200 HP A 260 HP (INCLUSO FERRAMENTAS E LOCALIZADOR) - JUROS. AF_05/2023</t>
  </si>
  <si>
    <t>103234</t>
  </si>
  <si>
    <t>PERFURATRIZ PARA FURO DIRECIONAL HORIZONTAL (HDD) COM CAPACIDADE DE 201 KN A 560 KN, POTÊNCIA 200 HP A 260 HP (INCLUSO FERRAMENTAS E LOCALIZADOR) - MANUTENÇÃO. AF_05/2023</t>
  </si>
  <si>
    <t>103235</t>
  </si>
  <si>
    <t>PERFURATRIZ PARA FURO DIRECIONAL HORIZONTAL (HDD) COM CAPACIDADE DE 201 KN A 560 KN, POTÊNCIA 200 HP A 260 HP (INCLUSO FERRAMENTAS E LOCALIZADOR) - MATERIAIS NA OPERAÇÃO. AF_05/2023</t>
  </si>
  <si>
    <t>103228</t>
  </si>
  <si>
    <t>PERFURATRIZ PARA FURO DIRECIONAL HORIZONTAL (HDD) COM CAPACIDADE DE 90 KN A 200 KN, POTÊNCIA 100 HP A 160 HP (INCLUSO FERRAMENTAS E LOCALIZADOR - MANUTENÇÃO. AF_05/2023</t>
  </si>
  <si>
    <t>103226</t>
  </si>
  <si>
    <t>PERFURATRIZ PARA FURO DIRECIONAL HORIZONTAL (HDD) COM CAPACIDADE DE 90 KN A 200 KN, POTÊNCIA 100 HP A 160 HP (INCLUSO FERRAMENTAS E LOCALIZADOR) - DEPRECIAÇÃO. AF_05/2023</t>
  </si>
  <si>
    <t>103227</t>
  </si>
  <si>
    <t>PERFURATRIZ PARA FURO DIRECIONAL HORIZONTAL (HDD) COM CAPACIDADE DE 90 KN A 200 KN, POTÊNCIA 100 HP A 160 HP (INCLUSO FERRAMENTAS E LOCALIZADOR) - JUROS. AF_05/2023</t>
  </si>
  <si>
    <t>103229</t>
  </si>
  <si>
    <t>PERFURATRIZ PARA FURO DIRECIONAL HORIZONTAL (HDD) COM CAPACIDADE DE 90 KN A 200 KN, POTÊNCIA 100 HP A 160 HP (INCLUSO FERRAMENTAS E LOCALIZADOR) - MATERIAIS NA OPERAÇÃO. AF_05/2023</t>
  </si>
  <si>
    <t>95617</t>
  </si>
  <si>
    <t>PERFURATRIZ PNEUMATICA MANUAL DE PESO MEDIO, MARTELETE, 18KG, COMPRIMENTO MÁXIMO DE CURSO DE 6 M, DIAMETRO DO PISTAO DE 5,5 CM - DEPRECIAÇÃO. AF_11/2016</t>
  </si>
  <si>
    <t>95618</t>
  </si>
  <si>
    <t>PERFURATRIZ PNEUMATICA MANUAL DE PESO MEDIO, MARTELETE, 18KG, COMPRIMENTO MÁXIMO DE CURSO DE 6 M, DIAMETRO DO PISTAO DE 5,5 CM - JUROS. AF_11/2016</t>
  </si>
  <si>
    <t>95619</t>
  </si>
  <si>
    <t>PERFURATRIZ PNEUMATICA MANUAL DE PESO MEDIO, MARTELETE, 18KG, COMPRIMENTO MÁXIMO DE CURSO DE 6 M, DIAMETRO DO PISTAO DE 5,5 CM - MANUTENÇÃO. AF_11/2016</t>
  </si>
  <si>
    <t>102972</t>
  </si>
  <si>
    <t>PERFURATRIZ ROTATIVA SOBRE ESTEIRA, TORQUE MAXIMO 2500 KGM, POTENCIA 110 HP, MOTOR DIESEL - DEPRECIAÇÃO. AF_05/2017</t>
  </si>
  <si>
    <t>102973</t>
  </si>
  <si>
    <t>PERFURATRIZ ROTATIVA SOBRE ESTEIRA, TORQUE MAXIMO 2500 KGM, POTENCIA 110 HP, MOTOR DIESEL - JUROS. AF_05/2017</t>
  </si>
  <si>
    <t>102974</t>
  </si>
  <si>
    <t>PERFURATRIZ ROTATIVA SOBRE ESTEIRA, TORQUE MAXIMO 2500 KGM, POTENCIA 110 HP, MOTOR DIESEL - MANUTENÇÃO. AF_05/2017</t>
  </si>
  <si>
    <t>96301</t>
  </si>
  <si>
    <t>PERFURATRIZ ROTATIVA SOBRE ESTEIRA, TORQUE MAXIMO 2500 KGM, POTENCIA 110 HP, MOTOR DIESEL - MATERIAIS NA OPERAÇÃO. AF_05/2017</t>
  </si>
  <si>
    <t>90627</t>
  </si>
  <si>
    <t>PERFURATRIZ SOBRE ESTEIRA, TORQUE MÁXIMO 600 KGF, PESO MÉDIO 1000 KG, POTÊNCIA 20 HP, DIÂMETRO MÁXIMO 10" - DEPRECIAÇÃO. AF_06/2015</t>
  </si>
  <si>
    <t>90628</t>
  </si>
  <si>
    <t>PERFURATRIZ SOBRE ESTEIRA, TORQUE MÁXIMO 600 KGF, PESO MÉDIO 1000 KG, POTÊNCIA 20 HP, DIÂMETRO MÁXIMO 10" - JUROS. AF_06/2015</t>
  </si>
  <si>
    <t>90629</t>
  </si>
  <si>
    <t>PERFURATRIZ SOBRE ESTEIRA, TORQUE MÁXIMO 600 KGF, PESO MÉDIO 1000 KG, POTÊNCIA 20 HP, DIÂMETRO MÁXIMO 10" - MANUTENÇÃO. AF_06/2015</t>
  </si>
  <si>
    <t>90630</t>
  </si>
  <si>
    <t>PERFURATRIZ SOBRE ESTEIRA, TORQUE MÁXIMO 600 KGF, PESO MÉDIO 1000 KG, POTÊNCIA 20 HP, DIÂMETRO MÁXIMO 10" - MATERIAIS NA OPERAÇÃO. AF_06/2015</t>
  </si>
  <si>
    <t>95704</t>
  </si>
  <si>
    <t>PERFURATRIZ SOBRE ESTEIRA, TORQUE MÁXIMO 600 KGF, POTÊNCIA ENTRE 50 E 60 HP, DIÂMETRO MÁXIMO 10" - DEPRECIAÇÃO. AF_11/2016</t>
  </si>
  <si>
    <t>95705</t>
  </si>
  <si>
    <t>PERFURATRIZ SOBRE ESTEIRA, TORQUE MÁXIMO 600 KGF, POTÊNCIA ENTRE 50 E 60 HP, DIÂMETRO MÁXIMO 10" - JUROS. AF_11/2016</t>
  </si>
  <si>
    <t>95706</t>
  </si>
  <si>
    <t>PERFURATRIZ SOBRE ESTEIRA, TORQUE MÁXIMO 600 KGF, POTÊNCIA ENTRE 50 E 60 HP, DIÂMETRO MÁXIMO 10" - MANUTENÇÃO. AF_11/2016</t>
  </si>
  <si>
    <t>95707</t>
  </si>
  <si>
    <t>PERFURATRIZ SOBRE ESTEIRA, TORQUE MÁXIMO 600 KGF, POTÊNCIA ENTRE 50 E 60 HP, DIÂMETRO MÁXIMO 10" - MATERIAIS NA OPERAÇÃO. AF_11/2016</t>
  </si>
  <si>
    <t>91273</t>
  </si>
  <si>
    <t>PLACA VIBRATÓRIA REVERSÍVEL COM MOTOR 4 TEMPOS A GASOLINA, FORÇA CENTRÍFUGA DE 25 KN (2500 KGF), POTÊNCIA 5,5 CV - DEPRECIAÇÃO. AF_08/2015</t>
  </si>
  <si>
    <t>91274</t>
  </si>
  <si>
    <t>PLACA VIBRATÓRIA REVERSÍVEL COM MOTOR 4 TEMPOS A GASOLINA, FORÇA CENTRÍFUGA DE 25 KN (2500 KGF), POTÊNCIA 5,5 CV - JUROS. AF_08/2015</t>
  </si>
  <si>
    <t>91275</t>
  </si>
  <si>
    <t>PLACA VIBRATÓRIA REVERSÍVEL COM MOTOR 4 TEMPOS A GASOLINA, FORÇA CENTRÍFUGA DE 25 KN (2500 KGF), POTÊNCIA 5,5 CV - MANUTENÇÃO. AF_08/2015</t>
  </si>
  <si>
    <t>91276</t>
  </si>
  <si>
    <t>PLACA VIBRATÓRIA REVERSÍVEL COM MOTOR 4 TEMPOS A GASOLINA, FORÇA CENTRÍFUGA DE 25 KN (2500 KGF), POTÊNCIA 5,5 CV - MATERIAIS NA OPERAÇÃO. AF_08/2015</t>
  </si>
  <si>
    <t>102885</t>
  </si>
  <si>
    <t>PLATAFORMA ELEVATÓRIA - MATERIAIS NA OPERAÇÃO. AF_04/2019</t>
  </si>
  <si>
    <t>95272</t>
  </si>
  <si>
    <t>POLIDORA DE PISO (POLITRIZ), PESO DE 100KG, DIÂMETRO 450 MM, MOTOR ELÉTRICO, POTÊNCIA 4 HP - DEPRECIAÇÃO. AF_05/2023</t>
  </si>
  <si>
    <t>95273</t>
  </si>
  <si>
    <t>POLIDORA DE PISO (POLITRIZ), PESO DE 100KG, DIÂMETRO 450 MM, MOTOR ELÉTRICO, POTÊNCIA 4 HP - JUROS. AF_05/2023</t>
  </si>
  <si>
    <t>95274</t>
  </si>
  <si>
    <t>POLIDORA DE PISO (POLITRIZ), PESO DE 100KG, DIÂMETRO 450 MM, MOTOR ELÉTRICO, POTÊNCIA 4 HP - MANUTENÇÃO. AF_05/2023</t>
  </si>
  <si>
    <t>95275</t>
  </si>
  <si>
    <t>POLIDORA DE PISO (POLITRIZ), PESO DE 100KG, DIÂMETRO 450 MM, MOTOR ELÉTRICO, POTÊNCIA 4 HP - MATERIAIS NA OPERAÇÃO. AF_05/2023</t>
  </si>
  <si>
    <t>88419</t>
  </si>
  <si>
    <t>PROJETOR DE ARGAMASSA, CAPACIDADE DE PROJEÇÃO 1,5 M3/H, ALCANCE DE 30 ATÉ 60 M, MOTOR ELÉTRICO POTÊNCIA 7,5 HP - DEPRECIAÇÃO. AF_06/2014</t>
  </si>
  <si>
    <t>88422</t>
  </si>
  <si>
    <t>PROJETOR DE ARGAMASSA, CAPACIDADE DE PROJEÇÃO 1,5 M3/H, ALCANCE DE 30 ATÉ 60 M, MOTOR ELÉTRICO POTÊNCIA 7,5 HP - JUROS. AF_06/2014</t>
  </si>
  <si>
    <t>88425</t>
  </si>
  <si>
    <t>PROJETOR DE ARGAMASSA, CAPACIDADE DE PROJEÇÃO 1,5 M3/H, ALCANCE DE 30 ATÉ 60 M, MOTOR ELÉTRICO POTÊNCIA 7,5 HP - MANUTENÇÃO. AF_06/2014</t>
  </si>
  <si>
    <t>88427</t>
  </si>
  <si>
    <t>PROJETOR DE ARGAMASSA, CAPACIDADE DE PROJEÇÃO 1,5 M3/H, ALCANCE DE 30 ATÉ 60 M, MOTOR ELÉTRICO POTÊNCIA 7,5 HP - MATERIAIS NA OPERAÇÃO. AF_06/2014</t>
  </si>
  <si>
    <t>88434</t>
  </si>
  <si>
    <t>PROJETOR DE ARGAMASSA, CAPACIDADE DE PROJEÇÃO 2 M3/H, ALCANCE ATÉ 50 M, MOTOR ELÉTRICO POTÊNCIA 7,5 HP - DEPRECIAÇÃO. AF_06/2014</t>
  </si>
  <si>
    <t>88435</t>
  </si>
  <si>
    <t>PROJETOR DE ARGAMASSA, CAPACIDADE DE PROJEÇÃO 2 M3/H, ALCANCE ATÉ 50 M, MOTOR ELÉTRICO POTÊNCIA 7,5 HP - JUROS. AF_06/2014</t>
  </si>
  <si>
    <t>88436</t>
  </si>
  <si>
    <t>PROJETOR DE ARGAMASSA, CAPACIDADE DE PROJEÇÃO 2 M3/H, ALCANCE ATÉ 50 M, MOTOR ELÉTRICO POTÊNCIA 7,5 HP - MANUTENÇÃO. AF_06/2014</t>
  </si>
  <si>
    <t>88437</t>
  </si>
  <si>
    <t>PROJETOR DE ARGAMASSA, CAPACIDADE DE PROJEÇÃO 2 M3/H, ALCANCE ATÉ 50 M, MOTOR ELÉTRICO POTÊNCIA 7,5 HP - MATERIAIS NA OPERAÇÃO. AF_06/2014</t>
  </si>
  <si>
    <t>90664</t>
  </si>
  <si>
    <t>PROJETOR PNEUMÁTICO DE ARGAMASSA PARA CHAPISCO E REBOCO COM RECIPIENTE ACOPLADO, TIPO CANEQUINHA, COM COMPRESSOR DE AR REBOCÁVEL VAZÃO 89 PCM E MOTOR DIESEL DE 20 CV - DEPRECIAÇÃO. AF_05/2023</t>
  </si>
  <si>
    <t>90665</t>
  </si>
  <si>
    <t>PROJETOR PNEUMÁTICO DE ARGAMASSA PARA CHAPISCO E REBOCO COM RECIPIENTE ACOPLADO, TIPO CANEQUINHA, COM COMPRESSOR DE AR REBOCÁVEL VAZÃO 89 PCM E MOTOR DIESEL DE 20 CV - JUROS. AF_05/2023</t>
  </si>
  <si>
    <t>90666</t>
  </si>
  <si>
    <t>PROJETOR PNEUMÁTICO DE ARGAMASSA PARA CHAPISCO E REBOCO COM RECIPIENTE ACOPLADO, TIPO CANEQUINHA, COM COMPRESSOR DE AR REBOCÁVEL VAZÃO 89 PCM E MOTOR DIESEL DE 20 CV - MANUTENÇÃO. AF_05/2023</t>
  </si>
  <si>
    <t>90667</t>
  </si>
  <si>
    <t>PROJETOR PNEUMÁTICO DE ARGAMASSA PARA CHAPISCO E REBOCO COM RECIPIENTE ACOPLADO, TIPO CANEQUINHA, COM COMPRESSOR DE AR REBOCÁVEL VAZÃO 89 PCM E MOTOR DIESEL DE 20 CV - MATERIAIS NA OPERAÇÃO. AF_05/2023</t>
  </si>
  <si>
    <t>95217</t>
  </si>
  <si>
    <t>PULVERIZADOR DE TINTA ELÉTRICO/MÁQUINA DE PINTURA AIRLESS, VAZÃO 2 L/MIN - MATERIAIS NA OPERAÇÃO. AF_05/2023</t>
  </si>
  <si>
    <t>89130</t>
  </si>
  <si>
    <t>PÁ CARREGADEIRA SOBRE RODAS, POTÊNCIA 197 HP, CAPACIDADE DA CAÇAMBA 2,5 A 3,5 M3, PESO OPERACIONAL 18338 KG - DEPRECIAÇÃO. AF_06/2014</t>
  </si>
  <si>
    <t>89131</t>
  </si>
  <si>
    <t>PÁ CARREGADEIRA SOBRE RODAS, POTÊNCIA 197 HP, CAPACIDADE DA CAÇAMBA 2,5 A 3,5 M3, PESO OPERACIONAL 18338 KG - JUROS. AF_06/2014</t>
  </si>
  <si>
    <t>53861</t>
  </si>
  <si>
    <t>PÁ CARREGADEIRA SOBRE RODAS, POTÊNCIA 197 HP, CAPACIDADE DA CAÇAMBA 2,5 A 3,5 M3, PESO OPERACIONAL 18338 KG - MANUTENÇÃO. AF_06/2014</t>
  </si>
  <si>
    <t>5787</t>
  </si>
  <si>
    <t>PÁ CARREGADEIRA SOBRE RODAS, POTÊNCIA 197 HP, CAPACIDADE DA CAÇAMBA 2,5 A 3,5 M3, PESO OPERACIONAL 18338 KG - MATERIAIS NA OPERAÇÃO. AF_06/2014</t>
  </si>
  <si>
    <t>89128</t>
  </si>
  <si>
    <t>PÁ CARREGADEIRA SOBRE RODAS, POTÊNCIA LÍQUIDA 128 HP, CAPACIDADE DA CAÇAMBA 1,7 A 2,8 M3, PESO OPERACIONAL 11632 KG - DEPRECIAÇÃO. AF_06/2014</t>
  </si>
  <si>
    <t>89129</t>
  </si>
  <si>
    <t>PÁ CARREGADEIRA SOBRE RODAS, POTÊNCIA LÍQUIDA 128 HP, CAPACIDADE DA CAÇAMBA 1,7 A 2,8 M3, PESO OPERACIONAL 11632 KG - JUROS. AF_06/2014</t>
  </si>
  <si>
    <t>53857</t>
  </si>
  <si>
    <t>PÁ CARREGADEIRA SOBRE RODAS, POTÊNCIA LÍQUIDA 128 HP, CAPACIDADE DA CAÇAMBA 1,7 A 2,8 M3, PESO OPERACIONAL 11632 KG - MANUTENÇÃO. AF_06/2014</t>
  </si>
  <si>
    <t>53858</t>
  </si>
  <si>
    <t>PÁ CARREGADEIRA SOBRE RODAS, POTÊNCIA LÍQUIDA 128 HP, CAPACIDADE DA CAÇAMBA 1,7 A 2,8 M3, PESO OPERACIONAL 11632 KG - MATERIAIS NA OPERAÇÃO. AF_06/2014</t>
  </si>
  <si>
    <t>102891</t>
  </si>
  <si>
    <t>PÓRTICO ROLANTE MONOVIGA, PERFIL I, 4 PERNAS, CAPACIDADE 5 T - MATERIAIS NA OPERAÇÃO. AF_04/2019</t>
  </si>
  <si>
    <t>89246</t>
  </si>
  <si>
    <t>RECICLADORA DE ASFALTO A FRIO SOBRE RODAS, LARGURA FRESAGEM DE 2,0 M, POTÊNCIA 422 HP - DEPRECIAÇÃO. AF_11/2014</t>
  </si>
  <si>
    <t>89247</t>
  </si>
  <si>
    <t>RECICLADORA DE ASFALTO A FRIO SOBRE RODAS, LARGURA FRESAGEM DE 2,0 M, POTÊNCIA 422 HP - JUROS. AF_11/2014</t>
  </si>
  <si>
    <t>89248</t>
  </si>
  <si>
    <t>RECICLADORA DE ASFALTO A FRIO SOBRE RODAS, LARGURA FRESAGEM DE 2,0 M, POTÊNCIA 422 HP - MANUTENÇÃO. AF_11/2014</t>
  </si>
  <si>
    <t>89249</t>
  </si>
  <si>
    <t>RECICLADORA DE ASFALTO A FRIO SOBRE RODAS, LARGURA FRESAGEM DE 2,0 M, POTÊNCIA 422 HP - MATERIAIS NA OPERAÇÃO. AF_11/2014</t>
  </si>
  <si>
    <t>102957</t>
  </si>
  <si>
    <t>RETROESCAVADEIRA SOBRE RODAS COM CARREGADEIRA, PESO OPERACIONAL MÍN. 6,674, POTÊNCIA LÍQ 88 HP, COM MARTELO ROMPEDOR HIDRÁULICO ENTRE 275 A 362 KG - MATERIAIS NA OPERAÇÃO. AF_02/2021</t>
  </si>
  <si>
    <t>88859</t>
  </si>
  <si>
    <t>RETROESCAVADEIRA SOBRE RODAS COM CARREGADEIRA, TRAÇÃO 4X2, POTÊNCIA LÍQ. 79 HP, CAÇAMBA CARREG. CAP. MÍN. 1 M3, CAÇAMBA RETRO CAP. 0,20 M3, PESO OPERACIONAL MÍN. 6.570 KG, PROFUNDIDADE ESCAVAÇÃO MÁX. 4,37 M - DEPRECIAÇÃO. AF_06/2014</t>
  </si>
  <si>
    <t>88860</t>
  </si>
  <si>
    <t>RETROESCAVADEIRA SOBRE RODAS COM CARREGADEIRA, TRAÇÃO 4X2, POTÊNCIA LÍQ. 79 HP, CAÇAMBA CARREG. CAP. MÍN. 1 M3, CAÇAMBA RETRO CAP. 0,20 M3, PESO OPERACIONAL MÍN. 6.570 KG, PROFUNDIDADE ESCAVAÇÃO MÁX. 4,37 M - JUROS. AF_06/2014</t>
  </si>
  <si>
    <t>5667</t>
  </si>
  <si>
    <t>RETROESCAVADEIRA SOBRE RODAS COM CARREGADEIRA, TRAÇÃO 4X2, POTÊNCIA LÍQ. 79 HP, CAÇAMBA CARREG. CAP. MÍN. 1 M3, CAÇAMBA RETRO CAP. 0,20 M3, PESO OPERACIONAL MÍN. 6.570 KG, PROFUNDIDADE ESCAVAÇÃO MÁX. 4,37 M - MANUTENÇÃO. AF_06/2014</t>
  </si>
  <si>
    <t>5668</t>
  </si>
  <si>
    <t>RETROESCAVADEIRA SOBRE RODAS COM CARREGADEIRA, TRAÇÃO 4X2, POTÊNCIA LÍQ. 79 HP, CAÇAMBA CARREG. CAP. MÍN. 1 M3, CAÇAMBA RETRO CAP. 0,20 M3, PESO OPERACIONAL MÍN. 6.570 KG, PROFUNDIDADE ESCAVAÇÃO MÁX. 4,37 M - MATERIAIS NA OPERAÇÃO. AF_06/2014</t>
  </si>
  <si>
    <t>89011</t>
  </si>
  <si>
    <t>RETROESCAVADEIRA SOBRE RODAS COM CARREGADEIRA, TRAÇÃO 4X4, POTÊNCIA LÍQ. 72 HP, CAÇAMBA CARREG. CAP. MÍN. 0,79 M3, CAÇAMBA RETRO CAP. 0,18 M3, PESO OPERACIONAL MÍN. 7.140 KG, PROFUNDIDADE ESCAVAÇÃO MÁX. 4,50 M - DEPRECIAÇÃO. AF_06/2014</t>
  </si>
  <si>
    <t>89012</t>
  </si>
  <si>
    <t>RETROESCAVADEIRA SOBRE RODAS COM CARREGADEIRA, TRAÇÃO 4X4, POTÊNCIA LÍQ. 72 HP, CAÇAMBA CARREG. CAP. MÍN. 0,79 M3, CAÇAMBA RETRO CAP. 0,18 M3, PESO OPERACIONAL MÍN. 7.140 KG, PROFUNDIDADE ESCAVAÇÃO MÁX. 4,50 M - JUROS. AF_06/2014</t>
  </si>
  <si>
    <t>5735</t>
  </si>
  <si>
    <t>RETROESCAVADEIRA SOBRE RODAS COM CARREGADEIRA, TRAÇÃO 4X4, POTÊNCIA LÍQ. 72 HP, CAÇAMBA CARREG. CAP. MÍN. 0,79 M3, CAÇAMBA RETRO CAP. 0,18 M3, PESO OPERACIONAL MÍN. 7.140 KG, PROFUNDIDADE ESCAVAÇÃO MÁX. 4,50 M - MANUTENÇÃO. AF_06/2014</t>
  </si>
  <si>
    <t>5736</t>
  </si>
  <si>
    <t>RETROESCAVADEIRA SOBRE RODAS COM CARREGADEIRA, TRAÇÃO 4X4, POTÊNCIA LÍQ. 72 HP, CAÇAMBA CARREG. CAP. MÍN. 0,79 M3, CAÇAMBA RETRO CAP. 0,18 M3, PESO OPERACIONAL MÍN. 7.140 KG, PROFUNDIDADE ESCAVAÇÃO MÁX. 4,50 M - MATERIAIS NA OPERAÇÃO. AF_06/2014</t>
  </si>
  <si>
    <t>88857</t>
  </si>
  <si>
    <t>RETROESCAVADEIRA SOBRE RODAS COM CARREGADEIRA, TRAÇÃO 4X4, POTÊNCIA LÍQ. 88 HP, CAÇAMBA CARREG. CAP. MÍN. 1 M3, CAÇAMBA RETRO CAP. 0,26 M3, PESO OPERACIONAL MÍN. 6.674 KG, PROFUNDIDADE ESCAVAÇÃO MÁX. 4,37 M - DEPRECIAÇÃO. AF_06/2014</t>
  </si>
  <si>
    <t>88858</t>
  </si>
  <si>
    <t>RETROESCAVADEIRA SOBRE RODAS COM CARREGADEIRA, TRAÇÃO 4X4, POTÊNCIA LÍQ. 88 HP, CAÇAMBA CARREG. CAP. MÍN. 1 M3, CAÇAMBA RETRO CAP. 0,26 M3, PESO OPERACIONAL MÍN. 6.674 KG, PROFUNDIDADE ESCAVAÇÃO MÁX. 4,37 M - JUROS. AF_06/2014</t>
  </si>
  <si>
    <t>5664</t>
  </si>
  <si>
    <t>RETROESCAVADEIRA SOBRE RODAS COM CARREGADEIRA, TRAÇÃO 4X4, POTÊNCIA LÍQ. 88 HP, CAÇAMBA CARREG. CAP. MÍN. 1 M3, CAÇAMBA RETRO CAP. 0,26 M3, PESO OPERACIONAL MÍN. 6.674 KG, PROFUNDIDADE ESCAVAÇÃO MÁX. 4,37 M - MANUTENÇÃO. AF_06/2014</t>
  </si>
  <si>
    <t>53786</t>
  </si>
  <si>
    <t>RETROESCAVADEIRA SOBRE RODAS COM CARREGADEIRA, TRAÇÃO 4X4, POTÊNCIA LÍQ. 88 HP, CAÇAMBA CARREG. CAP. MÍN. 1 M3, CAÇAMBA RETRO CAP. 0,26 M3, PESO OPERACIONAL MÍN. 6.674 KG, PROFUNDIDADE ESCAVAÇÃO MÁX. 4,37 M - MATERIAIS NA OPERAÇÃO. AF_06/2014</t>
  </si>
  <si>
    <t>7038</t>
  </si>
  <si>
    <t>ROLO COMPACTADOR DE PNEUS ESTÁTICO, PRESSÃO VARIÁVEL, POTÊNCIA 111 HP, PESO SEM/COM LASTRO 9,5 / 26 T, LARGURA DE TRABALHO 1,90 M - DEPRECIAÇÃO. AF_07/2014</t>
  </si>
  <si>
    <t>7039</t>
  </si>
  <si>
    <t>ROLO COMPACTADOR DE PNEUS ESTÁTICO, PRESSÃO VARIÁVEL, POTÊNCIA 111 HP, PESO SEM/COM LASTRO 9,5 / 26 T, LARGURA DE TRABALHO 1,90 M - JUROS. AF_07/2014</t>
  </si>
  <si>
    <t>7040</t>
  </si>
  <si>
    <t>ROLO COMPACTADOR DE PNEUS ESTÁTICO, PRESSÃO VARIÁVEL, POTÊNCIA 111 HP, PESO SEM/COM LASTRO 9,5 / 26 T, LARGURA DE TRABALHO 1,90 M - MANUTENÇÃO. AF_07/2014</t>
  </si>
  <si>
    <t>55263</t>
  </si>
  <si>
    <t>ROLO COMPACTADOR DE PNEUS ESTÁTICO, PRESSÃO VARIÁVEL, POTÊNCIA 111 HP, PESO SEM/COM LASTRO 9,5 / 26 T, LARGURA DE TRABALHO 1,90 M - MATERIAIS NA OPERAÇÃO. AF_07/2014</t>
  </si>
  <si>
    <t>96460</t>
  </si>
  <si>
    <t>ROLO COMPACTADOR DE PNEUS, ESTÁTICO, PRESSÃO VARIÁVEL, POTÊNCIA 110 HP, PESO SEM/COM LASTRO 10,8/27 T, LARGURA DE ROLAGEM 2,30 M - DEPRECIAÇÃO. AF_06/2017</t>
  </si>
  <si>
    <t>96459</t>
  </si>
  <si>
    <t>ROLO COMPACTADOR DE PNEUS, ESTÁTICO, PRESSÃO VARIÁVEL, POTÊNCIA 110 HP, PESO SEM/COM LASTRO 10,8/27 T, LARGURA DE ROLAGEM 2,30 M - JUROS. AF_06/2017</t>
  </si>
  <si>
    <t>96458</t>
  </si>
  <si>
    <t>ROLO COMPACTADOR DE PNEUS, ESTÁTICO, PRESSÃO VARIÁVEL, POTÊNCIA 110 HP, PESO SEM/COM LASTRO 10,8/27 T, LARGURA DE ROLAGEM 2,30 M - MANUTENÇÃO. AF_06/2017</t>
  </si>
  <si>
    <t>96457</t>
  </si>
  <si>
    <t>ROLO COMPACTADOR DE PNEUS, ESTÁTICO, PRESSÃO VARIÁVEL, POTÊNCIA 110 HP, PESO SEM/COM LASTRO 10,8/27 T, LARGURA DE ROLAGEM 2,30 M - MATERIAIS NA OPERAÇÃO. AF_06/2017</t>
  </si>
  <si>
    <t>7051</t>
  </si>
  <si>
    <t>ROLO COMPACTADOR PE DE CARNEIRO VIBRATORIO, POTENCIA 125 HP, PESO OPERACIONAL SEM/COM LASTRO 11,95 / 13,30 T, IMPACTO DINAMICO 38,5 / 22,5 T, LARGURA DE TRABALHO 2,15 M - DEPRECIAÇÃO. AF_06/2014</t>
  </si>
  <si>
    <t>7052</t>
  </si>
  <si>
    <t>ROLO COMPACTADOR PE DE CARNEIRO VIBRATORIO, POTENCIA 125 HP, PESO OPERACIONAL SEM/COM LASTRO 11,95 / 13,30 T, IMPACTO DINAMICO 38,5 / 22,5 T, LARGURA DE TRABALHO 2,15 M - JUROS. AF_06/2014</t>
  </si>
  <si>
    <t>7053</t>
  </si>
  <si>
    <t>ROLO COMPACTADOR PE DE CARNEIRO VIBRATORIO, POTENCIA 125 HP, PESO OPERACIONAL SEM/COM LASTRO 11,95 / 13,30 T, IMPACTO DINAMICO 38,5 / 22,5 T, LARGURA DE TRABALHO 2,15 M - MANUTENÇÃO. AF_06/2014</t>
  </si>
  <si>
    <t>7054</t>
  </si>
  <si>
    <t>ROLO COMPACTADOR PE DE CARNEIRO VIBRATORIO, POTENCIA 125 HP, PESO OPERACIONAL SEM/COM LASTRO 11,95 / 13,30 T, IMPACTO DINAMICO 38,5 / 22,5 T, LARGURA DE TRABALHO 2,15 M - MATERIAIS NA OPERAÇÃO. AF_06/2014</t>
  </si>
  <si>
    <t>95627</t>
  </si>
  <si>
    <t>ROLO COMPACTADOR VIBRATORIO TANDEM, ACO LISO, POTENCIA 125 HP, PESO SEM/COM LASTRO 10,20/11,65 T, LARGURA DE TRABALHO 1,73 M - DEPRECIAÇÃO. AF_11/2016</t>
  </si>
  <si>
    <t>95628</t>
  </si>
  <si>
    <t>ROLO COMPACTADOR VIBRATORIO TANDEM, ACO LISO, POTENCIA 125 HP, PESO SEM/COM LASTRO 10,20/11,65 T, LARGURA DE TRABALHO 1,73 M - JUROS. AF_11/2016</t>
  </si>
  <si>
    <t>95629</t>
  </si>
  <si>
    <t>ROLO COMPACTADOR VIBRATORIO TANDEM, ACO LISO, POTENCIA 125 HP, PESO SEM/COM LASTRO 10,20/11,65 T, LARGURA DE TRABALHO 1,73 M - MANUTENÇÃO. AF_11/2016</t>
  </si>
  <si>
    <t>95630</t>
  </si>
  <si>
    <t>ROLO COMPACTADOR VIBRATORIO TANDEM, ACO LISO, POTENCIA 125 HP, PESO SEM/COM LASTRO 10,20/11,65 T, LARGURA DE TRABALHO 1,73 M - MATERIAIS NA OPERAÇÃO. AF_11/2016</t>
  </si>
  <si>
    <t>89210</t>
  </si>
  <si>
    <t>ROLO COMPACTADOR VIBRATÓRIO DE UM CILINDRO AÇO LISO, POTÊNCIA 80 HP, PESO OPERACIONAL MÁXIMO 8,1 T, IMPACTO DINÂMICO 16,15 / 9,5 T, LARGURA DE TRABALHO 1,68 M - DEPRECIAÇÃO. AF_06/2014</t>
  </si>
  <si>
    <t>89211</t>
  </si>
  <si>
    <t>ROLO COMPACTADOR VIBRATÓRIO DE UM CILINDRO AÇO LISO, POTÊNCIA 80 HP, PESO OPERACIONAL MÁXIMO 8,1 T, IMPACTO DINÂMICO 16,15 / 9,5 T, LARGURA DE TRABALHO 1,68 M - JUROS. AF_06/2014</t>
  </si>
  <si>
    <t>5674</t>
  </si>
  <si>
    <t>ROLO COMPACTADOR VIBRATÓRIO DE UM CILINDRO AÇO LISO, POTÊNCIA 80 HP, PESO OPERACIONAL MÁXIMO 8,1 T, IMPACTO DINÂMICO 16,15 / 9,5 T, LARGURA DE TRABALHO 1,68 M - MANUTENÇÃO. AF_06/2014</t>
  </si>
  <si>
    <t>53788</t>
  </si>
  <si>
    <t>ROLO COMPACTADOR VIBRATÓRIO DE UM CILINDRO AÇO LISO, POTÊNCIA 80 HP, PESO OPERACIONAL MÁXIMO 8,1 T, IMPACTO DINÂMICO 16,15 / 9,5 T, LARGURA DE TRABALHO 1,68 M - MATERIAIS NA OPERAÇÃO. AF_06/2014</t>
  </si>
  <si>
    <t>73309</t>
  </si>
  <si>
    <t>ROLO COMPACTADOR VIBRATÓRIO PÉ DE CARNEIRO PARA SOLOS, POTÊNCIA 80 HP, PESO OPERACIONAL SEM/COM LASTRO 7,4 / 8,8 T, LARGURA DE TRABALHO 1,68 M - DEPRECIAÇÃO. AF_02/2016</t>
  </si>
  <si>
    <t>73313</t>
  </si>
  <si>
    <t>ROLO COMPACTADOR VIBRATÓRIO PÉ DE CARNEIRO PARA SOLOS, POTÊNCIA 80 HP, PESO OPERACIONAL SEM/COM LASTRO 7,4 / 8,8 T, LARGURA DE TRABALHO 1,68 M - JUROS. AF_02/2016</t>
  </si>
  <si>
    <t>5089</t>
  </si>
  <si>
    <t>ROLO COMPACTADOR VIBRATÓRIO PÉ DE CARNEIRO PARA SOLOS, POTÊNCIA 80 HP, PESO OPERACIONAL SEM/COM LASTRO 7,4 / 8,8 T, LARGURA DE TRABALHO 1,68 M - MANUTENÇÃO. AF_02/2016</t>
  </si>
  <si>
    <t>73315</t>
  </si>
  <si>
    <t>ROLO COMPACTADOR VIBRATÓRIO PÉ DE CARNEIRO PARA SOLOS, POTÊNCIA 80 HP, PESO OPERACIONAL SEM/COM LASTRO 7,4 / 8,8 T, LARGURA DE TRABALHO 1,68 M - MATERIAIS NA OPERAÇÃO. AF_02/2016</t>
  </si>
  <si>
    <t>5738</t>
  </si>
  <si>
    <t>ROLO COMPACTADOR VIBRATÓRIO PÉ DE CARNEIRO, OPERADO POR CONTROLE REMOTO, POTÊNCIA 12,5 KW, PESO OPERACIONAL 1,675 T, LARGURA DE TRABALHO 0,85 M - DEPRECIAÇÃO. AF_02/2016</t>
  </si>
  <si>
    <t>93239</t>
  </si>
  <si>
    <t>ROLO COMPACTADOR VIBRATÓRIO PÉ DE CARNEIRO, OPERADO POR CONTROLE REMOTO, POTÊNCIA 12,5 KW, PESO OPERACIONAL 1,675 T, LARGURA DE TRABALHO 0,85 M - JUROS. AF_02/2016</t>
  </si>
  <si>
    <t>5739</t>
  </si>
  <si>
    <t>ROLO COMPACTADOR VIBRATÓRIO PÉ DE CARNEIRO, OPERADO POR CONTROLE REMOTO, POTÊNCIA 12,5 KW, PESO OPERACIONAL 1,675 T, LARGURA DE TRABALHO 0,85 M - MANUTENÇÃO. AF_02/2016</t>
  </si>
  <si>
    <t>93240</t>
  </si>
  <si>
    <t>ROLO COMPACTADOR VIBRATÓRIO PÉ DE CARNEIRO, OPERADO POR CONTROLE REMOTO, POTÊNCIA 12,5 KW, PESO OPERACIONAL 1,675 T, LARGURA DE TRABALHO 0,85 M - MATERIAIS NA OPERAÇÃO. AF_02/2016</t>
  </si>
  <si>
    <t>53818</t>
  </si>
  <si>
    <t>ROLO COMPACTADOR VIBRATÓRIO REBOCÁVEL, CILINDRO DE AÇO LISO, POTÊNCIA DE TRAÇÃO DE 65 CV, PESO 4,7 T, IMPACTO DINÂMICO 18,3 T, LARGURA DE TRABALHO 1,67 M - DEPRECIAÇÃO. AF_02/2016</t>
  </si>
  <si>
    <t>93238</t>
  </si>
  <si>
    <t>ROLO COMPACTADOR VIBRATÓRIO REBOCÁVEL, CILINDRO DE AÇO LISO, POTÊNCIA DE TRAÇÃO DE 65 CV, PESO 4,7 T, IMPACTO DINÂMICO 18,3 T, LARGURA DE TRABALHO 1,67 M - JUROS. AF_02/2016</t>
  </si>
  <si>
    <t>5727</t>
  </si>
  <si>
    <t>ROLO COMPACTADOR VIBRATÓRIO REBOCÁVEL, CILINDRO DE AÇO LISO, POTÊNCIA DE TRAÇÃO DE 65 CV, PESO 4,7 T, IMPACTO DINÂMICO 18,3 T, LARGURA DE TRABALHO 1,67 M - MANUTENÇÃO. AF_02/2016</t>
  </si>
  <si>
    <t>89280</t>
  </si>
  <si>
    <t>ROLO COMPACTADOR VIBRATÓRIO TANDEM AÇO LISO, POTÊNCIA 58 HP, PESO SEM/COM LASTRO 6,5 / 9,4 T, LARGURA DE TRABALHO 1,2 M - DEPRECIAÇÃO. AF_06/2014</t>
  </si>
  <si>
    <t>89281</t>
  </si>
  <si>
    <t>ROLO COMPACTADOR VIBRATÓRIO TANDEM AÇO LISO, POTÊNCIA 58 HP, PESO SEM/COM LASTRO 6,5 / 9,4 T, LARGURA DE TRABALHO 1,2 M - JUROS. AF_06/2014</t>
  </si>
  <si>
    <t>5729</t>
  </si>
  <si>
    <t>ROLO COMPACTADOR VIBRATÓRIO TANDEM AÇO LISO, POTÊNCIA 58 HP, PESO SEM/COM LASTRO 6,5 / 9,4 T, LARGURA DE TRABALHO 1,2 M - MANUTENÇÃO. AF_06/2014</t>
  </si>
  <si>
    <t>5730</t>
  </si>
  <si>
    <t>ROLO COMPACTADOR VIBRATÓRIO TANDEM AÇO LISO, POTÊNCIA 58 HP, PESO SEM/COM LASTRO 6,5 / 9,4 T, LARGURA DE TRABALHO 1,2 M - MATERIAIS NA OPERAÇÃO. AF_06/2014</t>
  </si>
  <si>
    <t>95266</t>
  </si>
  <si>
    <t>RÉGUA VIBRATÓRIA DUPLA PARA CONCRETO, PESO DE 60KG, COMPRIMENTO 4 M, COM MOTOR A GASOLINA, POTÊNCIA 5,5 HP - DEPRECIAÇÃO. AF_09/2016</t>
  </si>
  <si>
    <t>95267</t>
  </si>
  <si>
    <t>RÉGUA VIBRATÓRIA DUPLA PARA CONCRETO, PESO DE 60KG, COMPRIMENTO 4 M, COM MOTOR A GASOLINA, POTÊNCIA 5,5 HP - JUROS. AF_09/2016</t>
  </si>
  <si>
    <t>95268</t>
  </si>
  <si>
    <t>RÉGUA VIBRATÓRIA DUPLA PARA CONCRETO, PESO DE 60KG, COMPRIMENTO 4 M, COM MOTOR A GASOLINA, POTÊNCIA 5,5 HP - MANUTENÇÃO. AF_09/2016</t>
  </si>
  <si>
    <t>95269</t>
  </si>
  <si>
    <t>RÉGUA VIBRATÓRIA DUPLA PARA CONCRETO, PESO DE 60KG, COMPRIMENTO 4 M, COM MOTOR A GASOLINA, POTÊNCIA 5,5 HP - MATERIAIS NA OPERAÇÃO. AF_09/2016</t>
  </si>
  <si>
    <t>91688</t>
  </si>
  <si>
    <t>SERRA CIRCULAR DE BANCADA COM MOTOR ELÉTRICO POTÊNCIA DE 5HP, COM COIFA PARA DISCO 10" - DEPRECIAÇÃO. AF_08/2015</t>
  </si>
  <si>
    <t>91689</t>
  </si>
  <si>
    <t>SERRA CIRCULAR DE BANCADA COM MOTOR ELÉTRICO POTÊNCIA DE 5HP, COM COIFA PARA DISCO 10" - JUROS. AF_08/2015</t>
  </si>
  <si>
    <t>91690</t>
  </si>
  <si>
    <t>SERRA CIRCULAR DE BANCADA COM MOTOR ELÉTRICO POTÊNCIA DE 5HP, COM COIFA PARA DISCO 10" - MANUTENÇÃO. AF_08/2015</t>
  </si>
  <si>
    <t>91691</t>
  </si>
  <si>
    <t>SERRA CIRCULAR DE BANCADA COM MOTOR ELÉTRICO POTÊNCIA DE 5HP, COM COIFA PARA DISCO 10" - MATERIAIS NA OPERAÇÃO. AF_08/2015</t>
  </si>
  <si>
    <t>102927</t>
  </si>
  <si>
    <t>SERRA FITA HORIZONTAL, ELÉTRICA, COM CONTROLE HIDRÁULICO, PAINEL DE COMANDO EM 24 V, MOTOR ELÉTRICO 1,5 CV, DIMENSÕES DA FITA 3880 X 27 X 0,9 MM, TRIFÁSICA - MATERIAIS NA OPERAÇÃO. AF_05/2023</t>
  </si>
  <si>
    <t>95136</t>
  </si>
  <si>
    <t>TALHA MANUAL DE CORRENTE, CAPACIDADE DE 2 TON. COM ELEVAÇÃO DE 3 M - DEPRECIAÇÃO. AF_07/2016</t>
  </si>
  <si>
    <t>95137</t>
  </si>
  <si>
    <t>TALHA MANUAL DE CORRENTE, CAPACIDADE DE 2 TON. COM ELEVAÇÃO DE 3 M - JUROS. AF_07/2016</t>
  </si>
  <si>
    <t>95138</t>
  </si>
  <si>
    <t>TALHA MANUAL DE CORRENTE, CAPACIDADE DE 2 TON. COM ELEVAÇÃO DE 3 M - MANUTENÇÃO. AF_07/2016</t>
  </si>
  <si>
    <t>89023</t>
  </si>
  <si>
    <t>TANQUE DE ASFALTO ESTACIONÁRIO COM MAÇARICO, CAPACIDADE 20.000 L - DEPRECIAÇÃO. AF_05/2023</t>
  </si>
  <si>
    <t>89024</t>
  </si>
  <si>
    <t>TANQUE DE ASFALTO ESTACIONÁRIO COM MAÇARICO, CAPACIDADE 20.000 L - JUROS. AF_05/2023</t>
  </si>
  <si>
    <t>89025</t>
  </si>
  <si>
    <t>TANQUE DE ASFALTO ESTACIONÁRIO COM MAÇARICO, CAPACIDADE 20.000 L - MANUTENÇÃO. AF_05/2023</t>
  </si>
  <si>
    <t>89026</t>
  </si>
  <si>
    <t>TANQUE DE ASFALTO ESTACIONÁRIO COM MAÇARICO, CAPACIDADE 20.000 L - MATERIAIS NA OPERAÇÃO. AF_05/2023</t>
  </si>
  <si>
    <t>7032</t>
  </si>
  <si>
    <t>TANQUE DE ASFALTO ESTACIONÁRIO COM SERPENTINA, CAPACIDADE 30.000 L - DEPRECIAÇÃO. AF_05/2023</t>
  </si>
  <si>
    <t>7033</t>
  </si>
  <si>
    <t>TANQUE DE ASFALTO ESTACIONÁRIO COM SERPENTINA, CAPACIDADE 30.000 L - JUROS. AF_05/2023</t>
  </si>
  <si>
    <t>7034</t>
  </si>
  <si>
    <t>TANQUE DE ASFALTO ESTACIONÁRIO COM SERPENTINA, CAPACIDADE 30.000 L - MANUTENÇÃO. AF_05/2023</t>
  </si>
  <si>
    <t>7035</t>
  </si>
  <si>
    <t>TANQUE DE ASFALTO ESTACIONÁRIO COM SERPENTINA, CAPACIDADE 30.000 L - MATERIAIS NA OPERAÇÃO. AF_05/2023</t>
  </si>
  <si>
    <t>102945</t>
  </si>
  <si>
    <t>TARTARUGA DE OXICORTE CG1, MONOFÁSICA, 220 V, FREQUÊNCIA 50 HZ, VELOCIDADE DE CORTE (MM/MIN) 50 A 750, DIÂMETRO MÍNIMO DO COMPASSO MM 200 - MATERIAIS NA OPERAÇÃO. AF_05/2023</t>
  </si>
  <si>
    <t>104087</t>
  </si>
  <si>
    <t>TERMOFUSORA PARA TUBOS E CONEXÕES EM PPR COM DIÂMETROS DE 20 A 63 MM, POTÊNCIA DE 800 W, TENSAO 220 V - DEPRECIAÇÃO. AF_05/2022</t>
  </si>
  <si>
    <t>104088</t>
  </si>
  <si>
    <t>TERMOFUSORA PARA TUBOS E CONEXÕES EM PPR COM DIÂMETROS DE 20 A 63 MM, POTÊNCIA DE 800 W, TENSAO 220 V - JUROS. AF_05/2022</t>
  </si>
  <si>
    <t>104089</t>
  </si>
  <si>
    <t>TERMOFUSORA PARA TUBOS E CONEXÕES EM PPR COM DIÂMETROS DE 20 A 63 MM, POTÊNCIA DE 800 W, TENSAO 220 V - MANUTENÇÃO. AF_05/2022</t>
  </si>
  <si>
    <t>104090</t>
  </si>
  <si>
    <t>TERMOFUSORA PARA TUBOS E CONEXÕES EM PPR COM DIÂMETROS DE 20 A 63 MM, POTÊNCIA DE 800 W, TENSAO 220 V - MATERIAIS NA OPERAÇÃO. AF_05/2022</t>
  </si>
  <si>
    <t>104093</t>
  </si>
  <si>
    <t>TERMOFUSORA PARA TUBOS E CONEXÕES EM PPR COM DIÂMETROS DE 75 A 110 MM, POTÊNCIA DE *1100* W, TENSÃO 220 V - DEPRECIAÇÃO. AF_05/2022</t>
  </si>
  <si>
    <t>104094</t>
  </si>
  <si>
    <t>TERMOFUSORA PARA TUBOS E CONEXÕES EM PPR COM DIÂMETROS DE 75 A 110 MM, POTÊNCIA DE *1100* W, TENSÃO 220 V - JUROS. AF_05/2022</t>
  </si>
  <si>
    <t>104095</t>
  </si>
  <si>
    <t>TERMOFUSORA PARA TUBOS E CONEXÕES EM PPR COM DIÂMETROS DE 75 A 110 MM, POTÊNCIA DE *1100* W, TENSÃO 220 V - MANUTENÇÃO. AF_05/2022</t>
  </si>
  <si>
    <t>104096</t>
  </si>
  <si>
    <t>TERMOFUSORA PARA TUBOS E CONEXÕES EM PPR COM DIÂMETROS DE 75 A 110 MM, POTÊNCIA DE *1100* W, TENSÃO 220 V - MATERIAIS NA OPERAÇÃO. AF_05/2022</t>
  </si>
  <si>
    <t>102903</t>
  </si>
  <si>
    <t>TORRE, COMPOSTA POR GUINCHO MECÂNICO, GUINCHO MANUAL, CABOS DE AÇO, PITEIRA E SOQUETE - MATERIAIS NA OPERAÇÃO. AF_05/2023</t>
  </si>
  <si>
    <t>89029</t>
  </si>
  <si>
    <t>TRATOR DE ESTEIRAS, POTÊNCIA 100 HP, PESO OPERACIONAL 9,4 T, COM LÂMINA 2,19 M3 - DEPRECIAÇÃO. AF_06/2014</t>
  </si>
  <si>
    <t>89030</t>
  </si>
  <si>
    <t>TRATOR DE ESTEIRAS, POTÊNCIA 100 HP, PESO OPERACIONAL 9,4 T, COM LÂMINA 2,19 M3 - JUROS. AF_06/2014</t>
  </si>
  <si>
    <t>5724</t>
  </si>
  <si>
    <t>TRATOR DE ESTEIRAS, POTÊNCIA 100 HP, PESO OPERACIONAL 9,4 T, COM LÂMINA 2,19 M3 - MANUTENÇÃO. AF_06/2014</t>
  </si>
  <si>
    <t>53817</t>
  </si>
  <si>
    <t>TRATOR DE ESTEIRAS, POTÊNCIA 100 HP, PESO OPERACIONAL 9,4 T, COM LÂMINA 2,19 M3 - MATERIAIS NA OPERAÇÃO. AF_06/2014</t>
  </si>
  <si>
    <t>88839</t>
  </si>
  <si>
    <t>TRATOR DE ESTEIRAS, POTÊNCIA 125 HP, PESO OPERACIONAL 12,9 T, COM LÂMINA 2,7 M3 - DEPRECIAÇÃO. AF_10/2014</t>
  </si>
  <si>
    <t>88840</t>
  </si>
  <si>
    <t>TRATOR DE ESTEIRAS, POTÊNCIA 125 HP, PESO OPERACIONAL 12,9 T, COM LÂMINA 2,7 M3 - JUROS. AF_10/2014</t>
  </si>
  <si>
    <t>88841</t>
  </si>
  <si>
    <t>TRATOR DE ESTEIRAS, POTÊNCIA 125 HP, PESO OPERACIONAL 12,9 T, COM LÂMINA 2,7 M3 - MANUTENÇÃO. AF_10/2014</t>
  </si>
  <si>
    <t>88842</t>
  </si>
  <si>
    <t>TRATOR DE ESTEIRAS, POTÊNCIA 125 HP, PESO OPERACIONAL 12,9 T, COM LÂMINA 2,7 M3 - MATERIAIS NA OPERAÇÃO. AF_10/2014</t>
  </si>
  <si>
    <t>89009</t>
  </si>
  <si>
    <t>TRATOR DE ESTEIRAS, POTÊNCIA 150 HP, PESO OPERACIONAL 16,7 T, COM RODA MOTRIZ ELEVADA E LÂMINA 3,18 M3 - DEPRECIAÇÃO. AF_06/2014</t>
  </si>
  <si>
    <t>89010</t>
  </si>
  <si>
    <t>TRATOR DE ESTEIRAS, POTÊNCIA 150 HP, PESO OPERACIONAL 16,7 T, COM RODA MOTRIZ ELEVADA E LÂMINA 3,18 M3 - JUROS. AF_06/2014</t>
  </si>
  <si>
    <t>53810</t>
  </si>
  <si>
    <t>TRATOR DE ESTEIRAS, POTÊNCIA 150 HP, PESO OPERACIONAL 16,7 T, COM RODA MOTRIZ ELEVADA E LÂMINA 3,18 M3 - MANUTENÇÃO. AF_06/2014</t>
  </si>
  <si>
    <t>5721</t>
  </si>
  <si>
    <t>TRATOR DE ESTEIRAS, POTÊNCIA 150 HP, PESO OPERACIONAL 16,7 T, COM RODA MOTRIZ ELEVADA E LÂMINA 3,18 M3 - MATERIAIS NA OPERAÇÃO. AF_06/2014</t>
  </si>
  <si>
    <t>89017</t>
  </si>
  <si>
    <t>TRATOR DE ESTEIRAS, POTÊNCIA 170 HP, PESO OPERACIONAL 19 T, CAÇAMBA 5,2 M3 - DEPRECIAÇÃO. AF_06/2014</t>
  </si>
  <si>
    <t>89018</t>
  </si>
  <si>
    <t>TRATOR DE ESTEIRAS, POTÊNCIA 170 HP, PESO OPERACIONAL 19 T, CAÇAMBA 5,2 M3 - JUROS. AF_06/2014</t>
  </si>
  <si>
    <t>53806</t>
  </si>
  <si>
    <t>TRATOR DE ESTEIRAS, POTÊNCIA 170 HP, PESO OPERACIONAL 19 T, CAÇAMBA 5,2 M3 - MANUTENÇÃO. AF_06/2014</t>
  </si>
  <si>
    <t>5718</t>
  </si>
  <si>
    <t>TRATOR DE ESTEIRAS, POTÊNCIA 170 HP, PESO OPERACIONAL 19 T, CAÇAMBA 5,2 M3 - MATERIAIS NA OPERAÇÃO. AF_06/2014</t>
  </si>
  <si>
    <t>89013</t>
  </si>
  <si>
    <t>TRATOR DE ESTEIRAS, POTÊNCIA 347 HP, PESO OPERACIONAL 38,5 T, COM LÂMINA 8,70 M3 - DEPRECIAÇÃO. AF_06/2014</t>
  </si>
  <si>
    <t>89014</t>
  </si>
  <si>
    <t>TRATOR DE ESTEIRAS, POTÊNCIA 347 HP, PESO OPERACIONAL 38,5 T, COM LÂMINA 8,70 M3 - JUROS. AF_06/2014</t>
  </si>
  <si>
    <t>53814</t>
  </si>
  <si>
    <t>TRATOR DE ESTEIRAS, POTÊNCIA 347 HP, PESO OPERACIONAL 38,5 T, COM LÂMINA 8,70 M3 - MANUTENÇÃO. AF_06/2014</t>
  </si>
  <si>
    <t>5722</t>
  </si>
  <si>
    <t>TRATOR DE ESTEIRAS, POTÊNCIA 347 HP, PESO OPERACIONAL 38,5 T, COM LÂMINA 8,70 M3 - MATERIAIS NA OPERAÇÃO. AF_06/2014</t>
  </si>
  <si>
    <t>96015</t>
  </si>
  <si>
    <t>TRATOR DE PNEUS COM POTÊNCIA DE 122 CV, TRAÇÃO 4X4, COM GRADE DE DISCOS ACOPLADA - DEPRECIAÇÃO. AF_02/2017</t>
  </si>
  <si>
    <t>96016</t>
  </si>
  <si>
    <t>TRATOR DE PNEUS COM POTÊNCIA DE 122 CV, TRAÇÃO 4X4, COM GRADE DE DISCOS ACOPLADA - JUROS. AF_02/2017</t>
  </si>
  <si>
    <t>96018</t>
  </si>
  <si>
    <t>TRATOR DE PNEUS COM POTÊNCIA DE 122 CV, TRAÇÃO 4X4, COM GRADE DE DISCOS ACOPLADA - MANUTENÇÃO. AF_02/2017</t>
  </si>
  <si>
    <t>96019</t>
  </si>
  <si>
    <t>TRATOR DE PNEUS COM POTÊNCIA DE 122 CV, TRAÇÃO 4X4, COM GRADE DE DISCOS ACOPLADA - MATERIAIS NA OPERAÇÃO. AF_02/2017</t>
  </si>
  <si>
    <t>96008</t>
  </si>
  <si>
    <t>TRATOR DE PNEUS COM POTÊNCIA DE 122 CV, TRAÇÃO 4X4, COM VASSOURA MECÂNICA ACOPLADA - DEPRECIAÇÃO. AF_02/2017</t>
  </si>
  <si>
    <t>96009</t>
  </si>
  <si>
    <t>TRATOR DE PNEUS COM POTÊNCIA DE 122 CV, TRAÇÃO 4X4, COM VASSOURA MECÂNICA ACOPLADA - JUROS. AF_02/2017</t>
  </si>
  <si>
    <t>96011</t>
  </si>
  <si>
    <t>TRATOR DE PNEUS COM POTÊNCIA DE 122 CV, TRAÇÃO 4X4, COM VASSOURA MECÂNICA ACOPLADA - MANUTENÇÃO. AF_02/2017</t>
  </si>
  <si>
    <t>96012</t>
  </si>
  <si>
    <t>TRATOR DE PNEUS COM POTÊNCIA DE 122 CV, TRAÇÃO 4X4, COM VASSOURA MECÂNICA ACOPLADA - MATERIAIS NA OPERAÇÃO. AF_02/2017</t>
  </si>
  <si>
    <t>96023</t>
  </si>
  <si>
    <t>TRATOR DE PNEUS COM POTÊNCIA DE 85 CV, TRAÇÃO 4X4, COM GRADE DE DISCOS ACOPLADA - DEPRECIAÇÃO. AF_02/2017</t>
  </si>
  <si>
    <t>96024</t>
  </si>
  <si>
    <t>TRATOR DE PNEUS COM POTÊNCIA DE 85 CV, TRAÇÃO 4X4, COM GRADE DE DISCOS ACOPLADA - JUROS. AF_02/2017</t>
  </si>
  <si>
    <t>96026</t>
  </si>
  <si>
    <t>TRATOR DE PNEUS COM POTÊNCIA DE 85 CV, TRAÇÃO 4X4, COM GRADE DE DISCOS ACOPLADA - MANUTENÇÃO. AF_02/2017</t>
  </si>
  <si>
    <t>96027</t>
  </si>
  <si>
    <t>TRATOR DE PNEUS COM POTÊNCIA DE 85 CV, TRAÇÃO 4X4, COM GRADE DE DISCOS ACOPLADA - MATERIAIS NA OPERAÇÃO. AF_02/2017</t>
  </si>
  <si>
    <t>96053</t>
  </si>
  <si>
    <t>TRATOR DE PNEUS COM POTÊNCIA DE 85 CV, TRAÇÃO 4X4, COM VASSOURA MECÂNICA ACOPLADA - DEPRECIAÇÃO. AF_03/2017</t>
  </si>
  <si>
    <t>96055</t>
  </si>
  <si>
    <t>TRATOR DE PNEUS COM POTÊNCIA DE 85 CV, TRAÇÃO 4X4, COM VASSOURA MECÂNICA ACOPLADA - JUROS. AF_03/2017</t>
  </si>
  <si>
    <t>96056</t>
  </si>
  <si>
    <t>TRATOR DE PNEUS COM POTÊNCIA DE 85 CV, TRAÇÃO 4X4, COM VASSOURA MECÂNICA ACOPLADA - MANUTENÇÃO. AF_03/2017</t>
  </si>
  <si>
    <t>96057</t>
  </si>
  <si>
    <t>TRATOR DE PNEUS COM POTÊNCIA DE 85 CV, TRAÇÃO 4X4, COM VASSOURA MECÂNICA ACOPLADA - MATERIAIS NA OPERAÇÃO. AF_03/2017</t>
  </si>
  <si>
    <t>7063</t>
  </si>
  <si>
    <t>TRATOR DE PNEUS, POTÊNCIA 122 CV, TRAÇÃO 4X4, PESO COM LASTRO DE 4.510 KG - DEPRECIAÇÃO. AF_06/2014</t>
  </si>
  <si>
    <t>7064</t>
  </si>
  <si>
    <t>TRATOR DE PNEUS, POTÊNCIA 122 CV, TRAÇÃO 4X4, PESO COM LASTRO DE 4.510 KG - JUROS. AF_06/2014</t>
  </si>
  <si>
    <t>7065</t>
  </si>
  <si>
    <t>TRATOR DE PNEUS, POTÊNCIA 122 CV, TRAÇÃO 4X4, PESO COM LASTRO DE 4.510 KG - MANUTENÇÃO. AF_06/2014</t>
  </si>
  <si>
    <t>7066</t>
  </si>
  <si>
    <t>TRATOR DE PNEUS, POTÊNCIA 122 CV, TRAÇÃO 4X4, PESO COM LASTRO DE 4.510 KG - MATERIAIS NA OPERAÇÃO. AF_06/2014</t>
  </si>
  <si>
    <t>89033</t>
  </si>
  <si>
    <t>TRATOR DE PNEUS, POTÊNCIA 85 CV, TRAÇÃO 4X4, PESO COM LASTRO DE 4.675 KG - DEPRECIAÇÃO. AF_06/2014</t>
  </si>
  <si>
    <t>89034</t>
  </si>
  <si>
    <t>TRATOR DE PNEUS, POTÊNCIA 85 CV, TRAÇÃO 4X4, PESO COM LASTRO DE 4.675 KG - JUROS. AF_06/2014</t>
  </si>
  <si>
    <t>5714</t>
  </si>
  <si>
    <t>TRATOR DE PNEUS, POTÊNCIA 85 CV, TRAÇÃO 4X4, PESO COM LASTRO DE 4.675 KG - MANUTENÇÃO. AF_06/2014</t>
  </si>
  <si>
    <t>5715</t>
  </si>
  <si>
    <t>TRATOR DE PNEUS, POTÊNCIA 85 CV, TRAÇÃO 4X4, PESO COM LASTRO DE 4.675 KG - MATERIAIS NA OPERAÇÃO. AF_06/2014</t>
  </si>
  <si>
    <t>102909</t>
  </si>
  <si>
    <t>UNIDADE DOSADORA AIRLESS TIPO HOT SPRAY - MATERIAIS NA OPERAÇÃO. AF_05/2023</t>
  </si>
  <si>
    <t>93435</t>
  </si>
  <si>
    <t>USINA DE ASFALTO À FRIO, CAPACIDADE DE 40 A 60 TON/HORA, ELÉTRICA POTÊNCIA 30 CV - DEPRECIAÇÃO. AF_05/2023</t>
  </si>
  <si>
    <t>93436</t>
  </si>
  <si>
    <t>USINA DE ASFALTO À FRIO, CAPACIDADE DE 40 A 60 TON/HORA, ELÉTRICA POTÊNCIA 30 CV - JUROS. AF_05/2023</t>
  </si>
  <si>
    <t>93437</t>
  </si>
  <si>
    <t>USINA DE ASFALTO À FRIO, CAPACIDADE DE 40 A 60 TON/HORA, ELÉTRICA POTÊNCIA 30 CV - MANUTENÇÃO. AF_05/2023</t>
  </si>
  <si>
    <t>93438</t>
  </si>
  <si>
    <t>USINA DE ASFALTO À FRIO, CAPACIDADE DE 40 A 60 TON/HORA, ELÉTRICA POTÊNCIA 30 CV - MATERIAIS NA OPERAÇÃO. AF_05/2023</t>
  </si>
  <si>
    <t>100643</t>
  </si>
  <si>
    <t>USINA DE ASFALTO, TIPO GRAVIMÉTRICA, PROD 150 TON/HORA - DEPRECIAÇÃO. AF_12/2019</t>
  </si>
  <si>
    <t>100644</t>
  </si>
  <si>
    <t>USINA DE ASFALTO, TIPO GRAVIMÉTRICA, PROD 150 TON/HORA - JUROS. AF_12/2019</t>
  </si>
  <si>
    <t>100645</t>
  </si>
  <si>
    <t>USINA DE ASFALTO, TIPO GRAVIMÉTRICA, PROD 150 TON/HORA - MANUTENÇÃO. AF_12/2019</t>
  </si>
  <si>
    <t>100646</t>
  </si>
  <si>
    <t>USINA DE ASFALTO, TIPO GRAVIMÉTRICA, PROD 150 TON/HORA - MATERIAIS NA OPERAÇÃO. AF_12/2019</t>
  </si>
  <si>
    <t>95116</t>
  </si>
  <si>
    <t>USINA DE CONCRETO FIXA, CAPACIDADE NOMINAL DE 90 A 120 M3/H, SEM SILO - DEPRECIAÇÃO. AF_07/2016</t>
  </si>
  <si>
    <t>95117</t>
  </si>
  <si>
    <t>USINA DE CONCRETO FIXA, CAPACIDADE NOMINAL DE 90 A 120 M3/H, SEM SILO - JUROS. AF_07/2016</t>
  </si>
  <si>
    <t>53794</t>
  </si>
  <si>
    <t>USINA DE CONCRETO FIXA, CAPACIDADE NOMINAL DE 90 A 120 M3/H, SEM SILO - MANUTENÇÃO. AF_07/2016</t>
  </si>
  <si>
    <t>5703</t>
  </si>
  <si>
    <t>USINA DE CONCRETO FIXA, CAPACIDADE NOMINAL DE 90 A 120 M3/H, SEM SILO - MATERIAIS NA OPERAÇÃO. AF_07/2016</t>
  </si>
  <si>
    <t>88847</t>
  </si>
  <si>
    <t>USINA DE LAMA ASFÁLTICA, PROD 30 A 50 T/H, SILO DE AGREGADO 7 M3, RESERVATÓRIOS PARA EMULSÃO E ÁGUA DE 2,3 M3 CADA, MISTURADOR TIPO PUG MILL A SER MONTADO SOBRE CAMINHÃO - DEPRECIAÇÃO. AF_10/2014</t>
  </si>
  <si>
    <t>88848</t>
  </si>
  <si>
    <t>USINA DE LAMA ASFÁLTICA, PROD 30 A 50 T/H, SILO DE AGREGADO 7 M3, RESERVATÓRIOS PARA EMULSÃO E ÁGUA DE 2,3 M3 CADA, MISTURADOR TIPO PUG MILL A SER MONTADO SOBRE CAMINHÃO - JUROS. AF_10/2014</t>
  </si>
  <si>
    <t>5741</t>
  </si>
  <si>
    <t>USINA DE LAMA ASFÁLTICA, PROD 30 A 50 T/H, SILO DE AGREGADO 7 M3, RESERVATÓRIOS PARA EMULSÃO E ÁGUA DE 2,3 M3 CADA, MISTURADOR TIPO PUG MILL A SER MONTADO SOBRE CAMINHÃO - MANUTENÇÃO. AF_10/2014</t>
  </si>
  <si>
    <t>5742</t>
  </si>
  <si>
    <t>USINA DE LAMA ASFÁLTICA, PROD 30 A 50 T/H, SILO DE AGREGADO 7 M3, RESERVATÓRIOS PARA EMULSÃO E ÁGUA DE 2,3 M3 CADA, MISTURADOR TIPO PUG MILL A SER MONTADO SOBRE CAMINHÃO - MATERIAIS NA OPERAÇÃO. AF_10/2014</t>
  </si>
  <si>
    <t>100637</t>
  </si>
  <si>
    <t>USINA DE MISTURA ASFÁLTICA À QUENTE, TIPO CONTRA FLUXO, PROD 100 A 140 TON/HORA - DEPRECIAÇÃO. AF_12/2019</t>
  </si>
  <si>
    <t>100638</t>
  </si>
  <si>
    <t>USINA DE MISTURA ASFÁLTICA À QUENTE, TIPO CONTRA FLUXO, PROD 100 A 140 TON/HORA - JUROS. AF_12/2019</t>
  </si>
  <si>
    <t>100639</t>
  </si>
  <si>
    <t>USINA DE MISTURA ASFÁLTICA À QUENTE, TIPO CONTRA FLUXO, PROD 100 A 140 TON/HORA - MANUTENÇÃO. AF_12/2019</t>
  </si>
  <si>
    <t>100640</t>
  </si>
  <si>
    <t>USINA DE MISTURA ASFÁLTICA À QUENTE, TIPO CONTRA FLUXO, PROD 100 A 140 TON/HORA - MATERIAIS NA OPERAÇÃO. AF_12/2019</t>
  </si>
  <si>
    <t>93429</t>
  </si>
  <si>
    <t>USINA DE MISTURA ASFÁLTICA À QUENTE, TIPO CONTRA FLUXO, PROD 40 A 80 TON/HORA - DEPRECIAÇÃO. AF_05/2023</t>
  </si>
  <si>
    <t>93430</t>
  </si>
  <si>
    <t>USINA DE MISTURA ASFÁLTICA À QUENTE, TIPO CONTRA FLUXO, PROD 40 A 80 TON/HORA - JUROS. AF_05/2023</t>
  </si>
  <si>
    <t>93431</t>
  </si>
  <si>
    <t>USINA DE MISTURA ASFÁLTICA À QUENTE, TIPO CONTRA FLUXO, PROD 40 A 80 TON/HORA - MANUTENÇÃO. AF_05/2023</t>
  </si>
  <si>
    <t>93432</t>
  </si>
  <si>
    <t>USINA DE MISTURA ASFÁLTICA À QUENTE, TIPO CONTRA FLUXO, PROD 40 A 80 TON/HORA - MATERIAIS NA OPERAÇÃO. AF_05/2023</t>
  </si>
  <si>
    <t>95118</t>
  </si>
  <si>
    <t>USINA MISTURADORA DE SOLOS, CAPACIDADE DE 200 A 500 TON/H, POTENCIA 75KW - DEPRECIAÇÃO. AF_07/2016</t>
  </si>
  <si>
    <t>95119</t>
  </si>
  <si>
    <t>USINA MISTURADORA DE SOLOS, CAPACIDADE DE 200 A 500 TON/H, POTENCIA 75KW - JUROS. AF_07/2016</t>
  </si>
  <si>
    <t>5707</t>
  </si>
  <si>
    <t>USINA MISTURADORA DE SOLOS, CAPACIDADE DE 200 A 500 TON/H, POTENCIA 75KW - MANUTENÇÃO. AF_07/2016</t>
  </si>
  <si>
    <t>95120</t>
  </si>
  <si>
    <t>USINA MISTURADORA DE SOLOS, CAPACIDADE DE 200 A 500 TON/H, POTENCIA 75KW - MATERIAIS NA OPERAÇÃO. AF_07/2016</t>
  </si>
  <si>
    <t>103660</t>
  </si>
  <si>
    <t>VARREDEIRA DE GRAMA SINTÉTICA A GASOLINA, 2,4 CV, 4 TEMPOS - MATERIAIS NA OPERAÇÃO. AF_05/2023</t>
  </si>
  <si>
    <t>89015</t>
  </si>
  <si>
    <t>VASSOURA MECÂNICA REBOCÁVEL COM ESCOVA CILÍNDRICA, LARGURA ÚTIL DE VARRIMENTO DE 2,44 M - DEPRECIAÇÃO. AF_06/2014</t>
  </si>
  <si>
    <t>89016</t>
  </si>
  <si>
    <t>VASSOURA MECÂNICA REBOCÁVEL COM ESCOVA CILÍNDRICA, LARGURA ÚTIL DE VARRIMENTO DE 2,44 M - JUROS. AF_06/2014</t>
  </si>
  <si>
    <t>53804</t>
  </si>
  <si>
    <t>VASSOURA MECÂNICA REBOCÁVEL COM ESCOVA CILÍNDRICA, LARGURA ÚTIL DE VARRIMENTO DE 2,44 M - MANUTENÇÃO. AF_06/2014</t>
  </si>
  <si>
    <t>90582</t>
  </si>
  <si>
    <t>VIBRADOR DE IMERSÃO, DIÂMETRO DE PONTEIRA 45MM, MOTOR ELÉTRICO TRIFÁSICO POTÊNCIA DE 2 CV - DEPRECIAÇÃO. AF_06/2015</t>
  </si>
  <si>
    <t>90583</t>
  </si>
  <si>
    <t>VIBRADOR DE IMERSÃO, DIÂMETRO DE PONTEIRA 45MM, MOTOR ELÉTRICO TRIFÁSICO POTÊNCIA DE 2 CV - JUROS. AF_06/2015</t>
  </si>
  <si>
    <t>90584</t>
  </si>
  <si>
    <t>VIBRADOR DE IMERSÃO, DIÂMETRO DE PONTEIRA 45MM, MOTOR ELÉTRICO TRIFÁSICO POTÊNCIA DE 2 CV - MANUTENÇÃO. AF_06/2015</t>
  </si>
  <si>
    <t>90585</t>
  </si>
  <si>
    <t>VIBRADOR DE IMERSÃO, DIÂMETRO DE PONTEIRA 45MM, MOTOR ELÉTRICO TRIFÁSICO POTÊNCIA DE 2 CV - MATERIAIS NA OPERAÇÃO. AF_06/2015</t>
  </si>
  <si>
    <t>89240</t>
  </si>
  <si>
    <t>VIBROACABADORA DE ASFALTO SOBRE ESTEIRAS, LARGURA DE PAVIMENTAÇÃO 1,90 M A 5,30 M, POTÊNCIA 105 HP CAPACIDADE 450 T/H - DEPRECIAÇÃO. AF_11/2014</t>
  </si>
  <si>
    <t>89241</t>
  </si>
  <si>
    <t>VIBROACABADORA DE ASFALTO SOBRE ESTEIRAS, LARGURA DE PAVIMENTAÇÃO 1,90 M A 5,30 M, POTÊNCIA 105 HP CAPACIDADE 450 T/H - JUROS. AF_11/2014</t>
  </si>
  <si>
    <t>5710</t>
  </si>
  <si>
    <t>VIBROACABADORA DE ASFALTO SOBRE ESTEIRAS, LARGURA DE PAVIMENTAÇÃO 1,90 M A 5,30 M, POTÊNCIA 105 HP CAPACIDADE 450 T/H - MANUTENÇÃO. AF_11/2014</t>
  </si>
  <si>
    <t>5711</t>
  </si>
  <si>
    <t>VIBROACABADORA DE ASFALTO SOBRE ESTEIRAS, LARGURA DE PAVIMENTAÇÃO 1,90 M A 5,30 M, POTÊNCIA 105 HP CAPACIDADE 450 T/H - MATERIAIS NA OPERAÇÃO. AF_11/2014</t>
  </si>
  <si>
    <t>89253</t>
  </si>
  <si>
    <t>VIBROACABADORA DE ASFALTO SOBRE ESTEIRAS, LARGURA DE PAVIMENTAÇÃO 2,13 M A 4,55 M, POTÊNCIA 100 HP, CAPACIDADE 400 T/H - DEPRECIAÇÃO. AF_11/2014</t>
  </si>
  <si>
    <t>89254</t>
  </si>
  <si>
    <t>VIBROACABADORA DE ASFALTO SOBRE ESTEIRAS, LARGURA DE PAVIMENTAÇÃO 2,13 M A 4,55 M, POTÊNCIA 100 HP, CAPACIDADE 400 T/H - JUROS. AF_11/2014</t>
  </si>
  <si>
    <t>89255</t>
  </si>
  <si>
    <t>VIBROACABADORA DE ASFALTO SOBRE ESTEIRAS, LARGURA DE PAVIMENTAÇÃO 2,13 M A 4,55 M, POTÊNCIA 100 HP, CAPACIDADE 400 T/H - MANUTENÇÃO. AF_11/2014</t>
  </si>
  <si>
    <t>89256</t>
  </si>
  <si>
    <t>VIBROACABADORA DE ASFALTO SOBRE ESTEIRAS, LARGURA DE PAVIMENTAÇÃO 2,13 M A 4,55 M, POTÊNCIA 100 HP, CAPACIDADE 400 T/H - MATERIAIS NA OPERAÇÃO. AF_11/2014</t>
  </si>
  <si>
    <t>103797</t>
  </si>
  <si>
    <t>ARMAÇÃO DE DESCIDA D'ÁGUA UTILIZANDO AÇO CA-60 DE 5 MM - MONTAGEM. AF_08/2022</t>
  </si>
  <si>
    <t>103930</t>
  </si>
  <si>
    <t>BACIA DE DISSIPAÇÃO, LARGURA ATÉ 1 M, TIPO BACIA EM PEDRA DE MÃO FIXADA COM CONCRETO (DEB 01, 02), COM PREPARO MANUAL, FCK = 20 MPA, LANÇADO MANUALMENTE, INCLUINDO MATERIAIS E FÔRMAS (2 UTILIZAÇÕES). AF_08/2022</t>
  </si>
  <si>
    <t>103931</t>
  </si>
  <si>
    <t>BACIA DE DISSIPAÇÃO, LARGURA DE 1 A 4 M, TIPO BACIA EM PEDRA DE MÃO FIXADA COM CONCRETO (DEB 03, 04, 05, 06), COM PREPARO MANUAL, FCK = 20 MPA, LANÇADO MANUALMENTE, INCLUINDO MATERIAIS E FÔRMAS (2 UTILIZAÇÕES). AF_08/2022</t>
  </si>
  <si>
    <t>103932</t>
  </si>
  <si>
    <t>BACIA DE DISSIPAÇÃO, LARGURA DE 4 A 9,2 M, TIPO BACIA EM PEDRA DE MÃO FIXADA COM CONCRETO (DEB 07, 08, 09, 10, 11, 12, 13), COM PREPARO MANUAL, FCK = 20 MPA, LANÇADO MANUALMENTE, INCLUINDO MATERIAIS E FÔRMAS (2 UTILIZAÇÕES). AF_08/2022</t>
  </si>
  <si>
    <t>103929</t>
  </si>
  <si>
    <t>BACIA DE DISSIPAÇÃO, TIPO BACIA COM DENTES DE CONCRETO (01), COM PREPARO MANUAL, FCK = 20 MPA, LANÇADO MANUALMENTE, INCLUINDO MATERIAIS E FÔRMAS (2 UTILIZAÇÕES). AF_08/2022</t>
  </si>
  <si>
    <t>103928</t>
  </si>
  <si>
    <t>BACIA DE DISSIPAÇÃO, TIPO BACIA EM PEDRA DE MÃO ARGAMASSADA (DES 01, 02, 03, 04), LANÇADO MANUALMENTE, INCLUINDO MATERIAIS E FÔRMAS (2 UTILIZAÇÕES). AF_08/2022</t>
  </si>
  <si>
    <t>103798</t>
  </si>
  <si>
    <t>CONCRETAGEM DE DISSIPADOR DE ENERGIA, CONCRETO USINADO, FCK = 20 MPA, COM USO DE BOMBA - LANÇAMENTO, ADENSAMENTO E ACABAMENTO. AF_08/2022</t>
  </si>
  <si>
    <t>103801</t>
  </si>
  <si>
    <t>CONCRETAGEM DE DISSIPADOR DE ENERGIA, FCK = 20 MPA, COM USO DE JERICAS E PREPARO EM BETONEIRA DE 600 L - AREIA E BRITA COMERCIAIS - LANÇAMENTO, ADENSAMENTO E ACABAMENTO. AF_08/2022</t>
  </si>
  <si>
    <t>103933</t>
  </si>
  <si>
    <t>DESCIDA D'ÁGUA RÁPIDA (DAR 03), EM CONCRETO USINADO, FCK = 20 MPA, LANÇADO COM BOMBA, INCLUINDO ARMAÇÃO, MATERIAIS E FÔRMAS (2 UTILIZAÇÕES). AF_08/2022</t>
  </si>
  <si>
    <t>103925</t>
  </si>
  <si>
    <t>ESCADA HIDRÁULICA, LARGURA ATÉ 1M, TIPO DESCIDA D'ÁGUA DE CORTE OU ATERRO EM DEGRAUS (DCD 02, 04 E DAD 02), EM CONCRETO USINADO, FCK = 20 MPA, LANÇADO COM BOMBA, INCLUINDO ARMAÇÃO, MATERIAIS E FÔRMAS (3 UTILIZAÇÕES). AF_08/2022</t>
  </si>
  <si>
    <t>103926</t>
  </si>
  <si>
    <t>ESCADA HIDRÁULICA, LARGURA DE 1 A 4,1 M, TIPO DESCIDA D'ÁGUA DE ATERRO EM DEGRAUS (DAD 04, 06, 08, 10, 12, 14, 16, 18), EM CONCRETO USINADO, FCK = 20 MPA, LANÇADO COM BOMBA, INCLUINDO ARMAÇÃO, MATERIAIS E FÔRMAS (3 UTILIZAÇÕES). AF_08/2022</t>
  </si>
  <si>
    <t>103796</t>
  </si>
  <si>
    <t>FABRICAÇÃO, MONTAGEM E DESMONTAGEM DE FÔRMA PARA BACIA DE DISSIPAÇÃO, EM MADEIRA SERRADA, E = 25 MM, 2 UTILIZAÇÕES. AF_08/2022</t>
  </si>
  <si>
    <t>103795</t>
  </si>
  <si>
    <t>FABRICAÇÃO, MONTAGEM E DESMONTAGEM DE FÔRMA PARA ESCADA HIDRÁULICA, EM CHAPA DE MADEIRA COMPENSADA RESINADA, E = 17 MM, 3 UTILIZAÇÕES. AF_08/2022</t>
  </si>
  <si>
    <t>103800</t>
  </si>
  <si>
    <t>PEDRA ARGAMASSADA COM CIMENTO E AREIA 1:3, 40% DE ARGAMASSA EM VOLUME - AREIA E PEDRA DE MÃO COMERCIAIS - FORNECIMENTO E ASSENTAMENTO. AF_08/2022</t>
  </si>
  <si>
    <t>103799</t>
  </si>
  <si>
    <t>PEDRA DE MÃO FIXADA COM CONCRETO PARA BACIA DE DISSIPAÇÃO, 40% DE CONCRETO EM VOLUME, FCK = 20 MPA, COM USO DE JERICA E PREPARO EM BETONEIRA DE 600 L - AREIA, BRITA E PEDRA DE MÃO COMERCIAIS - LANÇAMENTO, ADENSAMENTO E ACABAMENTO. AF_08/2022</t>
  </si>
  <si>
    <t>104948</t>
  </si>
  <si>
    <t>DRAGAGEM DE MATERIAIS DE 1A CATEGORIA E COMPOSTOS ORGÂNICOS E INORGÂNICOS COM ESCAVADEIRA HIDRÁULICA (CAÇAMBA: 0,80 M3/111 HP). AF_03/2024</t>
  </si>
  <si>
    <t>104949</t>
  </si>
  <si>
    <t>DRAGAGEM DE MATERIAIS DE 1A CATEGORIA E COMPOSTOS ORGÂNICOS E INORGÂNICOS COM ESCAVADEIRA HIDRÁULICA DE LONGO ALCANCE (CAÇAMBA: 0,52 M3/155 HP). AF_03/2024</t>
  </si>
  <si>
    <t>104947</t>
  </si>
  <si>
    <t>DRAGAGEM DE MATERIAIS DE 1A CATEGORIA E COMPOSTOS ORGÂNICOS E INORGÂNICOS COM RETROESCAVADEIRA (CAÇAMBA: 0,26 M3/88 HP). AF_03/2024</t>
  </si>
  <si>
    <t>104318</t>
  </si>
  <si>
    <t>JOELHO 45 GRAUS, PVC, SOLDÁVEL, DN 20 MM, INSTALADO EM DRENO DE AR CONDICIONADO - FORNECIMENTO E INSTALAÇÃO. AF_08/2022</t>
  </si>
  <si>
    <t>89867</t>
  </si>
  <si>
    <t>JOELHO 45 GRAUS, PVC, SOLDÁVEL, DN 25MM, INSTALADO EM DRENO DE AR-CONDICIONADO - FORNECIMENTO E INSTALAÇÃO. AF_08/2022</t>
  </si>
  <si>
    <t>104320</t>
  </si>
  <si>
    <t>JOELHO 45 GRAUS, PVC, SOLDÁVEL, DN 32 MM, INSTALADO EM DRENO DE AR CONDICIONADO - FORNECIMENTO E INSTALAÇÃO. AF_08/2022</t>
  </si>
  <si>
    <t>104317</t>
  </si>
  <si>
    <t>JOELHO 90 GRAUS, PVC, SOLDÁVEL, DN 20 MM, INSTALADO EM DRENO DE AR CONDICIONADO - FORNECIMENTO E INSTALAÇÃO. AF_08/2022</t>
  </si>
  <si>
    <t>89866</t>
  </si>
  <si>
    <t>JOELHO 90 GRAUS, PVC, SOLDÁVEL, DN 25MM, INSTALADO EM DRENO DE AR-CONDICIONADO - FORNECIMENTO E INSTALAÇÃO. AF_08/2022</t>
  </si>
  <si>
    <t>104319</t>
  </si>
  <si>
    <t>JOELHO 90 GRAUS, PVC, SOLDÁVEL, DN 32 MM, INSTALADO EM DRENO DE AR CONDICIONADO - FORNECIMENTO E INSTALAÇÃO. AF_08/2022</t>
  </si>
  <si>
    <t>104321</t>
  </si>
  <si>
    <t>LUVA, PVC, SOLDÁVEL, DN 20 MM, INSTALADO EM DRENO DE AR CONDICIONADO - FORNECIMENTO E INSTALAÇÃO. AF_08/2022</t>
  </si>
  <si>
    <t>89868</t>
  </si>
  <si>
    <t>LUVA, PVC, SOLDÁVEL, DN 25MM, INSTALADO EM DRENO DE AR-CONDICIONADO - FORNECIMENTO E INSTALAÇÃO. AF_08/2022</t>
  </si>
  <si>
    <t>104322</t>
  </si>
  <si>
    <t>LUVA, PVC, SOLDÁVEL, DN 32 MM, INSTALADO EM DRENO DE AR CONDICIONADO - FORNECIMENTO E INSTALAÇÃO. AF_08/2022</t>
  </si>
  <si>
    <t>104323</t>
  </si>
  <si>
    <t>TE, PVC, SOLDÁVEL, DN 20 MM, INSTALADO EM DRENO DE AR CONDICIONADO - FORNECIMENTO E INSTALAÇÃO. AF_08/2022</t>
  </si>
  <si>
    <t>89869</t>
  </si>
  <si>
    <t>TE, PVC, SOLDÁVEL, DN 25MM, INSTALADO EM DRENO DE AR-CONDICIONADO - FORNECIMENTO E INSTALAÇÃO. AF_08/2022</t>
  </si>
  <si>
    <t>104324</t>
  </si>
  <si>
    <t>TE, PVC, SOLDÁVEL, DN 32 MM, INSTALADO EM DRENO DE AR CONDICIONADO - FORNECIMENTO E INSTALAÇÃO. AF_08/2022</t>
  </si>
  <si>
    <t>104315</t>
  </si>
  <si>
    <t>TUBO, PVC, SOLDÁVEL, DE 20MM, INSTALADO EM DRENO DE AR CONDICIONADO - FORNECIMENTO E INSTALAÇÃO. AF_08/2022</t>
  </si>
  <si>
    <t>89865</t>
  </si>
  <si>
    <t>TUBO, PVC, SOLDÁVEL, DE 25MM, INSTALADO EM DRENO DE AR-CONDICIONADO - FORNECIMENTO E INSTALAÇÃO. AF_08/2022</t>
  </si>
  <si>
    <t>104316</t>
  </si>
  <si>
    <t>TUBO, PVC, SOLDÁVEL, DE 32MM, INSTALADO EM DRENO DE AR CONDICIONADO - FORNECIMENTO E INSTALAÇÃO. AF_08/2022</t>
  </si>
  <si>
    <t>102724</t>
  </si>
  <si>
    <t>DRENO BARBACÃ, DN 100 MM, COM MATERIAL DRENANTE. AF_07/2021</t>
  </si>
  <si>
    <t>102726</t>
  </si>
  <si>
    <t>DRENO BARBACÃ, DN 50 MM, COM MATERIAL DRENANTE. AF_07/2021</t>
  </si>
  <si>
    <t>102725</t>
  </si>
  <si>
    <t>DRENO BARBACÃ, DN 75 MM, COM MATERIAL DRENANTE. AF_07/2021</t>
  </si>
  <si>
    <t>102722</t>
  </si>
  <si>
    <t>DRENO EM MURO DE CONTENÇÃO, EXECUTADO NO PÉ DO MURO, COM TUBO DE PEAD CORRUGADO FLEXÍVEL PERFURADO, ENCHIMENTO COM BRITA, ENVOLVIDO COM MANTA GEOTÊXTIL. AF_07/2021</t>
  </si>
  <si>
    <t>102723</t>
  </si>
  <si>
    <t>DRENO EM MURO DE CONTENÇÃO, EXECUTADO NO PÉ DO MURO, COM TUBO DE PVC CORRUGADO RÍGIDO PERFURADO, ENCHIMENTO COM BRITA, ENVOLVIDO COM MANTA GEOTÊXTIL. AF_07/2021</t>
  </si>
  <si>
    <t>102690</t>
  </si>
  <si>
    <t>DRENO ESPINHA DE PEIXE (SEÇÃO (0,40 X 0,40 M), COM TUBO DE PEAD CORRUGADO PERFURADO, DN 100 MM, ENCHIMENTO COM BRITA, ENVOLVIDO COM MANTA GEOTÊXTIL, INCLUSIVE CONEXÕES. AF_07/2021</t>
  </si>
  <si>
    <t>102688</t>
  </si>
  <si>
    <t>DRENO ESPINHA DE PEIXE (SEÇÃO 0,40 X 0,40 M), COM TUBO DE PEAD CORRUGADO PERFURADO, DN 100 MM, ENCHIMENTO COM AREIA, INCLUSIVE CONEXÕES. AF_07/2021</t>
  </si>
  <si>
    <t>102689</t>
  </si>
  <si>
    <t>DRENO ESPINHA DE PEIXE (SEÇÃO 0,40 X 0,40 M), COM TUBO DE PVC CORRUGADO RÍGIDO PERFURADO, DN 100 MM, ENCHIMENTO COM AREIA, INCLUSIVE CONEXÕES. AF_07/2021</t>
  </si>
  <si>
    <t>102693</t>
  </si>
  <si>
    <t>DRENO ESPINHA DE PEIXE (SEÇÃO 0,40 X 0,40 M), COM TUBO DE PVC CORRUGADO RÍGIDO PERFURADO, DN 100 MM, ENCHIMENTO COM BRITA, ENVOLVIDO COM MANTA GEOTÊXTIL, INCLUSIVE CONEXÕES. AF_07/2021</t>
  </si>
  <si>
    <t>102694</t>
  </si>
  <si>
    <t>DRENO ESPINHA DE PEIXE (SEÇÃO 0,50 X 0,80 M), COM TUBO DE PEAD CORRUGADO PERFURADO, DN 100 MM, ENCHIMENTO COM AREIA, INCLUSIVE CONEXÕES. AF_07/2021</t>
  </si>
  <si>
    <t>102697</t>
  </si>
  <si>
    <t>DRENO ESPINHA DE PEIXE (SEÇÃO 0,50 X 0,80 M), COM TUBO DE PEAD CORRUGADO PERFURADO, DN 100 MM, ENCHIMENTO COM BRITA, ENVOLVIDO COM MANTA GEOTÊXTIL, INCLUSIVE CONEXÕES. AF_07/2021</t>
  </si>
  <si>
    <t>102696</t>
  </si>
  <si>
    <t>DRENO ESPINHA DE PEIXE (SEÇÃO 0,50 X 0,80 M), COM TUBO DE PVC CORRUGADO RÍGIDO PERFURADO, DN 100 MM, ENCHIMENTO COM AREIA, INCLUSIVE CONEXÕES. AF_07/2021</t>
  </si>
  <si>
    <t>102703</t>
  </si>
  <si>
    <t>DRENO ESPINHA DE PEIXE (SEÇÃO 0,50 X 0,80 M), COM TUBO DE PVC CORRUGADO RÍGIDO PERFURADO, DN 100 MM, ENCHIMENTO COM BRITA, ENVOLVIDO COM MANTA GEOTÊXTIL, INCLUSIVE CONEXÕES. AF_07/2021</t>
  </si>
  <si>
    <t>102678</t>
  </si>
  <si>
    <t>DRENO PROFUNDO (SEÇÃO 0,50 X 1,50 M), CEGO, ENCHIMENTO DE BRITA, ENVOLVIDO COM MANTA GEOTÊXTIL, COM SELO DE ARGILA. AF_07/2021</t>
  </si>
  <si>
    <t>102679</t>
  </si>
  <si>
    <t>DRENO PROFUNDO (SEÇÃO 0,50 X 1,50 M), CEGO, ENCHIMENTO DE BRITA, ENVOLVIDO COM MANTA GEOTÊXTIL. AF_07/2021</t>
  </si>
  <si>
    <t>102673</t>
  </si>
  <si>
    <t>DRENO PROFUNDO (SEÇÃO 0,50 X 1,50 M), COM TUBO DE CONCRETO SIMPLES POROSO, DN 200 MM, ENCHIMENTO COM AREIA, COM SELO DE ARGILA. AF_07/2021</t>
  </si>
  <si>
    <t>102677</t>
  </si>
  <si>
    <t>DRENO PROFUNDO (SEÇÃO 0,50 X 1,50 M), COM TUBO DE CONCRETO SIMPLES POROSO, DN 200 MM, ENCHIMENTO COM AREIA. AF_07/2021</t>
  </si>
  <si>
    <t>102683</t>
  </si>
  <si>
    <t>DRENO PROFUNDO (SEÇÃO 0,50 X 1,50 M), COM TUBO DE CONCRETO SIMPLES POROSO, DN 200 MM, ENCHIMENTO COM BRITA, ENVOLVIDO COM MANTA GEOTÊXTIL, COM SELO DE ARGILA. AF_07/2021</t>
  </si>
  <si>
    <t>102687</t>
  </si>
  <si>
    <t>DRENO PROFUNDO (SEÇÃO 0,50 X 1,50 M), COM TUBO DE CONCRETO SIMPLES POROSO, DN 200 MM, ENCHIMENTO COM BRITA, ENVOLVIDO COM MANTA GEOTÊXTIL. AF_07/2021</t>
  </si>
  <si>
    <t>102670</t>
  </si>
  <si>
    <t>DRENO PROFUNDO (SEÇÃO 0,50 X 1,50 M), COM TUBO DE PEAD CORRUGADO PERFURADO, DN 100 MM, ENCHIMENTO COM AREIA, COM SELO DE ARGILA. AF_07/2021</t>
  </si>
  <si>
    <t>102674</t>
  </si>
  <si>
    <t>DRENO PROFUNDO (SEÇÃO 0,50 X 1,50 M), COM TUBO DE PEAD CORRUGADO PERFURADO, DN 100 MM, ENCHIMENTO COM AREIA. AF_07/2021</t>
  </si>
  <si>
    <t>102680</t>
  </si>
  <si>
    <t>DRENO PROFUNDO (SEÇÃO 0,50 X 1,50 M), COM TUBO DE PEAD CORRUGADO PERFURADO, DN 100 MM, ENCHIMENTO COM BRITA, ENVOLVIDO COM MANTA GEOTÊXTIL, COM SELO DE ARGILA. AF_07/2021</t>
  </si>
  <si>
    <t>102684</t>
  </si>
  <si>
    <t>DRENO PROFUNDO (SEÇÃO 0,50 X 1,50 M), COM TUBO DE PEAD CORRUGADO PERFURADO, DN 100 MM, ENCHIMENTO COM BRITA, ENVOLVIDO COM MANTA GEOTÊXTIL. AF_07/2021</t>
  </si>
  <si>
    <t>102672</t>
  </si>
  <si>
    <t>DRENO PROFUNDO (SEÇÃO 0,50 X 1,50 M), COM TUBO DE PVC CORRUGADO RÍGIDO PERFURADO, DN 100 MM, ENCHIMENTO COM AREIA, COM SELO DE ARGILA. AF_07/2021</t>
  </si>
  <si>
    <t>102676</t>
  </si>
  <si>
    <t>DRENO PROFUNDO (SEÇÃO 0,50 X 1,50 M), COM TUBO DE PVC CORRUGADO RÍGIDO PERFURADO, DN 100 MM, ENCHIMENTO COM AREIA. AF_07/2021</t>
  </si>
  <si>
    <t>102681</t>
  </si>
  <si>
    <t>DRENO PROFUNDO (SEÇÃO 0,50 X 1,50 M), COM TUBO DE PVC CORRUGADO RÍGIDO PERFURADO, DN 100 MM, ENCHIMENTO COM BRITA, ENVOLVIDO COM MANTA GEOTÊXTIL, COM SELO DE ARGILA. AF_07/2021</t>
  </si>
  <si>
    <t>102685</t>
  </si>
  <si>
    <t>DRENO PROFUNDO (SEÇÃO 0,50 X 1,50 M), COM TUBO DE PVC CORRUGADO RÍGIDO PERFURADO, DN 100 MM, ENCHIMENTO COM BRITA, ENVOLVIDO COM MANTA GEOTÊXTIL. AF_07/2021</t>
  </si>
  <si>
    <t>102664</t>
  </si>
  <si>
    <t>DRENO SUBSUPERFICIAL (SEÇÃO 0,40 X 0,40 M), CEGO, ENCHIMENTO DE BRITA, ENVOLVIDO COM MANTA GEOTÊXTIL. AF_07/2021</t>
  </si>
  <si>
    <t>102665</t>
  </si>
  <si>
    <t>DRENO SUBSUPERFICIAL (SEÇÃO 0,40 X 0,40 M), CEGO, ENCHIMENTO DE BRITA. AF_07/2021</t>
  </si>
  <si>
    <t>102663</t>
  </si>
  <si>
    <t>DRENO SUBSUPERFICIAL (SEÇÃO 0,40 X 0,40 M), COM TUBO DE CONCRETO SIMPLES POROSO, DN 200 MM, ENCHIMENTO COM AREIA. AF_07/2021</t>
  </si>
  <si>
    <t>102669</t>
  </si>
  <si>
    <t>DRENO SUBSUPERFICIAL (SEÇÃO 0,40 X 0,40 M), COM TUBO DE CONCRETO SIMPLES POROSO, DN 200 MM, ENCHIMENTO COM BRITA, ENVOLVIDO COM MANTA GEOTÊXTIL. AF_07/2021</t>
  </si>
  <si>
    <t>102661</t>
  </si>
  <si>
    <t>DRENO SUBSUPERFICIAL (SEÇÃO 0,40 X 0,40 M), COM TUBO DE PEAD CORRUGADO PERFURADO, DN 100 MM, ENCHIMENTO COM AREIA. AF_07/2021</t>
  </si>
  <si>
    <t>102666</t>
  </si>
  <si>
    <t>DRENO SUBSUPERFICIAL (SEÇÃO 0,40 X 0,40 M), COM TUBO DE PEAD CORRUGADO PERFURADO, DN 100 MM, ENCHIMENTO COM BRITA, ENVOLVIDO COM MANTA GEOTÊXTIL. AF_07/2021</t>
  </si>
  <si>
    <t>102662</t>
  </si>
  <si>
    <t>DRENO SUBSUPERFICIAL (SEÇÃO 0,40 X 0,40 M), COM TUBO DE PVC CORRUGADO RÍGIDO PERFURADO, DN 100 MM, ENCHIMENTO COM AREIA. AF_07/2021</t>
  </si>
  <si>
    <t>102668</t>
  </si>
  <si>
    <t>DRENO SUBSUPERFICIAL (SEÇÃO 0,40 X 0,40 M), COM TUBO DE PVC CORRUGADO RÍGIDO PERFURADO, DN 100 MM, ENCHIMENTO COM BRITA, ENVOLVIDO COM MANTA GEOTÊXTIL. AF_07/2021</t>
  </si>
  <si>
    <t>102718</t>
  </si>
  <si>
    <t>ENCHIMENTO DE AREIA PARA DRENO, LANÇAMENTO MANUAL. AF_07/2021</t>
  </si>
  <si>
    <t>102716</t>
  </si>
  <si>
    <t>ENCHIMENTO DE AREIA PARA DRENO, LANÇAMENTO MECANIZADO. AF_07/2021</t>
  </si>
  <si>
    <t>102719</t>
  </si>
  <si>
    <t>ENCHIMENTO DE BRITA PARA DRENO, LANÇAMENTO MANUAL. AF_07/2021</t>
  </si>
  <si>
    <t>102717</t>
  </si>
  <si>
    <t>ENCHIMENTO DE BRITA PARA DRENO, LANÇAMENTO MECANIZADO. AF_07/2021</t>
  </si>
  <si>
    <t>102713</t>
  </si>
  <si>
    <t>GEOTÊXTIL NÃO TECIDO 100% POLIÉSTER, RESISTÊNCIA A TRAÇÃO DE 14 KN/M (RT - 14), INSTALADO EM DRENO - FORNECIMENTO E INSTALAÇÃO. AF_07/2021</t>
  </si>
  <si>
    <t>102715</t>
  </si>
  <si>
    <t>GEOTÊXTIL NÃO TECIDO 100% POLIÉSTER, RESISTÊNCIA A TRAÇÃO DE 26 KN/M (RT - 26), INSTALADO EM DRENO - FORNECIMENTO E INSTALAÇÃO. AF_07/2021</t>
  </si>
  <si>
    <t>103653</t>
  </si>
  <si>
    <t>GEOTÊXTIL NÃO TECIDO 100% POLIÉSTER, RESISTÊNCIA A TRAÇÃO DE 31 KN/M (RT-31), INSTALADO EM DRENO - FORNECIMENTO E INSTALAÇÃO. AF_07/2021</t>
  </si>
  <si>
    <t>102712</t>
  </si>
  <si>
    <t>GEOTÊXTIL NÃO TECIDO 100% POLIÉSTER, RESISTÊNCIA A TRAÇÃO DE 9 KN/M (RT - 9), INSTALADO EM DRENO - FORNECIMENTO E INSTALAÇÃO. AF_07/2021</t>
  </si>
  <si>
    <t>102711</t>
  </si>
  <si>
    <t>JUNÇÃO DUPLA DE PVC, SÉRIE NORMAL, PARA ESGOTO PREDIAL, DN 100 X 100 X 100 MM, INSTALADA EM DRENO - FORNECIMENTO E INSTALAÇÃO. AF_07/2021</t>
  </si>
  <si>
    <t>102710</t>
  </si>
  <si>
    <t>JUNÇÃO SIMPLES DE PVC, 45 GRAUS, SÉRIE NORMAL, PARA ESGOTO PREDIAL, DN 100 MM, INSTALADA EM DRENO - FORNECIMENTO E INSTALAÇÃO. AF_07/2021</t>
  </si>
  <si>
    <t>102708</t>
  </si>
  <si>
    <t>LUVA DE PVC, SÉRIE NORMAL, PARA ESGOTO PREDIAL, DN 100 MM, INSTALADA EM DRENO - FORNECIMENTO E INSTALAÇÃO. AF_07/2021</t>
  </si>
  <si>
    <t>102707</t>
  </si>
  <si>
    <t>TUBO DE CONCRETO SIMPLES POROSO, DN 200 MM, PARA DRENO - FORNECIMENTO E ASSENTAMENTO. AF_07/2021</t>
  </si>
  <si>
    <t>102704</t>
  </si>
  <si>
    <t>TUBO DE PEAD CORRUGADO PERFURADO, DN 100 MM, PARA DRENO - FORNECIMENTO E ASSENTAMENTO. AF_07/2021</t>
  </si>
  <si>
    <t>102705</t>
  </si>
  <si>
    <t>TUBO DE PVC CORRUGADO RÍGIDO PERFURADO, DN 100 MM, PARA DRENO - FORNECIMENTO E ASSENTAMENTO. AF_07/2021</t>
  </si>
  <si>
    <t>98397</t>
  </si>
  <si>
    <t>PINTURA ANTICORROSIVA DE DUTO METÁLICO. AF_03/2024</t>
  </si>
  <si>
    <t>103517</t>
  </si>
  <si>
    <t>AQUECEDOR SOLAR COMPACTO, KIT PARA 1 COLETOR SOLAR EM VIDRO TEMPERADO E SERPENTINA EM TUBO DE COBRE COM SUPORTE, RESERVATÓRIO, FIXAÇÕES E TUBOS - FORNECIMENTO E INSTALAÇÃO. AF_12/2021</t>
  </si>
  <si>
    <t>103519</t>
  </si>
  <si>
    <t>BLOCO CONCRETADO NO LOCAL, 20X20X15CM, PARA BASE DE FIXAÇÃO DA ESTRUTURA SOLAR PARA LAJE DE CONCRETO - FORNECIMENTO E INSTALAÇÃO. AF_12/2021</t>
  </si>
  <si>
    <t>103523</t>
  </si>
  <si>
    <t>RESERVATÓRIO TÉRMICO/BOILER SOLAR EM AÇO INOX 1000 L COM 5 PLACAS COLETORAS EM VIDRO TEMPERADO COM SERPENTINA EM TUBO DE COBRE 2 X 1 M - FORNECIMENTO E INSTALAÇÃO. AF_12/2021</t>
  </si>
  <si>
    <t>103520</t>
  </si>
  <si>
    <t>RESERVATÓRIO TÉRMICO/BOILER SOLAR EM AÇO INOX 400 L COM 2 PLACAS COLETORAS EM VIDRO TEMPERADO COM SERPENTINA EM TUBO DE COBRE 2 X 1 M - FORNECIMENTO E INSTALAÇÃO. AF_12/2021</t>
  </si>
  <si>
    <t>103521</t>
  </si>
  <si>
    <t>RESERVATÓRIO TÉRMICO/BOILER SOLAR EM AÇO INOX 600 L COM 3 PLACAS COLETORAS EM VIDRO TEMPERADO COM SERPENTINA EM TUBO DE COBRE 2 X 1 M - FORNECIMENTO E INSTALAÇÃO. AF_12/2021</t>
  </si>
  <si>
    <t>103522</t>
  </si>
  <si>
    <t>RESERVATÓRIO TÉRMICO/BOILER SOLAR EM AÇO INOX 800 L COM 4 PLACAS COLETORAS EM VIDRO TEMPERADO COM SERPENTINA EM TUBO DE COBRE 2 X 1 M - FORNECIMENTO E INSTALAÇÃO. AF_12/2021</t>
  </si>
  <si>
    <t>97062</t>
  </si>
  <si>
    <t>COLOCAÇÃO DE TELA EM ANDAIME FACHADEIRO. AF_03/2024</t>
  </si>
  <si>
    <t>97040</t>
  </si>
  <si>
    <t>FECHAMENTO REMOVÍVEL DE ABERTURA DE CAIXILHO EM MADEIRA - 4 MONTAGENS EM OBRA. AF_03/2024</t>
  </si>
  <si>
    <t>97041</t>
  </si>
  <si>
    <t>FECHAMENTO REMOVÍVEL DE ABERTURA NO PISO EM MADEIRA - 1 MONTAGEM EM OBRA. AF_03/2024</t>
  </si>
  <si>
    <t>97039</t>
  </si>
  <si>
    <t>FECHAMENTO REMOVÍVEL DE VÃO DE PORTAS EM MADEIRA (VÃO DO ELEVADOR) - 1 MONTAGEM EM OBRA. AF_03/2024</t>
  </si>
  <si>
    <t>97032</t>
  </si>
  <si>
    <t>GUARDA-CORPO EM LAJE PÓS-DESFÔRMA COM ESCORAS DE MADEIRA ESTRONCADAS NA ESTRUTURA, TRAVESSÕES DE MADEIRA E FECHAMENTO EM TELA DE POLIPROPILENO PARA EDIFÍCIOS ACIMA DE 4 PAVIMENTOS (2 MONTAGENS). AF_03/2024</t>
  </si>
  <si>
    <t>97031</t>
  </si>
  <si>
    <t>GUARDA-CORPO EM LAJE PÓS-DESFÔRMA COM ESCORAS DE MADEIRA ESTRONCADAS NA ESTRUTURA, TRAVESSÕES DE MADEIRA E FECHAMENTO EM TELA DE POLIPROPILENO PARA EDIFÍCIOS COM ATÉ 4 PAVIMENTOS (1 MONTAGEM). AF_03/2024</t>
  </si>
  <si>
    <t>97034</t>
  </si>
  <si>
    <t>GUARDA-CORPO EM LAJE PÓS-DESFÔRMA COM ESCORAS METÁLICAS ESTRONCADAS NA ESTRUTURA, TRAVESSÕES DE MADEIRA E FECHAMENTO EM TELA DE POLIPROPILENO PARA EDIFÍCIOS ACIMA DE 4 PAVIMENTOS (2 MONTAGENS). AF_03/2024_PS</t>
  </si>
  <si>
    <t>97033</t>
  </si>
  <si>
    <t>GUARDA-CORPO EM LAJE PÓS-DESFÔRMA COM ESCORAS METÁLICAS ESTRONCADAS NA ESTRUTURA, TRAVESSÕES DE MADEIRA E FECHAMENTO EM TELA DE POLIPROPILENO PARA EDIFÍCIOS COM ATÉ 4 PAVIMENTOS (1 MONTAGEM). AF_03/2024_PS</t>
  </si>
  <si>
    <t>97014</t>
  </si>
  <si>
    <t>GUARDA-CORPO FIXADO EM FÔRMA DE MADEIRA COM MONTANTES E TRAVESSÕES EM MADEIRA E FECHAMENTO EM PLACA COMPENSADO PARA EDIFÍCIOS COM 3 PAVIMENTOS. AF_03/2024</t>
  </si>
  <si>
    <t>97015</t>
  </si>
  <si>
    <t>GUARDA-CORPO FIXADO EM FÔRMA DE MADEIRA COM MONTANTES E TRAVESSÕES EM MADEIRA E FECHAMENTO EM PLACA COMPENSADO PARA EDIFÍCIOS COM ALTURA IGUAL OU SUPERIOR A 4 PAVIMENTOS. AF_03/2024</t>
  </si>
  <si>
    <t>97013</t>
  </si>
  <si>
    <t>GUARDA-CORPO FIXADO EM FÔRMA DE MADEIRA COM MONTANTES E TRAVESSÕES EM MADEIRA E FECHAMENTO EM PLACA COMPENSADO PARA EDIFÍCIOS COM ATÉ 2 PAVIMENTOS. AF_03/2024</t>
  </si>
  <si>
    <t>97017</t>
  </si>
  <si>
    <t>GUARDA-CORPO FIXADO EM FÔRMA DE MADEIRA COM MONTANTES E TRAVESSÕES EM MADEIRA PRÉ-MONTADOS PARA EDIFÍCIOS COM 3 PAVIMENTOS. AF_03/2024</t>
  </si>
  <si>
    <t>97018</t>
  </si>
  <si>
    <t>GUARDA-CORPO FIXADO EM FÔRMA DE MADEIRA COM MONTANTES E TRAVESSÕES EM MADEIRA PRÉ-MONTADOS PARA EDIFÍCIOS COM ALTURA IGUAL OU SUPERIOR A 4 PAVIMENTOS. AF_03/2024</t>
  </si>
  <si>
    <t>97016</t>
  </si>
  <si>
    <t>GUARDA-CORPO FIXADO EM FÔRMA DE MADEIRA COM MONTANTES E TRAVESSÕES EM MADEIRA PRÉ-MONTADOS PARA EDIFÍCIOS COM ATÉ 2 PAVIMENTOS. AF_03/2024</t>
  </si>
  <si>
    <t>104990</t>
  </si>
  <si>
    <t>GUARDA-CORPO PARA POÇO DE CREMALHEIRA, COM MONTANTE METÁLICO FIXADO EM LAJE COM CHUMBADOR PARABOLT E FECHAMENTO EM PAINEL DE TELA METÁLICA (EXCLUSO PROTEÇÃO). AF_03/2024</t>
  </si>
  <si>
    <t>97054</t>
  </si>
  <si>
    <t>INSTALAÇÃO DE SINALIZADOR NOTURNO LED. AF_03/2024</t>
  </si>
  <si>
    <t>97063</t>
  </si>
  <si>
    <t>MONTAGEM E DESMONTAGEM DE ANDAIME MODULAR FACHADEIRO, COM PISO METÁLICO, PARA EDIFÍCIOS COM MULTIPLOS PAVIMENTOS (EXCLUSIVE ANDAIME E LIMPEZA). AF_03/2024</t>
  </si>
  <si>
    <t>97065</t>
  </si>
  <si>
    <t>MONTAGEM E DESMONTAGEM DE ANDAIME MULTIDIRECIONAL (EXCLUSIVE ANDAIME E LIMPEZA). AF_03/2024</t>
  </si>
  <si>
    <t>97064</t>
  </si>
  <si>
    <t>MONTAGEM E DESMONTAGEM DE ANDAIME TUBULAR TIPO "TORRE" (EXCLUSIVE ANDAIME E LIMPEZA). AF_03/2024</t>
  </si>
  <si>
    <t>97067</t>
  </si>
  <si>
    <t>PLATAFORMA DE PROTEÇÃO PRINCIPAL PARA ALVENARIA ESTRUTURAL PARA SER APOIADA EM ANDAIME, INCLUSIVE MONTAGEM E DESMONTAGEM. AF_03/2024</t>
  </si>
  <si>
    <t>97048</t>
  </si>
  <si>
    <t>PONTEIRAS DE PROTEÇÃO DE PONTAS E VERGALHÕES EXPOSTOS EM ALVENARIA ESTRUTURAL. AF_03/2024</t>
  </si>
  <si>
    <t>97047</t>
  </si>
  <si>
    <t>PONTEIRAS DE PROTEÇÃO DE PONTAS E VERGALHÕES EXPOSTOS EM ESTRUTURAS DE CONCRETO ARMADO CONVENCIONAL. AF_03/2024</t>
  </si>
  <si>
    <t>97046</t>
  </si>
  <si>
    <t>PONTEIRAS DE PROTEÇÃO DE PONTAS E VERGALHÕES EXPOSTOS EM FUNDAÇÕES. AF_03/2024</t>
  </si>
  <si>
    <t>104989</t>
  </si>
  <si>
    <t>PROTEÇÃO DE ACESSO A CREMALHEIRA, COM CANCELA FIXADA EM LAJE - 1 MONTAGEM (EXCLUSO CANCELA). AF_03/2024</t>
  </si>
  <si>
    <t>97066</t>
  </si>
  <si>
    <t>PROTEÇÃO DE PEDESTRES, INCLUSIVE MONTAGEM E DESMONTAGEM. AF_03/2024_PS</t>
  </si>
  <si>
    <t>95946</t>
  </si>
  <si>
    <t>ARMAÇÃO DE ESCADA, DE UMA ESTRUTURA CONVENCIONAL DE CONCRETO ARMADO UTILIZANDO AÇO CA-50 DE 10,0 MM - MONTAGEM. AF_11/2020</t>
  </si>
  <si>
    <t>95947</t>
  </si>
  <si>
    <t>ARMAÇÃO DE ESCADA, DE UMA ESTRUTURA CONVENCIONAL DE CONCRETO ARMADO UTILIZANDO AÇO CA-50 DE 12,5 MM - MONTAGEM. AF_11/2020</t>
  </si>
  <si>
    <t>95948</t>
  </si>
  <si>
    <t>ARMAÇÃO DE ESCADA, DE UMA ESTRUTURA CONVENCIONAL DE CONCRETO ARMADO UTILIZANDO AÇO CA-50 DE 16,0 MM - MONTAGEM. AF_11/2020</t>
  </si>
  <si>
    <t>95944</t>
  </si>
  <si>
    <t>ARMAÇÃO DE ESCADA, DE UMA ESTRUTURA CONVENCIONAL DE CONCRETO ARMADO UTILIZANDO AÇO CA-50 DE 6,3 MM - MONTAGEM. AF_11/2020</t>
  </si>
  <si>
    <t>95945</t>
  </si>
  <si>
    <t>ARMAÇÃO DE ESCADA, DE UMA ESTRUTURA CONVENCIONAL DE CONCRETO ARMADO UTILIZANDO AÇO CA-50 DE 8,0 MM - MONTAGEM. AF_11/2020</t>
  </si>
  <si>
    <t>95943</t>
  </si>
  <si>
    <t>ARMAÇÃO DE ESCADA, DE UMA ESTRUTURA CONVENCIONAL DE CONCRETO ARMADO UTILIZANDO AÇO CA-60 DE 5,0 MM - MONTAGEM. AF_11/2020</t>
  </si>
  <si>
    <t>102077</t>
  </si>
  <si>
    <t>ESCADA EM CONCRETO ARMADO MOLDADO IN LOCO, FCK 25 MPA, COM 1 LANCE E LAJE CASCATA, FÔRMA EM CHAPA DE MADEIRA COMPENSADA RESINADA. AF_11/2020</t>
  </si>
  <si>
    <t>102073</t>
  </si>
  <si>
    <t>ESCADA EM CONCRETO ARMADO MOLDADO IN LOCO, FCK 25 MPA, COM 1 LANCE E LAJE PLANA, FÔRMA EM CHAPA DE MADEIRA COMPENSADA RESINADA. AF_11/2020</t>
  </si>
  <si>
    <t>102079</t>
  </si>
  <si>
    <t>ESCADA EM CONCRETO ARMADO MOLDADO IN LOCO, FCK 25 MPA, COM 2 LANCES EM L E LAJE CASCATA, FÔRMA EM CHAPA DE MADEIRA COMPENSADA RESINADA. AF_11/2020</t>
  </si>
  <si>
    <t>102075</t>
  </si>
  <si>
    <t>ESCADA EM CONCRETO ARMADO MOLDADO IN LOCO, FCK 25 MPA, COM 2 LANCES EM L E LAJE PLANA, FÔRMA EM CHAPA DE MADEIRA COMPENSADA RESINADA. AF_11/2020</t>
  </si>
  <si>
    <t>102078</t>
  </si>
  <si>
    <t>ESCADA EM CONCRETO ARMADO MOLDADO IN LOCO, FCK 25 MPA, COM 2 LANCES EM U E LAJE CASCATA, FÔRMA EM CHAPA DE MADEIRA COMPENSADA RESINADA. AF_11/2020</t>
  </si>
  <si>
    <t>102074</t>
  </si>
  <si>
    <t>ESCADA EM CONCRETO ARMADO MOLDADO IN LOCO, FCK 25 MPA, COM 2 LANCES EM U E LAJE PLANA, FÔRMA EM CHAPA DE MADEIRA COMPENSADA RESINADA. AF_11/2020</t>
  </si>
  <si>
    <t>102080</t>
  </si>
  <si>
    <t>ESCADA EM CONCRETO ARMADO MOLDADO IN LOCO, FCK 25 MPA, COM 2 LANCES EM X E LAJE CASCATA, FÔRMA EM CHAPA DE MADEIRA COMPENSADA RESINADA. AF_11/2020</t>
  </si>
  <si>
    <t>102076</t>
  </si>
  <si>
    <t>ESCADA EM CONCRETO ARMADO MOLDADO IN LOCO, FCK 25 MPA, COM 2 LANCES EM X E LAJE PLANA, FÔRMA EM CHAPA DE MADEIRA COMPENSADA RESINADA. AF_11/2020</t>
  </si>
  <si>
    <t>102089</t>
  </si>
  <si>
    <t>FABRICAÇÃO DE FÔRMA PARA ESCADA DUPLA COM 2 LANCES EM "X" E LAJE CASCATA, EM CHAPA DE MADEIRA COMPENSADA PLASTIFICADA, E=18 MM. AF_11/2020</t>
  </si>
  <si>
    <t>102090</t>
  </si>
  <si>
    <t>FABRICAÇÃO DE FÔRMA PARA ESCADA DUPLA COM 2 LANCES EM "X" E LAJE CASCATA, EM CHAPA DE MADEIRA COMPENSADA RESINADA, E= 17 MM. AF_11/2020</t>
  </si>
  <si>
    <t>102086</t>
  </si>
  <si>
    <t>FABRICAÇÃO DE FÔRMA PARA ESCADA DUPLA COM 2 LANCES EM "X" E LAJE PLANA, EM CHAPA DE MADEIRA COMPENSADA PLASTIFICADA, E=18 MM. AF_11/2020</t>
  </si>
  <si>
    <t>102087</t>
  </si>
  <si>
    <t>FABRICAÇÃO DE FÔRMA PARA ESCADA DUPLA COM 2 LANCES EM "X" E LAJE PLANA, EM CHAPA DE MADEIRA COMPENSADA RESINADA, E= 17 MM. AF_11/2020</t>
  </si>
  <si>
    <t>102091</t>
  </si>
  <si>
    <t>FABRICAÇÃO DE FÔRMA PARA ESCADA DUPLA COM 2 LANCES EM X E LAJE CASCATA, EM MADEIRA SERRADA, E=25 MM. AF_11/2020</t>
  </si>
  <si>
    <t>102088</t>
  </si>
  <si>
    <t>FABRICAÇÃO DE FÔRMA PARA ESCADA DUPLA COM 2 LANCES EM X E LAJE PLANA, EM MADEIRA SERRADA, E=25 MM. AF_11/2020</t>
  </si>
  <si>
    <t>101997</t>
  </si>
  <si>
    <t>FABRICAÇÃO DE FÔRMA PARA ESCADAS, COM 1 LANCE E LAJE CASCATA, EM CHAPA DE MADEIRA COMPENSADA PLASTIFICADA, E=18 MM. AF_11/2020</t>
  </si>
  <si>
    <t>101998</t>
  </si>
  <si>
    <t>FABRICAÇÃO DE FÔRMA PARA ESCADAS, COM 1 LANCE E LAJE CASCATA, EM CHAPA DE MADEIRA COMPENSADA RESINADA, E= 17 MM. AF_11/2020</t>
  </si>
  <si>
    <t>101999</t>
  </si>
  <si>
    <t>FABRICAÇÃO DE FÔRMA PARA ESCADAS, COM 1 LANCE E LAJE CASCATA, EM MADEIRA SERRADA, E=25 MM. AF_11/2020</t>
  </si>
  <si>
    <t>101994</t>
  </si>
  <si>
    <t>FABRICAÇÃO DE FÔRMA PARA ESCADAS, COM 1 LANCE E LAJE PLANA, EM CHAPA DE MADEIRA COMPENSADA PLASTIFICADA, E=18 MM. AF_11/2020</t>
  </si>
  <si>
    <t>101995</t>
  </si>
  <si>
    <t>FABRICAÇÃO DE FÔRMA PARA ESCADAS, COM 1 LANCE E LAJE PLANA, EM CHAPA DE MADEIRA COMPENSADA RESINADA, E= 17 MM. AF_11/2020</t>
  </si>
  <si>
    <t>101996</t>
  </si>
  <si>
    <t>FABRICAÇÃO DE FÔRMA PARA ESCADAS, COM 1 LANCE E LAJE PLANA, EM MADEIRA SERRADA, E=25 MM. AF_11/2020</t>
  </si>
  <si>
    <t>101991</t>
  </si>
  <si>
    <t>FABRICAÇÃO DE FÔRMA PARA ESCADAS, COM 2 LANCES EM "L" E LAJE CASCATA, EM CHAPA DE MADEIRA COMPENSADA PLASTIFICADA, E=18 MM. AF_11/2020</t>
  </si>
  <si>
    <t>101992</t>
  </si>
  <si>
    <t>FABRICAÇÃO DE FÔRMA PARA ESCADAS, COM 2 LANCES EM "L" E LAJE CASCATA, EM CHAPA DE MADEIRA COMPENSADA RESINADA, E= 17 MM. AF_11/2020</t>
  </si>
  <si>
    <t>101993</t>
  </si>
  <si>
    <t>FABRICAÇÃO DE FÔRMA PARA ESCADAS, COM 2 LANCES EM "L" E LAJE CASCATA, EM MADEIRA SERRADA, E=25 MM. AF_11/2020</t>
  </si>
  <si>
    <t>101988</t>
  </si>
  <si>
    <t>FABRICAÇÃO DE FÔRMA PARA ESCADAS, COM 2 LANCES EM "L" E LAJE PLANA, EM CHAPA DE MADEIRA COMPENSADA PLASTIFICADA, E=18 MM. AF_11/2020</t>
  </si>
  <si>
    <t>101989</t>
  </si>
  <si>
    <t>FABRICAÇÃO DE FÔRMA PARA ESCADAS, COM 2 LANCES EM "L" E LAJE PLANA, EM CHAPA DE MADEIRA COMPENSADA RESINADA, E= 17 MM. AF_11/2020</t>
  </si>
  <si>
    <t>101990</t>
  </si>
  <si>
    <t>FABRICAÇÃO DE FÔRMA PARA ESCADAS, COM 2 LANCES EM "L" E LAJE PLANA, EM MADEIRA SERRADA, E=25 MM. AF_11/2020</t>
  </si>
  <si>
    <t>101985</t>
  </si>
  <si>
    <t>FABRICAÇÃO DE FÔRMA PARA ESCADAS, COM 2 LANCES EM "U" E LAJE CASCATA, EM CHAPA DE MADEIRA COMPENSADA PLASTIFICADA, E=18 MM. AF_11/2020</t>
  </si>
  <si>
    <t>101986</t>
  </si>
  <si>
    <t>FABRICAÇÃO DE FÔRMA PARA ESCADAS, COM 2 LANCES EM "U" E LAJE CASCATA, EM CHAPA DE MADEIRA COMPENSADA RESINADA, E= 17 MM. AF_11/2020</t>
  </si>
  <si>
    <t>101987</t>
  </si>
  <si>
    <t>FABRICAÇÃO DE FÔRMA PARA ESCADAS, COM 2 LANCES EM "U" E LAJE CASCATA, EM MADEIRA SERRADA, E=25 MM. AF_11/2020</t>
  </si>
  <si>
    <t>101969</t>
  </si>
  <si>
    <t>FABRICAÇÃO DE FÔRMA PARA ESCADAS, COM 2 LANCES EM "U" E LAJE PLANA, EM CHAPA DE MADEIRA COMPENSADA PLASTIFICADA, E=18 MM. AF_11/2020</t>
  </si>
  <si>
    <t>101971</t>
  </si>
  <si>
    <t>FABRICAÇÃO DE FÔRMA PARA ESCADAS, COM 2 LANCES EM "U" E LAJE PLANA, EM CHAPA DE MADEIRA COMPENSADA RESINADA, E= 17 MM. AF_11/2020</t>
  </si>
  <si>
    <t>101973</t>
  </si>
  <si>
    <t>FABRICAÇÃO DE FÔRMA PARA ESCADAS, COM 2 LANCES EM "U" E LAJE PLANA, EM MADEIRA SERRADA, E=25 MM. AF_11/2020</t>
  </si>
  <si>
    <t>102072</t>
  </si>
  <si>
    <t>MONTAGEM E DESMONTAGEM DE FÔRMA PARA ESCADA DUPLA COM 2 LANCES EM "X" E LAJE CASCATA, EM CHAPA DE MADEIRA COMPENSADA PLASTIFICADA, 10 UTILIZAÇÕES. AF_11/2020</t>
  </si>
  <si>
    <t>102070</t>
  </si>
  <si>
    <t>MONTAGEM E DESMONTAGEM DE FÔRMA PARA ESCADA DUPLA COM 2 LANCES EM "X" E LAJE CASCATA, EM CHAPA DE MADEIRA COMPENSADA PLASTIFICADA, 6 UTILIZAÇÕES. AF_11/2020</t>
  </si>
  <si>
    <t>102071</t>
  </si>
  <si>
    <t>MONTAGEM E DESMONTAGEM DE FÔRMA PARA ESCADA DUPLA COM 2 LANCES EM "X" E LAJE CASCATA, EM CHAPA DE MADEIRA COMPENSADA PLASTIFICADA, 8 UTILIZAÇÕES. AF_11/2020</t>
  </si>
  <si>
    <t>102068</t>
  </si>
  <si>
    <t>MONTAGEM E DESMONTAGEM DE FÔRMA PARA ESCADA DUPLA COM 2 LANCES EM "X" E LAJE CASCATA, EM CHAPA DE MADEIRA COMPENSADA RESINADA, 2 UTILIZAÇÕES. AF_11/2020</t>
  </si>
  <si>
    <t>102069</t>
  </si>
  <si>
    <t>MONTAGEM E DESMONTAGEM DE FÔRMA PARA ESCADA DUPLA COM 2 LANCES EM "X" E LAJE CASCATA, EM CHAPA DE MADEIRA COMPENSADA RESINADA, 4 UTILIZAÇÕES. AF_11/2020</t>
  </si>
  <si>
    <t>102066</t>
  </si>
  <si>
    <t>MONTAGEM E DESMONTAGEM DE FÔRMA PARA ESCADA DUPLA COM 2 LANCES EM "X" E LAJE CASCATA, EM MADEIRA SERRADA, 1 UTILIZAÇÃO. AF_11/2020</t>
  </si>
  <si>
    <t>102067</t>
  </si>
  <si>
    <t>MONTAGEM E DESMONTAGEM DE FÔRMA PARA ESCADA DUPLA COM 2 LANCES EM "X" E LAJE CASCATA, EM MADEIRA SERRADA, 2 UTILIZAÇÕES. AF_11/2020</t>
  </si>
  <si>
    <t>102065</t>
  </si>
  <si>
    <t>MONTAGEM E DESMONTAGEM DE FÔRMA PARA ESCADA DUPLA COM 2 LANCES EM "X" E LAJE PLANA, EM CHAPA DE MADEIRA COMPENSADA PLASTIFICADA, 10 UTILIZAÇÕES. AF_11/2020</t>
  </si>
  <si>
    <t>102063</t>
  </si>
  <si>
    <t>MONTAGEM E DESMONTAGEM DE FÔRMA PARA ESCADA DUPLA COM 2 LANCES EM "X" E LAJE PLANA, EM CHAPA DE MADEIRA COMPENSADA PLASTIFICADA, 6 UTILIZAÇÕES. AF_11/2020</t>
  </si>
  <si>
    <t>102064</t>
  </si>
  <si>
    <t>MONTAGEM E DESMONTAGEM DE FÔRMA PARA ESCADA DUPLA COM 2 LANCES EM "X" E LAJE PLANA, EM CHAPA DE MADEIRA COMPENSADA PLASTIFICADA, 8 UTILIZAÇÕES. AF_11/2020</t>
  </si>
  <si>
    <t>102061</t>
  </si>
  <si>
    <t>MONTAGEM E DESMONTAGEM DE FÔRMA PARA ESCADA DUPLA COM 2 LANCES EM "X" E LAJE PLANA, EM CHAPA DE MADEIRA COMPENSADA RESINADA, 2 UTILIZAÇÕES. AF_11/2020</t>
  </si>
  <si>
    <t>102062</t>
  </si>
  <si>
    <t>MONTAGEM E DESMONTAGEM DE FÔRMA PARA ESCADA DUPLA COM 2 LANCES EM "X" E LAJE PLANA, EM CHAPA DE MADEIRA COMPENSADA RESINADA, 4 UTILIZAÇÕES. AF_11/2020</t>
  </si>
  <si>
    <t>102059</t>
  </si>
  <si>
    <t>MONTAGEM E DESMONTAGEM DE FÔRMA PARA ESCADA DUPLA COM 2 LANCES EM "X" E LAJE PLANA, EM MADEIRA SERRADA, 1 UTILIZAÇÃO. AF_11/2020</t>
  </si>
  <si>
    <t>102060</t>
  </si>
  <si>
    <t>MONTAGEM E DESMONTAGEM DE FÔRMA PARA ESCADA DUPLA COM 2 LANCES EM "X" E LAJE PLANA, EM MADEIRA SERRADA, 2 UTILIZAÇÕES. AF_11/2020</t>
  </si>
  <si>
    <t>102052</t>
  </si>
  <si>
    <t>MONTAGEM E DESMONTAGEM DE FÔRMA PARA ESCADAS, COM 1 LANCE E LAJE CASCATA, EM CHAPA DE MADEIRA COMPENSADA PLASTIFICADA, 10 UTILIZAÇÕES. AF_11/2020</t>
  </si>
  <si>
    <t>102050</t>
  </si>
  <si>
    <t>MONTAGEM E DESMONTAGEM DE FÔRMA PARA ESCADAS, COM 1 LANCE E LAJE CASCATA, EM CHAPA DE MADEIRA COMPENSADA PLASTIFICADA, 6 UTILIZAÇÕES. AF_11/2020</t>
  </si>
  <si>
    <t>102051</t>
  </si>
  <si>
    <t>MONTAGEM E DESMONTAGEM DE FÔRMA PARA ESCADAS, COM 1 LANCE E LAJE CASCATA, EM CHAPA DE MADEIRA COMPENSADA PLASTIFICADA, 8 UTILIZAÇÕES. AF_11/2020</t>
  </si>
  <si>
    <t>102048</t>
  </si>
  <si>
    <t>MONTAGEM E DESMONTAGEM DE FÔRMA PARA ESCADAS, COM 1 LANCE E LAJE CASCATA, EM CHAPA DE MADEIRA COMPENSADA RESINADA, 2 UTILIZAÇÕES. AF_11/2020</t>
  </si>
  <si>
    <t>102049</t>
  </si>
  <si>
    <t>MONTAGEM E DESMONTAGEM DE FÔRMA PARA ESCADAS, COM 1 LANCE E LAJE CASCATA, EM CHAPA DE MADEIRA COMPENSADA RESINADA, 4 UTILIZAÇÕES. AF_11/2020</t>
  </si>
  <si>
    <t>102046</t>
  </si>
  <si>
    <t>MONTAGEM E DESMONTAGEM DE FÔRMA PARA ESCADAS, COM 1 LANCE E LAJE CASCATA, EM MADEIRA SERRADA, 1 UTILIZAÇÃO. AF_11/2020</t>
  </si>
  <si>
    <t>102047</t>
  </si>
  <si>
    <t>MONTAGEM E DESMONTAGEM DE FÔRMA PARA ESCADAS, COM 1 LANCE E LAJE CASCATA, EM MADEIRA SERRADA, 2 UTILIZAÇÕES. AF_11/2020</t>
  </si>
  <si>
    <t>102045</t>
  </si>
  <si>
    <t>MONTAGEM E DESMONTAGEM DE FÔRMA PARA ESCADAS, COM 1 LANCE E LAJE PLANA, EM CHAPA DE MADEIRA COMPENSADA PLASTIFICADA, 10 UTILIZAÇÕES. AF_11/2020</t>
  </si>
  <si>
    <t>102043</t>
  </si>
  <si>
    <t>MONTAGEM E DESMONTAGEM DE FÔRMA PARA ESCADAS, COM 1 LANCE E LAJE PLANA, EM CHAPA DE MADEIRA COMPENSADA PLASTIFICADA, 6 UTILIZAÇÕES. AF_11/2020</t>
  </si>
  <si>
    <t>102044</t>
  </si>
  <si>
    <t>MONTAGEM E DESMONTAGEM DE FÔRMA PARA ESCADAS, COM 1 LANCE E LAJE PLANA, EM CHAPA DE MADEIRA COMPENSADA PLASTIFICADA, 8 UTILIZAÇÕES. AF_11/2020</t>
  </si>
  <si>
    <t>102041</t>
  </si>
  <si>
    <t>MONTAGEM E DESMONTAGEM DE FÔRMA PARA ESCADAS, COM 1 LANCE E LAJE PLANA, EM CHAPA DE MADEIRA COMPENSADA RESINADA, 2 UTILIZAÇÕES. AF_11/2020</t>
  </si>
  <si>
    <t>102042</t>
  </si>
  <si>
    <t>MONTAGEM E DESMONTAGEM DE FÔRMA PARA ESCADAS, COM 1 LANCE E LAJE PLANA, EM CHAPA DE MADEIRA COMPENSADA RESINADA, 4 UTILIZAÇÕES. AF_11/2020</t>
  </si>
  <si>
    <t>102039</t>
  </si>
  <si>
    <t>MONTAGEM E DESMONTAGEM DE FÔRMA PARA ESCADAS, COM 1 LANCE E LAJE PLANA, EM MADEIRA SERRADA, 1 UTILIZAÇÃO. AF_11/2020</t>
  </si>
  <si>
    <t>102040</t>
  </si>
  <si>
    <t>MONTAGEM E DESMONTAGEM DE FÔRMA PARA ESCADAS, COM 1 LANCE E LAJE PLANA, EM MADEIRA SERRADA, 2 UTILIZAÇÕES. AF_11/2020</t>
  </si>
  <si>
    <t>102038</t>
  </si>
  <si>
    <t>MONTAGEM E DESMONTAGEM DE FÔRMA PARA ESCADAS, COM 2 LANCES EM "L" E LAJE CASCATA, EM CHAPA DE MADEIRA COMPENSADA PLASTIFICADA, 10 UTILIZAÇÕES. AF_11/2020</t>
  </si>
  <si>
    <t>102036</t>
  </si>
  <si>
    <t>MONTAGEM E DESMONTAGEM DE FÔRMA PARA ESCADAS, COM 2 LANCES EM "L" E LAJE CASCATA, EM CHAPA DE MADEIRA COMPENSADA PLASTIFICADA, 6 UTILIZAÇÕES. AF_11/2020</t>
  </si>
  <si>
    <t>102037</t>
  </si>
  <si>
    <t>MONTAGEM E DESMONTAGEM DE FÔRMA PARA ESCADAS, COM 2 LANCES EM "L" E LAJE CASCATA, EM CHAPA DE MADEIRA COMPENSADA PLASTIFICADA, 8 UTILIZAÇÕES. AF_11/2020</t>
  </si>
  <si>
    <t>102016</t>
  </si>
  <si>
    <t>MONTAGEM E DESMONTAGEM DE FÔRMA PARA ESCADAS, COM 2 LANCES EM "L" E LAJE CASCATA, EM CHAPA DE MADEIRA COMPENSADA RESINADA, 2 UTILIZAÇÕES. AF_11/2020</t>
  </si>
  <si>
    <t>102017</t>
  </si>
  <si>
    <t>MONTAGEM E DESMONTAGEM DE FÔRMA PARA ESCADAS, COM 2 LANCES EM "L" E LAJE CASCATA, EM CHAPA DE MADEIRA COMPENSADA RESINADA, 4 UTILIZAÇÕES. AF_11/2020</t>
  </si>
  <si>
    <t>102014</t>
  </si>
  <si>
    <t>MONTAGEM E DESMONTAGEM DE FÔRMA PARA ESCADAS, COM 2 LANCES EM "L" E LAJE CASCATA, EM MADEIRA SERRADA, 1 UTILIZAÇÃO. AF_11/2020</t>
  </si>
  <si>
    <t>102015</t>
  </si>
  <si>
    <t>MONTAGEM E DESMONTAGEM DE FÔRMA PARA ESCADAS, COM 2 LANCES EM "L" E LAJE CASCATA, EM MADEIRA SERRADA, 2 UTILIZAÇÕES. AF_11/2020</t>
  </si>
  <si>
    <t>102013</t>
  </si>
  <si>
    <t>MONTAGEM E DESMONTAGEM DE FÔRMA PARA ESCADAS, COM 2 LANCES EM "L" E LAJE PLANA, EM CHAPA DE MADEIRA COMPENSADA PLASTIFICADA, 10 UTILIZAÇÕES. AF_11/2020</t>
  </si>
  <si>
    <t>102011</t>
  </si>
  <si>
    <t>MONTAGEM E DESMONTAGEM DE FÔRMA PARA ESCADAS, COM 2 LANCES EM "L" E LAJE PLANA, EM CHAPA DE MADEIRA COMPENSADA PLASTIFICADA, 6 UTILIZAÇÕES. AF_11/2020</t>
  </si>
  <si>
    <t>102012</t>
  </si>
  <si>
    <t>MONTAGEM E DESMONTAGEM DE FÔRMA PARA ESCADAS, COM 2 LANCES EM "L" E LAJE PLANA, EM CHAPA DE MADEIRA COMPENSADA PLASTIFICADA, 8 UTILIZAÇÕES. AF_11/2020</t>
  </si>
  <si>
    <t>102009</t>
  </si>
  <si>
    <t>MONTAGEM E DESMONTAGEM DE FÔRMA PARA ESCADAS, COM 2 LANCES EM "L" E LAJE PLANA, EM CHAPA DE MADEIRA COMPENSADA RESINADA, 2 UTILIZAÇÕES. AF_11/2020</t>
  </si>
  <si>
    <t>102010</t>
  </si>
  <si>
    <t>MONTAGEM E DESMONTAGEM DE FÔRMA PARA ESCADAS, COM 2 LANCES EM "L" E LAJE PLANA, EM CHAPA DE MADEIRA COMPENSADA RESINADA, 4 UTILIZAÇÕES. AF_11/2020</t>
  </si>
  <si>
    <t>102007</t>
  </si>
  <si>
    <t>MONTAGEM E DESMONTAGEM DE FÔRMA PARA ESCADAS, COM 2 LANCES EM "L" E LAJE PLANA, EM MADEIRA SERRADA, 1 UTILIZAÇÃO. AF_11/2020</t>
  </si>
  <si>
    <t>102008</t>
  </si>
  <si>
    <t>MONTAGEM E DESMONTAGEM DE FÔRMA PARA ESCADAS, COM 2 LANCES EM "L" E LAJE PLANA, EM MADEIRA SERRADA, 2 UTILIZAÇÕES. AF_11/2020</t>
  </si>
  <si>
    <t>102006</t>
  </si>
  <si>
    <t>MONTAGEM E DESMONTAGEM DE FÔRMA PARA ESCADAS, COM 2 LANCES EM "U" E LAJE CASCATA, EM CHAPA DE MADEIRA COMPENSADA PLASTIFICADA, 10 UTILIZAÇÕES. AF_11/2020</t>
  </si>
  <si>
    <t>102004</t>
  </si>
  <si>
    <t>MONTAGEM E DESMONTAGEM DE FÔRMA PARA ESCADAS, COM 2 LANCES EM "U" E LAJE CASCATA, EM CHAPA DE MADEIRA COMPENSADA PLASTIFICADA, 6 UTILIZAÇÕES. AF_11/2020</t>
  </si>
  <si>
    <t>102005</t>
  </si>
  <si>
    <t>MONTAGEM E DESMONTAGEM DE FÔRMA PARA ESCADAS, COM 2 LANCES EM "U" E LAJE CASCATA, EM CHAPA DE MADEIRA COMPENSADA PLASTIFICADA, 8 UTILIZAÇÕES. AF_11/2020</t>
  </si>
  <si>
    <t>102002</t>
  </si>
  <si>
    <t>MONTAGEM E DESMONTAGEM DE FÔRMA PARA ESCADAS, COM 2 LANCES EM "U" E LAJE CASCATA, EM CHAPA DE MADEIRA COMPENSADA RESINADA, 2 UTILIZAÇÕES. AF_11/2020</t>
  </si>
  <si>
    <t>102003</t>
  </si>
  <si>
    <t>MONTAGEM E DESMONTAGEM DE FÔRMA PARA ESCADAS, COM 2 LANCES EM "U" E LAJE CASCATA, EM CHAPA DE MADEIRA COMPENSADA RESINADA, 4 UTILIZAÇÕES. AF_11/2020</t>
  </si>
  <si>
    <t>102000</t>
  </si>
  <si>
    <t>MONTAGEM E DESMONTAGEM DE FÔRMA PARA ESCADAS, COM 2 LANCES EM "U" E LAJE CASCATA, EM MADEIRA SERRADA, 1 UTILIZAÇÃO. AF_11/2020</t>
  </si>
  <si>
    <t>102001</t>
  </si>
  <si>
    <t>MONTAGEM E DESMONTAGEM DE FÔRMA PARA ESCADAS, COM 2 LANCES EM "U" E LAJE CASCATA, EM MADEIRA SERRADA, 2 UTILIZAÇÕES. AF_11/2020</t>
  </si>
  <si>
    <t>101983</t>
  </si>
  <si>
    <t>MONTAGEM E DESMONTAGEM DE FÔRMA PARA ESCADAS, COM 2 LANCES EM "U" E LAJE PLANA, EM CHAPA DE MADEIRA COMPENSADA PLASTIFICADA, 10 UTILIZAÇÕES. AF_11/2020</t>
  </si>
  <si>
    <t>101981</t>
  </si>
  <si>
    <t>MONTAGEM E DESMONTAGEM DE FÔRMA PARA ESCADAS, COM 2 LANCES EM "U" E LAJE PLANA, EM CHAPA DE MADEIRA COMPENSADA PLASTIFICADA, 6 UTILIZAÇÕES. AF_11/2020</t>
  </si>
  <si>
    <t>101982</t>
  </si>
  <si>
    <t>MONTAGEM E DESMONTAGEM DE FÔRMA PARA ESCADAS, COM 2 LANCES EM "U" E LAJE PLANA, EM CHAPA DE MADEIRA COMPENSADA PLASTIFICADA, 8 UTILIZAÇÕES. AF_11/2020</t>
  </si>
  <si>
    <t>101977</t>
  </si>
  <si>
    <t>MONTAGEM E DESMONTAGEM DE FÔRMA PARA ESCADAS, COM 2 LANCES EM "U" E LAJE PLANA, EM CHAPA DE MADEIRA COMPENSADA RESINADA, 2 UTILIZAÇÕES. AF_11/2020</t>
  </si>
  <si>
    <t>101980</t>
  </si>
  <si>
    <t>MONTAGEM E DESMONTAGEM DE FÔRMA PARA ESCADAS, COM 2 LANCES EM "U" E LAJE PLANA, EM CHAPA DE MADEIRA COMPENSADA RESINADA, 4 UTILIZAÇÕES. AF_11/2020</t>
  </si>
  <si>
    <t>101974</t>
  </si>
  <si>
    <t>MONTAGEM E DESMONTAGEM DE FÔRMA PARA ESCADAS, COM 2 LANCES EM "U" E LAJE PLANA, EM MADEIRA SERRADA, 1 UTILIZAÇÃO. AF_11/2020</t>
  </si>
  <si>
    <t>101975</t>
  </si>
  <si>
    <t>MONTAGEM E DESMONTAGEM DE FÔRMA PARA ESCADAS, COM 2 LANCES EM "U" E LAJE PLANA, EM MADEIRA SERRADA, 2 UTILIZAÇÕES. AF_11/2020</t>
  </si>
  <si>
    <t>101114</t>
  </si>
  <si>
    <t>ESCAVAÇÃO HORIZONTAL EM SOLO DE 1A CATEGORIA COM TRATOR DE ESTEIRAS (100HP/LÂMINA: 2,19M3). AF_07/2020</t>
  </si>
  <si>
    <t>101118</t>
  </si>
  <si>
    <t>ESCAVAÇÃO HORIZONTAL EM SOLO DE 1A CATEGORIA COM TRATOR DE ESTEIRAS (125HP/LÂMINA: 2,70M3). AF_07/2020</t>
  </si>
  <si>
    <t>101115</t>
  </si>
  <si>
    <t>ESCAVAÇÃO HORIZONTAL EM SOLO DE 1A CATEGORIA COM TRATOR DE ESTEIRAS (150HP/LÂMINA: 3,18M3). AF_07/2020</t>
  </si>
  <si>
    <t>101116</t>
  </si>
  <si>
    <t>ESCAVAÇÃO HORIZONTAL EM SOLO DE 1A CATEGORIA COM TRATOR DE ESTEIRAS (170HP/LÂMINA: 5,20M3). AF_07/2020</t>
  </si>
  <si>
    <t>101117</t>
  </si>
  <si>
    <t>ESCAVAÇÃO HORIZONTAL EM SOLO DE 1A CATEGORIA COM TRATOR DE ESTEIRAS (347HP/LÂMINA: 8,70M3). AF_07/2020</t>
  </si>
  <si>
    <t>101124</t>
  </si>
  <si>
    <t>ESCAVAÇÃO HORIZONTAL, INCLUINDO CARGA E DESCARGA EM SOLO DE 1A CATEGORIA COM TRATOR DE ESTEIRAS (100HP/LÂMINA: 2,19M3). AF_07/2020</t>
  </si>
  <si>
    <t>101128</t>
  </si>
  <si>
    <t>ESCAVAÇÃO HORIZONTAL, INCLUINDO CARGA E DESCARGA EM SOLO DE 1A CATEGORIA COM TRATOR DE ESTEIRAS (125HP/LÂMINA: 2,70M3). AF_07/2020</t>
  </si>
  <si>
    <t>101125</t>
  </si>
  <si>
    <t>ESCAVAÇÃO HORIZONTAL, INCLUINDO CARGA E DESCARGA EM SOLO DE 1A CATEGORIA COM TRATOR DE ESTEIRAS (150HP/LÂMINA: 3,18M3). AF_07/2020</t>
  </si>
  <si>
    <t>101126</t>
  </si>
  <si>
    <t>ESCAVAÇÃO HORIZONTAL, INCLUINDO CARGA E DESCARGA EM SOLO DE 1A CATEGORIA COM TRATOR DE ESTEIRAS (170HP/LÂMINA: 5,20M3). AF_07/2020</t>
  </si>
  <si>
    <t>101127</t>
  </si>
  <si>
    <t>ESCAVAÇÃO HORIZONTAL, INCLUINDO CARGA E DESCARGA EM SOLO DE 1A CATEGORIA COM TRATOR DE ESTEIRAS (347HP/LÂMINA: 8,70M3). AF_07/2020</t>
  </si>
  <si>
    <t>101134</t>
  </si>
  <si>
    <t>ESCAVAÇÃO HORIZONTAL, INCLUINDO CARGA, DESCARGA E TRANSPORTE EM SOLO DE 1A CATEGORIA COM TRATOR DE ESTEIRAS (100HP/LÂMINA: 2,19M3) E CAMINHÃO BASCULANTE DE 10M3, DMT ATÉ 200M. AF_07/2020</t>
  </si>
  <si>
    <t>101144</t>
  </si>
  <si>
    <t>ESCAVAÇÃO HORIZONTAL, INCLUINDO CARGA, DESCARGA E TRANSPORTE EM SOLO DE 1A CATEGORIA COM TRATOR DE ESTEIRAS (100HP/LÂMINA: 2,19M3) E CAMINHÃO BASCULANTE DE 14M3, DMT ATÉ 200M. AF_07/2020</t>
  </si>
  <si>
    <t>101138</t>
  </si>
  <si>
    <t>ESCAVAÇÃO HORIZONTAL, INCLUINDO CARGA, DESCARGA E TRANSPORTE EM SOLO DE 1A CATEGORIA COM TRATOR DE ESTEIRAS (125HP/LÂMINA: 2,70M3) E CAMINHÃO BASCULANTE DE 10M3, DMT ATÉ 200M. AF_07/2020</t>
  </si>
  <si>
    <t>101148</t>
  </si>
  <si>
    <t>ESCAVAÇÃO HORIZONTAL, INCLUINDO CARGA, DESCARGA E TRANSPORTE EM SOLO DE 1A CATEGORIA COM TRATOR DE ESTEIRAS (125HP/LÂMINA: 2,70M3) E CAMINHÃO BASCULANTE DE 14M3, DMT ATÉ 200M. AF_07/2020</t>
  </si>
  <si>
    <t>101135</t>
  </si>
  <si>
    <t>ESCAVAÇÃO HORIZONTAL, INCLUINDO CARGA, DESCARGA E TRANSPORTE EM SOLO DE 1A CATEGORIA COM TRATOR DE ESTEIRAS (150HP/LÂMINA: 3,18M3) E CAMINHÃO BASCULANTE DE 10M3, DMT ATÉ 200M AF_07/2020</t>
  </si>
  <si>
    <t>101145</t>
  </si>
  <si>
    <t>ESCAVAÇÃO HORIZONTAL, INCLUINDO CARGA, DESCARGA E TRANSPORTE EM SOLO DE 1A CATEGORIA COM TRATOR DE ESTEIRAS (150HP/LÂMINA: 3,18M3) E CAMINHÃO BASCULANTE DE 14M3, DMT ATÉ 200M. AF_07/2020</t>
  </si>
  <si>
    <t>101136</t>
  </si>
  <si>
    <t>ESCAVAÇÃO HORIZONTAL, INCLUINDO CARGA, DESCARGA E TRANSPORTE EM SOLO DE 1A CATEGORIA COM TRATOR DE ESTEIRAS (170HP/LÂMINA: 5,20M3) E CAMINHÃO BASCULANTE DE 10M3, DMT ATÉ 200M. AF_07/2020</t>
  </si>
  <si>
    <t>101146</t>
  </si>
  <si>
    <t>ESCAVAÇÃO HORIZONTAL, INCLUINDO CARGA, DESCARGA E TRANSPORTE EM SOLO DE 1A CATEGORIA COM TRATOR DE ESTEIRAS (170HP/LÂMINA: 5,20M3) E CAMINHÃO BASCULANTE DE 14M3, DMT ATÉ 200M. AF_07/2020</t>
  </si>
  <si>
    <t>101137</t>
  </si>
  <si>
    <t>ESCAVAÇÃO HORIZONTAL, INCLUINDO CARGA, DESCARGA E TRANSPORTE EM SOLO DE 1A CATEGORIA COM TRATOR DE ESTEIRAS (347HP/LÂMINA: 8,70M3) E CAMINHÃO BASCULANTE DE 10M3, DMT ATÉ 200M. AF_07/2020</t>
  </si>
  <si>
    <t>101147</t>
  </si>
  <si>
    <t>ESCAVAÇÃO HORIZONTAL, INCLUINDO CARGA, DESCARGA E TRANSPORTE EM SOLO DE 1A CATEGORIA COM TRATOR DE ESTEIRAS (347HP/LÂMINA: 8,70M3) E CAMINHÃO BASCULANTE DE 14M3, DMT ATÉ 200M. AF_07/2020</t>
  </si>
  <si>
    <t>101119</t>
  </si>
  <si>
    <t>ESCAVAÇÃO HORIZONTAL, INCLUINDO ESCARIFICAÇÃO EM SOLO DE 2A CATEGORIA COM TRATOR DE ESTEIRAS (100HP/LÂMINA: 2,19M3). AF_07/2020</t>
  </si>
  <si>
    <t>101123</t>
  </si>
  <si>
    <t>ESCAVAÇÃO HORIZONTAL, INCLUINDO ESCARIFICAÇÃO EM SOLO DE 2A CATEGORIA COM TRATOR DE ESTEIRAS (125HP/LÂMINA: 2,70M3). AF_07/2020</t>
  </si>
  <si>
    <t>101120</t>
  </si>
  <si>
    <t>ESCAVAÇÃO HORIZONTAL, INCLUINDO ESCARIFICAÇÃO EM SOLO DE 2A CATEGORIA COM TRATOR DE ESTEIRAS (150HP/LÂMINA: 3,18M3). AF_07/2020</t>
  </si>
  <si>
    <t>101121</t>
  </si>
  <si>
    <t>ESCAVAÇÃO HORIZONTAL, INCLUINDO ESCARIFICAÇÃO EM SOLO DE 2A CATEGORIA COM TRATOR DE ESTEIRAS (170HP/LÂMINA: 5,20M3). AF_07/2020</t>
  </si>
  <si>
    <t>101122</t>
  </si>
  <si>
    <t>ESCAVAÇÃO HORIZONTAL, INCLUINDO ESCARIFICAÇÃO EM SOLO DE 2A CATEGORIA COM TRATOR DE ESTEIRAS (347HP/LÂMINA: 8,70M3). AF_07/2020</t>
  </si>
  <si>
    <t>101129</t>
  </si>
  <si>
    <t>ESCAVAÇÃO HORIZONTAL, INCLUINDO ESCARIFICAÇÃO, CARGA E DESCARGA EM SOLO DE 2A CATEGORIA COM TRATOR DE ESTEIRAS (100HP/LÂMINA: 2,19M3). AF_07/2020</t>
  </si>
  <si>
    <t>101133</t>
  </si>
  <si>
    <t>ESCAVAÇÃO HORIZONTAL, INCLUINDO ESCARIFICAÇÃO, CARGA E DESCARGA EM SOLO DE 2A CATEGORIA COM TRATOR DE ESTEIRAS (125HP/LÂMINA: 2,70M3). AF_07/2020</t>
  </si>
  <si>
    <t>101130</t>
  </si>
  <si>
    <t>ESCAVAÇÃO HORIZONTAL, INCLUINDO ESCARIFICAÇÃO, CARGA E DESCARGA EM SOLO DE 2A CATEGORIA COM TRATOR DE ESTEIRAS (150HP/LÂMINA: 3,18M3). AF_07/2020</t>
  </si>
  <si>
    <t>101131</t>
  </si>
  <si>
    <t>ESCAVAÇÃO HORIZONTAL, INCLUINDO ESCARIFICAÇÃO, CARGA E DESCARGA EM SOLO DE 2A CATEGORIA COM TRATOR DE ESTEIRAS (170HP/LÂMINA: 5,20M3). AF_07/2020</t>
  </si>
  <si>
    <t>101132</t>
  </si>
  <si>
    <t>ESCAVAÇÃO HORIZONTAL, INCLUINDO ESCARIFICAÇÃO, CARGA E DESCARGA EM SOLO DE 2A CATEGORIA COM TRATOR DE ESTEIRAS (347HP/LÂMINA: 8,70M3). AF_07/2020</t>
  </si>
  <si>
    <t>101139</t>
  </si>
  <si>
    <t>ESCAVAÇÃO HORIZONTAL, INCLUINDO ESCARIFICAÇÃO, CARGA, DESCARGA E TRANSPORTE EM SOLO DE 2A CATEGORIA COM TRATOR DE ESTEIRAS (100HP/LÂMINA: 2,19M3) E CAMINHÃO BASCULANTE DE 10M3, DMT ATÉ 200M. AF_07/2020</t>
  </si>
  <si>
    <t>101149</t>
  </si>
  <si>
    <t>ESCAVAÇÃO HORIZONTAL, INCLUINDO ESCARIFICAÇÃO, CARGA, DESCARGA E TRANSPORTE EM SOLO DE 2A CATEGORIA COM TRATOR DE ESTEIRAS (100HP/LÂMINA: 2,19M3) E CAMINHÃO BASCULANTE DE 14M3, DMT ATÉ 200M. AF_07/2020</t>
  </si>
  <si>
    <t>101143</t>
  </si>
  <si>
    <t>ESCAVAÇÃO HORIZONTAL, INCLUINDO ESCARIFICAÇÃO, CARGA, DESCARGA E TRANSPORTE EM SOLO DE 2A CATEGORIA COM TRATOR DE ESTEIRAS (125HP/LÂMINA: 2,70M3) E CAMINHÃO BASCULANTE DE 10M3, DMT ATÉ 200M. AF_07/2020</t>
  </si>
  <si>
    <t>101153</t>
  </si>
  <si>
    <t>ESCAVAÇÃO HORIZONTAL, INCLUINDO ESCARIFICAÇÃO, CARGA, DESCARGA E TRANSPORTE EM SOLO DE 2A CATEGORIA COM TRATOR DE ESTEIRAS (125HP/LÂMINA: 2,70M3) E CAMINHÃO BASCULANTE DE 14M3, DMT ATÉ 200M. AF_07/2020</t>
  </si>
  <si>
    <t>101140</t>
  </si>
  <si>
    <t>ESCAVAÇÃO HORIZONTAL, INCLUINDO ESCARIFICAÇÃO, CARGA, DESCARGA E TRANSPORTE EM SOLO DE 2A CATEGORIA COM TRATOR DE ESTEIRAS (150HP/LÂMINA: 3,18M3) E CAMINHÃO BASCULANTE DE 10M3, DMT ATÉ 200M. AF_07/2020</t>
  </si>
  <si>
    <t>101150</t>
  </si>
  <si>
    <t>ESCAVAÇÃO HORIZONTAL, INCLUINDO ESCARIFICAÇÃO, CARGA, DESCARGA E TRANSPORTE EM SOLO DE 2A CATEGORIA COM TRATOR DE ESTEIRAS (150HP/LÂMINA: 3,18M3) E CAMINHÃO BASCULANTE DE 14M3, DMT ATÉ 200M. AF_07/2020</t>
  </si>
  <si>
    <t>101141</t>
  </si>
  <si>
    <t>ESCAVAÇÃO HORIZONTAL, INCLUINDO ESCARIFICAÇÃO, CARGA, DESCARGA E TRANSPORTE EM SOLO DE 2A CATEGORIA COM TRATOR DE ESTEIRAS (170HP/LÂMINA: 5,20M3) E CAMINHÃO BASCULANTE DE 10M3, DMT ATÉ 200M. AF_07/2020</t>
  </si>
  <si>
    <t>101151</t>
  </si>
  <si>
    <t>ESCAVAÇÃO HORIZONTAL, INCLUINDO ESCARIFICAÇÃO, CARGA, DESCARGA E TRANSPORTE EM SOLO DE 2A CATEGORIA COM TRATOR DE ESTEIRAS (170HP/LÂMINA: 5,20M3) E CAMINHÃO BASCULANTE DE 14M3, DMT ATÉ 200M. AF_07/2020</t>
  </si>
  <si>
    <t>101142</t>
  </si>
  <si>
    <t>ESCAVAÇÃO HORIZONTAL, INCLUINDO ESCARIFICAÇÃO, CARGA, DESCARGA E TRANSPORTE EM SOLO DE 2A CATEGORIA COM TRATOR DE ESTEIRAS (347HP/LÂMINA: 8,70M3) E CAMINHÃO BASCULANTE DE 10M3, DMT ATÉ 200M. AF_07/2020</t>
  </si>
  <si>
    <t>101152</t>
  </si>
  <si>
    <t>ESCAVAÇÃO HORIZONTAL, INCLUINDO ESCARIFICAÇÃO, CARGA, DESCARGA E TRANSPORTE EM SOLO DE 2A CATEGORIA COM TRATOR DE ESTEIRAS (347HP/LÂMINA: 8,70M3) E CAMINHÃO BASCULANTE DE 14M3, DMT ATÉ 200M. AF_07/2020</t>
  </si>
  <si>
    <t>101207</t>
  </si>
  <si>
    <t>ESCAVAÇÃO VERTICAL PARA EDIFICAÇÃO, COM CARGA, DESCARGA E TRANSPORTE DE SOLO DE 1ª CATEGORIA, COM ESCAVADEIRA HIDRÁULICA (CAÇAMBA: 0,8 M³ / 111 HP), FROTA DE 2 CAMINHÕES BASCULANTES DE 18 M³, DMT ATÉ 1 KM E VELOCIDADE MÉDIA 14 KM/H. AF_05/2020</t>
  </si>
  <si>
    <t>101206</t>
  </si>
  <si>
    <t>ESCAVAÇÃO VERTICAL PARA EDIFICAÇÃO, COM CARGA, DESCARGA E TRANSPORTE DE SOLO DE 1ª CATEGORIA, COM ESCAVADEIRA HIDRÁULICA (CAÇAMBA: 0,8 M³ / 111 HP), FROTA DE 3 CAMINHÕES BASCULANTES DE 14 M³, DMT ATÉ 1 KM E VELOCIDADE MÉDIA 14 KM/H. AF_05/2020</t>
  </si>
  <si>
    <t>101210</t>
  </si>
  <si>
    <t>ESCAVAÇÃO VERTICAL PARA EDIFICAÇÃO, COM CARGA, DESCARGA E TRANSPORTE DE SOLO DE 1ª CATEGORIA, COM ESCAVADEIRA HIDRÁULICA (CAÇAMBA: 0,8 M³ / 111 HP), FROTA DE 4 CAMINHÕES BASCULANTES DE 14 M³, DMT DE 1,5 KM E VELOCIDADE MÉDIA 18 KM/H. AF_05/2020</t>
  </si>
  <si>
    <t>101211</t>
  </si>
  <si>
    <t>ESCAVAÇÃO VERTICAL PARA EDIFICAÇÃO, COM CARGA, DESCARGA E TRANSPORTE DE SOLO DE 1ª CATEGORIA, COM ESCAVADEIRA HIDRÁULICA (CAÇAMBA: 0,8 M³ / 111 HP), FROTA DE 4 CAMINHÕES BASCULANTES DE 14 M³, DMT DE 2 KM E VELOCIDADE MÉDIA 19 KM/H. AF_05/2020</t>
  </si>
  <si>
    <t>101215</t>
  </si>
  <si>
    <t>ESCAVAÇÃO VERTICAL PARA EDIFICAÇÃO, COM CARGA, DESCARGA E TRANSPORTE DE SOLO DE 1ª CATEGORIA, COM ESCAVADEIRA HIDRÁULICA (CAÇAMBA: 0,8 M³ / 111 HP), FROTA DE 4 CAMINHÕES BASCULANTES DE 18 M³, DMT DE 1,5 KM E VELOCIDADE MÉDIA 18 KM/H. AF_05/2020</t>
  </si>
  <si>
    <t>101216</t>
  </si>
  <si>
    <t>ESCAVAÇÃO VERTICAL PARA EDIFICAÇÃO, COM CARGA, DESCARGA E TRANSPORTE DE SOLO DE 1ª CATEGORIA, COM ESCAVADEIRA HIDRÁULICA (CAÇAMBA: 0,8 M³ / 111 HP), FROTA DE 4 CAMINHÕES BASCULANTES DE 18 M³, DMT DE 2 KM E VELOCIDADE MÉDIA 19 KM/H. AF_05/2020</t>
  </si>
  <si>
    <t>101212</t>
  </si>
  <si>
    <t>ESCAVAÇÃO VERTICAL PARA EDIFICAÇÃO, COM CARGA, DESCARGA E TRANSPORTE DE SOLO DE 1ª CATEGORIA, COM ESCAVADEIRA HIDRÁULICA (CAÇAMBA: 0,8 M³ / 111 HP), FROTA DE 5 CAMINHÕES BASCULANTES DE 14 M³, DMT DE 3 KM E VELOCIDADE MÉDIA 20 KM/H. AF_05/2020</t>
  </si>
  <si>
    <t>101217</t>
  </si>
  <si>
    <t>ESCAVAÇÃO VERTICAL PARA EDIFICAÇÃO, COM CARGA, DESCARGA E TRANSPORTE DE SOLO DE 1ª CATEGORIA, COM ESCAVADEIRA HIDRÁULICA (CAÇAMBA: 0,8 M³ / 111 HP), FROTA DE 5 CAMINHÕES BASCULANTES DE 18 M³, DMT DE 3 KM E VELOCIDADE MÉDIA 20 KM/H. AF_05/2020</t>
  </si>
  <si>
    <t>101218</t>
  </si>
  <si>
    <t>ESCAVAÇÃO VERTICAL PARA EDIFICAÇÃO, COM CARGA, DESCARGA E TRANSPORTE DE SOLO DE 1ª CATEGORIA, COM ESCAVADEIRA HIDRÁULICA (CAÇAMBA: 0,8 M³ / 111 HP), FROTA DE 5 CAMINHÕES BASCULANTES DE 18 M³, DMT DE 4 KM E VELOCIDADE MÉDIA 22 KM/H. AF_05/2020</t>
  </si>
  <si>
    <t>101213</t>
  </si>
  <si>
    <t>ESCAVAÇÃO VERTICAL PARA EDIFICAÇÃO, COM CARGA, DESCARGA E TRANSPORTE DE SOLO DE 1ª CATEGORIA, COM ESCAVADEIRA HIDRÁULICA (CAÇAMBA: 0,8 M³ / 111 HP), FROTA DE 6 CAMINHÕES BASCULANTES DE 14 M³, DMT DE 4 KM E VELOCIDADE MÉDIA 22 KM/H. AF_05/2020</t>
  </si>
  <si>
    <t>101219</t>
  </si>
  <si>
    <t>ESCAVAÇÃO VERTICAL PARA EDIFICAÇÃO, COM CARGA, DESCARGA E TRANSPORTE DE SOLO DE 1ª CATEGORIA, COM ESCAVADEIRA HIDRÁULICA (CAÇAMBA: 0,8 M³ / 111 HP), FROTA DE 6 CAMINHÕES BASCULANTES DE 18 M³, DMT DE 6 KM E VELOCIDADE MÉDIA 22 KM/H. AF_05/2020</t>
  </si>
  <si>
    <t>101214</t>
  </si>
  <si>
    <t>ESCAVAÇÃO VERTICAL PARA EDIFICAÇÃO, COM CARGA, DESCARGA E TRANSPORTE DE SOLO DE 1ª CATEGORIA, COM ESCAVADEIRA HIDRÁULICA (CAÇAMBA: 0,8 M³ / 111 HP), FROTA DE 7 CAMINHÕES BASCULANTES DE 14 M³, DMT DE 6 KM E VELOCIDADE MÉDIA 22 KM/H. AF_05/2020</t>
  </si>
  <si>
    <t>101254</t>
  </si>
  <si>
    <t>ESCAVAÇÃO VERTICAL PARA EDIFICAÇÃO, COM CARGA, DESCARGA E TRANSPORTE DE SOLO DE 1ª CATEGORIA, COM ESCAVADEIRA HIDRÁULICA (CAÇAMBA: 0,8 M³ / 111HP), FROTA DE 3 CAMINHÕES BASCULANTES DE 10 M³, DMT ATÉ 1 KM E VELOCIDADE MÉDIA 14 KM/H. AF_05/2020</t>
  </si>
  <si>
    <t>101256</t>
  </si>
  <si>
    <t>ESCAVAÇÃO VERTICAL PARA EDIFICAÇÃO, COM CARGA, DESCARGA E TRANSPORTE DE SOLO DE 1ª CATEGORIA, COM ESCAVADEIRA HIDRÁULICA (CAÇAMBA: 0,8 M³ / 111HP), FROTA DE 5 CAMINHÕES BASCULANTES DE 10 M³, DMT DE 1,5 KM E VELOCIDADE MÉDIA 18 KM/H. AF_05/2020</t>
  </si>
  <si>
    <t>101257</t>
  </si>
  <si>
    <t>ESCAVAÇÃO VERTICAL PARA EDIFICAÇÃO, COM CARGA, DESCARGA E TRANSPORTE DE SOLO DE 1ª CATEGORIA, COM ESCAVADEIRA HIDRÁULICA (CAÇAMBA: 0,8 M³ / 111HP), FROTA DE 5 CAMINHÕES BASCULANTES DE 10 M³, DMT DE 2 KM E VELOCIDADE MÉDIA 19 KM/H. AF_05/2020</t>
  </si>
  <si>
    <t>101258</t>
  </si>
  <si>
    <t>ESCAVAÇÃO VERTICAL PARA EDIFICAÇÃO, COM CARGA, DESCARGA E TRANSPORTE DE SOLO DE 1ª CATEGORIA, COM ESCAVADEIRA HIDRÁULICA (CAÇAMBA: 0,8 M³ / 111HP), FROTA DE 6 CAMINHÕES BASCULANTES DE 10 M³, DMT DE 3 KM E VELOCIDADE MÉDIA 20 KM/H. AF_05/2020</t>
  </si>
  <si>
    <t>101259</t>
  </si>
  <si>
    <t>ESCAVAÇÃO VERTICAL PARA EDIFICAÇÃO, COM CARGA, DESCARGA E TRANSPORTE DE SOLO DE 1ª CATEGORIA, COM ESCAVADEIRA HIDRÁULICA (CAÇAMBA: 0,8 M³ / 111HP), FROTA DE 7 CAMINHÕES BASCULANTES DE 10 M³, DMT DE 4 KM E VELOCIDADE MÉDIA 22 KM/H. AF_05/2020</t>
  </si>
  <si>
    <t>101260</t>
  </si>
  <si>
    <t>ESCAVAÇÃO VERTICAL PARA EDIFICAÇÃO, COM CARGA, DESCARGA E TRANSPORTE DE SOLO DE 1ª CATEGORIA, COM ESCAVADEIRA HIDRÁULICA (CAÇAMBA: 0,8 M³ / 111HP), FROTA DE 9 CAMINHÕES BASCULANTES DE 10 M³, DMT DE 6 KM E VELOCIDADE MÉDIA 22 KM/H. AF_05/2020</t>
  </si>
  <si>
    <t>101208</t>
  </si>
  <si>
    <t>ESCAVAÇÃO VERTICAL PARA EDIFICAÇÃO, COM CARGA, DESCARGA E TRANSPORTE DE SOLO DE 1ª CATEGORIA, COM ESCAVADEIRA HIDRÁULICA (CAÇAMBA: 1,2 M³ / 155 HP), FROTA DE 3 CAMINHÕES BASCULANTES DE 14 M³, DMT ATÉ 1 KM E VELOCIDADE MÉDIA 14 KM/H. AF_05/2020</t>
  </si>
  <si>
    <t>101209</t>
  </si>
  <si>
    <t>ESCAVAÇÃO VERTICAL PARA EDIFICAÇÃO, COM CARGA, DESCARGA E TRANSPORTE DE SOLO DE 1ª CATEGORIA, COM ESCAVADEIRA HIDRÁULICA (CAÇAMBA: 1,2 M³ / 155 HP), FROTA DE 3 CAMINHÕES BASCULANTES DE 18 M³, DMT ATÉ 1 KM E VELOCIDADE MÉDIA 14 KM/H. AF_05/2020</t>
  </si>
  <si>
    <t>101220</t>
  </si>
  <si>
    <t>ESCAVAÇÃO VERTICAL PARA EDIFICAÇÃO, COM CARGA, DESCARGA E TRANSPORTE DE SOLO DE 1ª CATEGORIA, COM ESCAVADEIRA HIDRÁULICA (CAÇAMBA: 1,2 M³ / 155 HP), FROTA DE 5 CAMINHÕES BASCULANTES DE 14 M³, DMT DE 1,5 KM E VELOCIDADE MÉDIA 18 KM/H. AF_05/2020</t>
  </si>
  <si>
    <t>101221</t>
  </si>
  <si>
    <t>ESCAVAÇÃO VERTICAL PARA EDIFICAÇÃO, COM CARGA, DESCARGA E TRANSPORTE DE SOLO DE 1ª CATEGORIA, COM ESCAVADEIRA HIDRÁULICA (CAÇAMBA: 1,2 M³ / 155 HP), FROTA DE 5 CAMINHÕES BASCULANTES DE 14 M³, DMT DE 2 KM E VELOCIDADE MÉDIA 19 KM/H. AF_05/2020</t>
  </si>
  <si>
    <t>101225</t>
  </si>
  <si>
    <t>ESCAVAÇÃO VERTICAL PARA EDIFICAÇÃO, COM CARGA, DESCARGA E TRANSPORTE DE SOLO DE 1ª CATEGORIA, COM ESCAVADEIRA HIDRÁULICA (CAÇAMBA: 1,2 M³ / 155 HP), FROTA DE 5 CAMINHÕES BASCULANTES DE 18 M³, DMT DE 1,5 KM E VELOCIDADE MÉDIA 18 KM/H. AF_05/2020</t>
  </si>
  <si>
    <t>101226</t>
  </si>
  <si>
    <t>ESCAVAÇÃO VERTICAL PARA EDIFICAÇÃO, COM CARGA, DESCARGA E TRANSPORTE DE SOLO DE 1ª CATEGORIA, COM ESCAVADEIRA HIDRÁULICA (CAÇAMBA: 1,2 M³ / 155 HP), FROTA DE 5 CAMINHÕES BASCULANTES DE 18 M³, DMT DE 2 KM E VELOCIDADE MÉDIA 19 KM/H. AF_05/2020</t>
  </si>
  <si>
    <t>101222</t>
  </si>
  <si>
    <t>ESCAVAÇÃO VERTICAL PARA EDIFICAÇÃO, COM CARGA, DESCARGA E TRANSPORTE DE SOLO DE 1ª CATEGORIA, COM ESCAVADEIRA HIDRÁULICA (CAÇAMBA: 1,2 M³ / 155 HP), FROTA DE 6 CAMINHÕES BASCULANTES DE 14 M³, DMT DE 3 KM E VELOCIDADE MÉDIA 20 KM/H. AF_05/2020</t>
  </si>
  <si>
    <t>101227</t>
  </si>
  <si>
    <t>ESCAVAÇÃO VERTICAL PARA EDIFICAÇÃO, COM CARGA, DESCARGA E TRANSPORTE DE SOLO DE 1ª CATEGORIA, COM ESCAVADEIRA HIDRÁULICA (CAÇAMBA: 1,2 M³ / 155 HP), FROTA DE 6 CAMINHÕES BASCULANTES DE 18 M³, DMT DE 3 KM E VELOCIDADE MÉDIA 20 KM/H. AF_05/2020</t>
  </si>
  <si>
    <t>101228</t>
  </si>
  <si>
    <t>ESCAVAÇÃO VERTICAL PARA EDIFICAÇÃO, COM CARGA, DESCARGA E TRANSPORTE DE SOLO DE 1ª CATEGORIA, COM ESCAVADEIRA HIDRÁULICA (CAÇAMBA: 1,2 M³ / 155 HP), FROTA DE 6 CAMINHÕES BASCULANTES DE 18 M³, DMT DE 4 KM E VELOCIDADE MÉDIA 22 KM/H. AF_05/2020</t>
  </si>
  <si>
    <t>101223</t>
  </si>
  <si>
    <t>ESCAVAÇÃO VERTICAL PARA EDIFICAÇÃO, COM CARGA, DESCARGA E TRANSPORTE DE SOLO DE 1ª CATEGORIA, COM ESCAVADEIRA HIDRÁULICA (CAÇAMBA: 1,2 M³ / 155 HP), FROTA DE 7 CAMINHÕES BASCULANTES DE 14 M³, DMT DE 4 KM E VELOCIDADE MÉDIA 22 KM/H. AF_05/2020</t>
  </si>
  <si>
    <t>101229</t>
  </si>
  <si>
    <t>ESCAVAÇÃO VERTICAL PARA EDIFICAÇÃO, COM CARGA, DESCARGA E TRANSPORTE DE SOLO DE 1ª CATEGORIA, COM ESCAVADEIRA HIDRÁULICA (CAÇAMBA: 1,2 M³ / 155 HP), FROTA DE 8 CAMINHÕES BASCULANTES DE 18 M³, DMT DE 6 KM E VELOCIDADE MÉDIA 22 KM/H. AF_05/2020</t>
  </si>
  <si>
    <t>101224</t>
  </si>
  <si>
    <t>ESCAVAÇÃO VERTICAL PARA EDIFICAÇÃO, COM CARGA, DESCARGA E TRANSPORTE DE SOLO DE 1ª CATEGORIA, COM ESCAVADEIRA HIDRÁULICA (CAÇAMBA: 1,2 M³ / 155 HP), FROTA DE 9 CAMINHÕES BASCULANTES DE 14 M³, DMT DE 6 KM E VELOCIDADE MÉDIA 22 KM/H. AF_05/2020</t>
  </si>
  <si>
    <t>101265</t>
  </si>
  <si>
    <t>ESCAVAÇÃO VERTICAL PARA EDIFICAÇÃO, COM CARGA, DESCARGA E TRANSPORTE DE SOLO DE 1ª CATEGORIA, COM ESCAVADEIRA HIDRÁULICA (CAÇAMBA: 1,2 M³ / 155HP), FROTA DE 10 CAMINHÕES BASCULANTES DE 10 M³, DMT DE 6 KM E VELOCIDADE MÉDIA 22 KM/H. AF_05/2020</t>
  </si>
  <si>
    <t>101255</t>
  </si>
  <si>
    <t>ESCAVAÇÃO VERTICAL PARA EDIFICAÇÃO, COM CARGA, DESCARGA E TRANSPORTE DE SOLO DE 1ª CATEGORIA, COM ESCAVADEIRA HIDRÁULICA (CAÇAMBA: 1,2 M³ / 155HP), FROTA DE 3 CAMINHÕES BASCULANTES DE 10 M³, DMT ATÉ 1 KM E VELOCIDADE MÉDIA 14 KM/H. AF_05/2020</t>
  </si>
  <si>
    <t>101261</t>
  </si>
  <si>
    <t>ESCAVAÇÃO VERTICAL PARA EDIFICAÇÃO, COM CARGA, DESCARGA E TRANSPORTE DE SOLO DE 1ª CATEGORIA, COM ESCAVADEIRA HIDRÁULICA (CAÇAMBA: 1,2 M³ / 155HP), FROTA DE 6 CAMINHÕES BASCULANTES DE 10 M³, DMT DE 1,5 KM E VELOCIDADE MÉDIA 18 KM/H. AF_05/2020</t>
  </si>
  <si>
    <t>101262</t>
  </si>
  <si>
    <t>ESCAVAÇÃO VERTICAL PARA EDIFICAÇÃO, COM CARGA, DESCARGA E TRANSPORTE DE SOLO DE 1ª CATEGORIA, COM ESCAVADEIRA HIDRÁULICA (CAÇAMBA: 1,2 M³ / 155HP), FROTA DE 6 CAMINHÕES BASCULANTES DE 10 M³, DMT DE 2 KM E VELOCIDADE MÉDIA 19 KM/H. AF_05/2020</t>
  </si>
  <si>
    <t>101263</t>
  </si>
  <si>
    <t>ESCAVAÇÃO VERTICAL PARA EDIFICAÇÃO, COM CARGA, DESCARGA E TRANSPORTE DE SOLO DE 1ª CATEGORIA, COM ESCAVADEIRA HIDRÁULICA (CAÇAMBA: 1,2 M³ / 155HP), FROTA DE 7 CAMINHÕES BASCULANTES DE 10 M³, DMT DE 3 KM E VELOCIDADE MÉDIA 20 KM/H. AF_05/2020</t>
  </si>
  <si>
    <t>101264</t>
  </si>
  <si>
    <t>ESCAVAÇÃO VERTICAL PARA EDIFICAÇÃO, COM CARGA, DESCARGA E TRANSPORTE DE SOLO DE 1ª CATEGORIA, COM ESCAVADEIRA HIDRÁULICA (CAÇAMBA: 1,2 M³ / 155HP), FROTA DE 8 CAMINHÕES BASCULANTES DE 10 M³, DMT DE 4 KM E VELOCIDADE MÉDIA 22 KM/H. AF_05/2020</t>
  </si>
  <si>
    <t>101230</t>
  </si>
  <si>
    <t>ESCAVAÇÃO VERTICAL PARA INFRAESTRUTURA, COM CARGA, DESCARGA E TRANSPORTE DE SOLO DE 1ª CATEGORIA, COM ESCAVADEIRA HIDRÁULICA (CAÇAMBA: 0,8 M³ / 111 HP), FROTA DE 3 CAMINHÕES BASCULANTES DE 14 M³, DMT ATÉ 1 KM E VELOCIDADE MÉDIA14 KM/H. AF_05/2020</t>
  </si>
  <si>
    <t>101231</t>
  </si>
  <si>
    <t>ESCAVAÇÃO VERTICAL PARA INFRAESTRUTURA, COM CARGA, DESCARGA E TRANSPORTE DE SOLO DE 1ª CATEGORIA, COM ESCAVADEIRA HIDRÁULICA (CAÇAMBA: 0,8 M³ / 111 HP), FROTA DE 3 CAMINHÕES BASCULANTES DE 18 M³, DMT ATÉ 1 KM E VELOCIDADE MÉDIA14 KM/H. AF_05/2020</t>
  </si>
  <si>
    <t>101272</t>
  </si>
  <si>
    <t>ESCAVAÇÃO VERTICAL PARA INFRAESTRUTURA, COM CARGA, DESCARGA E TRANSPORTE DE SOLO DE 1ª CATEGORIA, COM ESCAVADEIRA HIDRÁULICA (CAÇAMBA: 0,8 M³ / 111HP), FROTA DE 10 CAMINHÕES BASCULANTES DE 10 M³, DMT DE 6 KM E VELOCIDADE MÉDIA22 KM/H. AF_05/2020</t>
  </si>
  <si>
    <t>101266</t>
  </si>
  <si>
    <t>ESCAVAÇÃO VERTICAL PARA INFRAESTRUTURA, COM CARGA, DESCARGA E TRANSPORTE DE SOLO DE 1ª CATEGORIA, COM ESCAVADEIRA HIDRÁULICA (CAÇAMBA: 0,8 M³ / 111HP), FROTA DE 3 CAMINHÕES BASCULANTES DE 10 M³, DMT ATÉ 1 KM E VELOCIDADE MÉDIA14 KM/H. AF_05/2020</t>
  </si>
  <si>
    <t>101239</t>
  </si>
  <si>
    <t>ESCAVAÇÃO VERTICAL PARA INFRAESTRUTURA, COM CARGA, DESCARGA E TRANSPORTE DE SOLO DE 1ª CATEGORIA, COM ESCAVADEIRA HIDRÁULICA (CAÇAMBA: 0,8 M³ / 111HP), FROTA DE 4 CAMINHÕES BASCULANTES DE 18 M³, DMT DE 1,5 KM E VELOCIDADE MÉDIA18 KM/H. AF_05/2020</t>
  </si>
  <si>
    <t>101240</t>
  </si>
  <si>
    <t>ESCAVAÇÃO VERTICAL PARA INFRAESTRUTURA, COM CARGA, DESCARGA E TRANSPORTE DE SOLO DE 1ª CATEGORIA, COM ESCAVADEIRA HIDRÁULICA (CAÇAMBA: 0,8 M³ / 111HP), FROTA DE 4 CAMINHÕES BASCULANTES DE 18 M³, DMT DE 2 KM E VELOCIDADE MÉDIA 19 KM/H. AF_05/2020</t>
  </si>
  <si>
    <t>101268</t>
  </si>
  <si>
    <t>ESCAVAÇÃO VERTICAL PARA INFRAESTRUTURA, COM CARGA, DESCARGA E TRANSPORTE DE SOLO DE 1ª CATEGORIA, COM ESCAVADEIRA HIDRÁULICA (CAÇAMBA: 0,8 M³ / 111HP), FROTA DE 5 CAMINHÕES BASCULANTES DE 10 M³, DMT DE 1,5 KM E VELOCIDADE MÉDIA18 KM/H. AF_05/2020</t>
  </si>
  <si>
    <t>101234</t>
  </si>
  <si>
    <t>ESCAVAÇÃO VERTICAL PARA INFRAESTRUTURA, COM CARGA, DESCARGA E TRANSPORTE DE SOLO DE 1ª CATEGORIA, COM ESCAVADEIRA HIDRÁULICA (CAÇAMBA: 0,8 M³ / 111HP), FROTA DE 5 CAMINHÕES BASCULANTES DE 14 M³, DMT DE 1,5 KM E VELOCIDADE MÉDIA18 KM/H. AF_05/2020</t>
  </si>
  <si>
    <t>101235</t>
  </si>
  <si>
    <t>ESCAVAÇÃO VERTICAL PARA INFRAESTRUTURA, COM CARGA, DESCARGA E TRANSPORTE DE SOLO DE 1ª CATEGORIA, COM ESCAVADEIRA HIDRÁULICA (CAÇAMBA: 0,8 M³ / 111HP), FROTA DE 5 CAMINHÕES BASCULANTES DE 14 M³, DMT DE 2 KM E VELOCIDADE MÉDIA 19 KM/H. AF_05/2020</t>
  </si>
  <si>
    <t>101241</t>
  </si>
  <si>
    <t>ESCAVAÇÃO VERTICAL PARA INFRAESTRUTURA, COM CARGA, DESCARGA E TRANSPORTE DE SOLO DE 1ª CATEGORIA, COM ESCAVADEIRA HIDRÁULICA (CAÇAMBA: 0,8 M³ / 111HP), FROTA DE 5 CAMINHÕES BASCULANTES DE 18 M³, DMT DE 3 KM E VELOCIDADE MÉDIA 20 KM/H. AF_05/2020</t>
  </si>
  <si>
    <t>101269</t>
  </si>
  <si>
    <t>ESCAVAÇÃO VERTICAL PARA INFRAESTRUTURA, COM CARGA, DESCARGA E TRANSPORTE DE SOLO DE 1ª CATEGORIA, COM ESCAVADEIRA HIDRÁULICA (CAÇAMBA: 0,8 M³ / 111HP), FROTA DE 6 CAMINHÕES BASCULANTES DE 10 M³, DMT DE 2 KM E VELOCIDADE MÉDIA 19 KM/H. AF_05/2020</t>
  </si>
  <si>
    <t>101236</t>
  </si>
  <si>
    <t>ESCAVAÇÃO VERTICAL PARA INFRAESTRUTURA, COM CARGA, DESCARGA E TRANSPORTE DE SOLO DE 1ª CATEGORIA, COM ESCAVADEIRA HIDRÁULICA (CAÇAMBA: 0,8 M³ / 111HP), FROTA DE 6 CAMINHÕES BASCULANTES DE 14 M³, DMT DE 3 KM E VELOCIDADE MÉDIA 20 KM/H. AF_05/2020</t>
  </si>
  <si>
    <t>101237</t>
  </si>
  <si>
    <t>ESCAVAÇÃO VERTICAL PARA INFRAESTRUTURA, COM CARGA, DESCARGA E TRANSPORTE DE SOLO DE 1ª CATEGORIA, COM ESCAVADEIRA HIDRÁULICA (CAÇAMBA: 0,8 M³ / 111HP), FROTA DE 6 CAMINHÕES BASCULANTES DE 14 M³, DMT DE 4 KM E VELOCIDADE MÉDIA 22 KM/H. AF_05/2020</t>
  </si>
  <si>
    <t>101242</t>
  </si>
  <si>
    <t>ESCAVAÇÃO VERTICAL PARA INFRAESTRUTURA, COM CARGA, DESCARGA E TRANSPORTE DE SOLO DE 1ª CATEGORIA, COM ESCAVADEIRA HIDRÁULICA (CAÇAMBA: 0,8 M³ / 111HP), FROTA DE 6 CAMINHÕES BASCULANTES DE 18 M³, DMT DE 4 KM E VELOCIDADE MÉDIA 22 KM/H. AF_05/2020</t>
  </si>
  <si>
    <t>101270</t>
  </si>
  <si>
    <t>ESCAVAÇÃO VERTICAL PARA INFRAESTRUTURA, COM CARGA, DESCARGA E TRANSPORTE DE SOLO DE 1ª CATEGORIA, COM ESCAVADEIRA HIDRÁULICA (CAÇAMBA: 0,8 M³ / 111HP), FROTA DE 7 CAMINHÕES BASCULANTES DE 10 M³, DMT DE 3 KM E VELOCIDADE MÉDIA 20 KM/H. AF_05/2020</t>
  </si>
  <si>
    <t>101243</t>
  </si>
  <si>
    <t>ESCAVAÇÃO VERTICAL PARA INFRAESTRUTURA, COM CARGA, DESCARGA E TRANSPORTE DE SOLO DE 1ª CATEGORIA, COM ESCAVADEIRA HIDRÁULICA (CAÇAMBA: 0,8 M³ / 111HP), FROTA DE 7 CAMINHÕES BASCULANTES DE 18 M³, DMT DE 6 KM E VELOCIDADE MÉDIA 22 KM/H. AF_05/2020</t>
  </si>
  <si>
    <t>101271</t>
  </si>
  <si>
    <t>ESCAVAÇÃO VERTICAL PARA INFRAESTRUTURA, COM CARGA, DESCARGA E TRANSPORTE DE SOLO DE 1ª CATEGORIA, COM ESCAVADEIRA HIDRÁULICA (CAÇAMBA: 0,8 M³ / 111HP), FROTA DE 8 CAMINHÕES BASCULANTES DE 10 M³, DMT DE 4 KM E VELOCIDADE MÉDIA 22 KM/H. AF_05/2020</t>
  </si>
  <si>
    <t>101238</t>
  </si>
  <si>
    <t>ESCAVAÇÃO VERTICAL PARA INFRAESTRUTURA, COM CARGA, DESCARGA E TRANSPORTE DE SOLO DE 1ª CATEGORIA, COM ESCAVADEIRA HIDRÁULICA (CAÇAMBA: 0,8 M³ / 111HP), FROTA DE 8 CAMINHÕES BASCULANTES DE 14 M³, DMT DE 6 KM E VELOCIDADE MÉDIA 22 KM/H. AF_05/2020</t>
  </si>
  <si>
    <t>101232</t>
  </si>
  <si>
    <t>ESCAVAÇÃO VERTICAL PARA INFRAESTRUTURA, COM CARGA, DESCARGA E TRANSPORTE DE SOLO DE 1ª CATEGORIA, COM ESCAVADEIRA HIDRÁULICA (CAÇAMBA: 1,2 M³ / 155 HP), FROTA DE 3 CAMINHÕES BASCULANTES DE 14 M³, DMT ATÉ 1 KM E VELOCIDADE MÉDIA14 KM/H. AF_05/2020</t>
  </si>
  <si>
    <t>101233</t>
  </si>
  <si>
    <t>ESCAVAÇÃO VERTICAL PARA INFRAESTRUTURA, COM CARGA, DESCARGA E TRANSPORTE DE SOLO DE 1ª CATEGORIA, COM ESCAVADEIRA HIDRÁULICA (CAÇAMBA: 1,2 M³ / 155 HP), FROTA DE 3 CAMINHÕES BASCULANTES DE 18 M³, DMT ATÉ 1 KM E VELOCIDADE MÉDIA14 KM/H. AF_05/2020</t>
  </si>
  <si>
    <t>101248</t>
  </si>
  <si>
    <t>ESCAVAÇÃO VERTICAL PARA INFRAESTRUTURA, COM CARGA, DESCARGA E TRANSPORTE DE SOLO DE 1ª CATEGORIA, COM ESCAVADEIRA HIDRÁULICA (CAÇAMBA: 1,2 M³ / 155HP), FROTA DE 10 CAMINHÕES BASCULANTES DE 14 M³, DMT DE 6 KM E VELOCIDADE MÉDIA22 KM/H. AF_05/2020</t>
  </si>
  <si>
    <t>101277</t>
  </si>
  <si>
    <t>ESCAVAÇÃO VERTICAL PARA INFRAESTRUTURA, COM CARGA, DESCARGA E TRANSPORTE DE SOLO DE 1ª CATEGORIA, COM ESCAVADEIRA HIDRÁULICA (CAÇAMBA: 1,2 M³ / 155HP), FROTA DE 12 CAMINHÕES BASCULANTES DE 10 M³, DMT DE 6 KM E VELOCIDADE MÉDIA22 KM/H. AF_05/2020</t>
  </si>
  <si>
    <t>101267</t>
  </si>
  <si>
    <t>ESCAVAÇÃO VERTICAL PARA INFRAESTRUTURA, COM CARGA, DESCARGA E TRANSPORTE DE SOLO DE 1ª CATEGORIA, COM ESCAVADEIRA HIDRÁULICA (CAÇAMBA: 1,2 M³ / 155HP), FROTA DE 4 CAMINHÕES BASCULANTES DE 10 M³, DMT ATÉ 1 KM E VELOCIDADE MÉDIA14 KM/H. AF_05/2020</t>
  </si>
  <si>
    <t>101249</t>
  </si>
  <si>
    <t>ESCAVAÇÃO VERTICAL PARA INFRAESTRUTURA, COM CARGA, DESCARGA E TRANSPORTE DE SOLO DE 1ª CATEGORIA, COM ESCAVADEIRA HIDRÁULICA (CAÇAMBA: 1,2 M³ / 155HP), FROTA DE 5 CAMINHÕES BASCULANTES DE 18 M³, DMT DE 1,5 KM E VELOCIDADE MÉDIA18 KM/H. AF_05/2020</t>
  </si>
  <si>
    <t>101273</t>
  </si>
  <si>
    <t>ESCAVAÇÃO VERTICAL PARA INFRAESTRUTURA, COM CARGA, DESCARGA E TRANSPORTE DE SOLO DE 1ª CATEGORIA, COM ESCAVADEIRA HIDRÁULICA (CAÇAMBA: 1,2 M³ / 155HP), FROTA DE 6 CAMINHÕES BASCULANTES DE 10 M³, DMT DE 1,5 KM E VELOCIDADE MÉDIA18 KM/H. AF_05/2020</t>
  </si>
  <si>
    <t>101245</t>
  </si>
  <si>
    <t>ESCAVAÇÃO VERTICAL PARA INFRAESTRUTURA, COM CARGA, DESCARGA E TRANSPORTE DE SOLO DE 1ª CATEGORIA, COM ESCAVADEIRA HIDRÁULICA (CAÇAMBA: 1,2 M³ / 155HP), FROTA DE 6 CAMINHÕES BASCULANTES DE 14 M³, DMT DE 2 KM E VELOCIDADE MÉDIA 19 KM/H. AF_05/2020</t>
  </si>
  <si>
    <t>101250</t>
  </si>
  <si>
    <t>ESCAVAÇÃO VERTICAL PARA INFRAESTRUTURA, COM CARGA, DESCARGA E TRANSPORTE DE SOLO DE 1ª CATEGORIA, COM ESCAVADEIRA HIDRÁULICA (CAÇAMBA: 1,2 M³ / 155HP), FROTA DE 6 CAMINHÕES BASCULANTES DE 18 M³, DMT DE 2 KM E VELOCIDADE MÉDIA 19 KM/H. AF_05/2020</t>
  </si>
  <si>
    <t>101251</t>
  </si>
  <si>
    <t>ESCAVAÇÃO VERTICAL PARA INFRAESTRUTURA, COM CARGA, DESCARGA E TRANSPORTE DE SOLO DE 1ª CATEGORIA, COM ESCAVADEIRA HIDRÁULICA (CAÇAMBA: 1,2 M³ / 155HP), FROTA DE 6 CAMINHÕES BASCULANTES DE 18 M³, DMT DE 3 KM E VELOCIDADE MÉDIA 20 KM/H. AF_05/2020</t>
  </si>
  <si>
    <t>101274</t>
  </si>
  <si>
    <t>ESCAVAÇÃO VERTICAL PARA INFRAESTRUTURA, COM CARGA, DESCARGA E TRANSPORTE DE SOLO DE 1ª CATEGORIA, COM ESCAVADEIRA HIDRÁULICA (CAÇAMBA: 1,2 M³ / 155HP), FROTA DE 7 CAMINHÕES BASCULANTES DE 10 M³, DMT DE 2 KM E VELOCIDADE MÉDIA 19 KM/H. AF_05/2020</t>
  </si>
  <si>
    <t>101246</t>
  </si>
  <si>
    <t>ESCAVAÇÃO VERTICAL PARA INFRAESTRUTURA, COM CARGA, DESCARGA E TRANSPORTE DE SOLO DE 1ª CATEGORIA, COM ESCAVADEIRA HIDRÁULICA (CAÇAMBA: 1,2 M³ / 155HP), FROTA DE 7 CAMINHÕES BASCULANTES DE 14 M³, DMT DE 3 KM E VELOCIDADE MÉDIA 20 KM/H. AF_05/2020</t>
  </si>
  <si>
    <t>101252</t>
  </si>
  <si>
    <t>ESCAVAÇÃO VERTICAL PARA INFRAESTRUTURA, COM CARGA, DESCARGA E TRANSPORTE DE SOLO DE 1ª CATEGORIA, COM ESCAVADEIRA HIDRÁULICA (CAÇAMBA: 1,2 M³ / 155HP), FROTA DE 7 CAMINHÕES BASCULANTES DE 18 M³, DMT DE 4 KM E VELOCIDADE MÉDIA 22 KM/H. AF_05/2020</t>
  </si>
  <si>
    <t>101275</t>
  </si>
  <si>
    <t>ESCAVAÇÃO VERTICAL PARA INFRAESTRUTURA, COM CARGA, DESCARGA E TRANSPORTE DE SOLO DE 1ª CATEGORIA, COM ESCAVADEIRA HIDRÁULICA (CAÇAMBA: 1,2 M³ / 155HP), FROTA DE 8 CAMINHÕES BASCULANTES DE 10 M³, DMT DE 3 KM E VELOCIDADE MÉDIA 20 KM/H. AF_05/2020</t>
  </si>
  <si>
    <t>101247</t>
  </si>
  <si>
    <t>ESCAVAÇÃO VERTICAL PARA INFRAESTRUTURA, COM CARGA, DESCARGA E TRANSPORTE DE SOLO DE 1ª CATEGORIA, COM ESCAVADEIRA HIDRÁULICA (CAÇAMBA: 1,2 M³ / 155HP), FROTA DE 8 CAMINHÕES BASCULANTES DE 14 M³, DMT DE 4 KM E VELOCIDADE MÉDIA 22 KM/H. AF_05/2020</t>
  </si>
  <si>
    <t>101276</t>
  </si>
  <si>
    <t>ESCAVAÇÃO VERTICAL PARA INFRAESTRUTURA, COM CARGA, DESCARGA E TRANSPORTE DE SOLO DE 1ª CATEGORIA, COM ESCAVADEIRA HIDRÁULICA (CAÇAMBA: 1,2 M³ / 155HP), FROTA DE 9 CAMINHÕES BASCULANTES DE 10 M³, DMT DE 4 KM E VELOCIDADE MÉDIA 22 KM/H. AF_05/2020</t>
  </si>
  <si>
    <t>101253</t>
  </si>
  <si>
    <t>ESCAVAÇÃO VERTICAL PARA INFRAESTRUTURA, COM CARGA, DESCARGA E TRANSPORTE DE SOLO DE 1ª CATEGORIA, COM ESCAVADEIRA HIDRÁULICA (CAÇAMBA: 1,2 M³ / 155HP), FROTA DE 9 CAMINHÕES BASCULANTES DE 18 M³, DMT DE 6 KM E VELOCIDADE MÉDIA 22 KM/H. AF_05/2020</t>
  </si>
  <si>
    <t>101244</t>
  </si>
  <si>
    <t>ESCAVAÇÃO VERTICAL PARA INFRAESTRUTURA, COM CARGA, DESCARGA E TRANSPORTE DE SOLO DE 1ª CATEGORIA, COM ESCAVADEIRA HIDRÁULICA (CAÇAMBA: 1,2M³ / 155HP), FROTA DE 6 CAMINHÕES BASCULANTES DE 14 M³, DMT DE 1,5 KM E VELOCIDADE MÉDIA18 KM/H. AF_05/2020</t>
  </si>
  <si>
    <t>ESCAVAÇÃO MANUAL DE VALA. AF_09/2024</t>
  </si>
  <si>
    <t>90082</t>
  </si>
  <si>
    <t>ESCAVAÇÃO MECANIZADA DE VALA COM PROF. ATÉ 1,5 M (MÉDIA MONTANTE E JUSANTE/UMA COMPOSIÇÃO POR TRECHO), ESCAVADEIRA (0,8 M3), LARG. DE 1,5 M A 2,5 M, EM SOLO DE 1A CATEGORIA, EM LOCAIS COM ALTO NÍVEL DE INTERFERÊNCIA. AF_09/2024</t>
  </si>
  <si>
    <t>90091</t>
  </si>
  <si>
    <t>ESCAVAÇÃO MECANIZADA DE VALA COM PROF. ATÉ 1,5 M (MÉDIA MONTANTE E JUSANTE/UMA COMPOSIÇÃO POR TRECHO), ESCAVADEIRA (0,8 M3), LARG. DE 1,5 M A 2,5 M, EM SOLO DE 1A CATEGORIA, LOCAIS COM BAIXO NÍVEL DE INTERFERÊNCIA. AF_09/2024</t>
  </si>
  <si>
    <t>102307</t>
  </si>
  <si>
    <t>ESCAVAÇÃO MECANIZADA DE VALA COM PROF. ATÉ 1,5 M (MÉDIA MONTANTE E JUSANTE/UMA COMPOSIÇÃO POR TRECHO), ESCAVADEIRA (0,8 M3), LARG. DE 1,5 M A 2,5 M, EM SOLO DE 2A CATEGORIA, EM LOCAIS COM ALTO NÍVEL DE INTERFERÊNCIA. AF_09/2024</t>
  </si>
  <si>
    <t>102315</t>
  </si>
  <si>
    <t>ESCAVAÇÃO MECANIZADA DE VALA COM PROF. ATÉ 1,5 M (MÉDIA MONTANTE E JUSANTE/UMA COMPOSIÇÃO POR TRECHO), ESCAVADEIRA (0,8 M3), LARG. DE 1,5 M A 2,5 M, EM SOLO DE 2A CATEGORIA, LOCAIS COM BAIXO NÍVEL DE INTERFERÊNCIA. AF_09/2024</t>
  </si>
  <si>
    <t>102283</t>
  </si>
  <si>
    <t>ESCAVAÇÃO MECANIZADA DE VALA COM PROF. ATÉ 1,5 M (MÉDIA MONTANTE E JUSANTE/UMA COMPOSIÇÃO POR TRECHO), ESCAVADEIRA (0,8 M3), LARG. DE 1,5 M A 2,5 M, EM SOLO MOLE, EM LOCAIS COM ALTO NÍVEL DE INTERFERÊNCIA. AF_09/2024</t>
  </si>
  <si>
    <t>102291</t>
  </si>
  <si>
    <t>ESCAVAÇÃO MECANIZADA DE VALA COM PROF. ATÉ 1,5 M (MÉDIA MONTANTE E JUSANTE/UMA COMPOSIÇÃO POR TRECHO), ESCAVADEIRA (0,8 M3), LARG. DE 1,5 M A 2,5 M, EM SOLO MOLE, LOCAIS COM BAIXO NÍVEL DE INTERFERÊNCIA. AF_09/2024</t>
  </si>
  <si>
    <t>102276</t>
  </si>
  <si>
    <t>ESCAVAÇÃO MECANIZADA DE VALA COM PROF. ATÉ 1,5 M (MÉDIA MONTANTE E JUSANTE/UMA COMPOSIÇÃO POR TRECHO), ESCAVADEIRA (0,8 M3), LARG. MENOR QUE 1,5 M, EM SOLO DE 1A CATEGORIA, EM LOCAIS COM ALTO NÍVEL DE INTERFERÊNCIA. AF_09/2024</t>
  </si>
  <si>
    <t>102306</t>
  </si>
  <si>
    <t>ESCAVAÇÃO MECANIZADA DE VALA COM PROF. ATÉ 1,5 M (MÉDIA MONTANTE E JUSANTE/UMA COMPOSIÇÃO POR TRECHO), ESCAVADEIRA (0,8 M3),LARG. ATÉ 1,5 M, EM SOLO DE 2A CATEGORIA, EM LOCAIS COM ALTO NÍVEL DE INTERFERÊNCIA. AF_09/2024</t>
  </si>
  <si>
    <t>102282</t>
  </si>
  <si>
    <t>ESCAVAÇÃO MECANIZADA DE VALA COM PROF. ATÉ 1,5 M (MÉDIA MONTANTE E JUSANTE/UMA COMPOSIÇÃO POR TRECHO), ESCAVADEIRA (0,8 M3),LARG. MENOR QUE 1,5 M, EM SOLO DE MOLE, EM LOCAIS COM ALTO NÍVEL DE INTERFERÊNCIA. AF_09/2024</t>
  </si>
  <si>
    <t>102290</t>
  </si>
  <si>
    <t>ESCAVAÇÃO MECANIZADA DE VALA COM PROF. ATÉ 1,5 M (MÉDIA MONTANTE E JUSANTE/UMA COMPOSIÇÃO POR TRECHO), ESCAVADEIRA (0,8 M3),LARG. MENOR QUE 1,5 M, EM SOLO MOLE, LOCAIS COM BAIXO NÍVEL DE INTERFERÊNCIA. AF_09/2024</t>
  </si>
  <si>
    <t>90100</t>
  </si>
  <si>
    <t>ESCAVAÇÃO MECANIZADA DE VALA COM PROF. ATÉ 1,5 M (MÉDIA MONTANTE E JUSANTE/UMA COMPOSIÇÃO POR TRECHO), RETROESCAV. (0,26 M3), LARG. DE 0,8 M A 1,5 M, EM SOLO DE 1A CATEGORIA, EM LOCAIS COM ALTO NÍVEL DE INTERFERÊNCIA. AF_09/2024</t>
  </si>
  <si>
    <t>102323</t>
  </si>
  <si>
    <t>ESCAVAÇÃO MECANIZADA DE VALA COM PROF. ATÉ 1,5 M (MÉDIA MONTANTE E JUSANTE/UMA COMPOSIÇÃO POR TRECHO), RETROESCAV. (0,26 M3), LARG. DE 0,8 M A 1,5 M, EM SOLO DE 2A CATEGORIA, EM LOCAIS COM ALTO NÍVEL DE INTERFERÊNCIA. AF_09/2024</t>
  </si>
  <si>
    <t>102327</t>
  </si>
  <si>
    <t>ESCAVAÇÃO MECANIZADA DE VALA COM PROF. ATÉ 1,5 M (MÉDIA MONTANTE E JUSANTE/UMA COMPOSIÇÃO POR TRECHO), RETROESCAV. (0,26 M3), LARG. DE 0,8 M A 1,5 M, EM SOLO DE 2A CATEGORIA, EM LOCAIS COM BAIXO NÍVEL DE INTERFERÊNCIA. AF_09/2024</t>
  </si>
  <si>
    <t>102299</t>
  </si>
  <si>
    <t>ESCAVAÇÃO MECANIZADA DE VALA COM PROF. ATÉ 1,5 M (MÉDIA MONTANTE E JUSANTE/UMA COMPOSIÇÃO POR TRECHO), RETROESCAV. (0,26 M3), LARG. DE 0,8 M A 1,5 M, EM SOLO MOLE, EM LOCAIS COM ALTO NÍVEL DE INTERFERÊNCIA. AF_09/2024</t>
  </si>
  <si>
    <t>102303</t>
  </si>
  <si>
    <t>ESCAVAÇÃO MECANIZADA DE VALA COM PROF. ATÉ 1,5 M (MÉDIA MONTANTE E JUSANTE/UMA COMPOSIÇÃO POR TRECHO), RETROESCAV. (0,26 M3), LARG. DE 0,8 M A 1,5 M, EM SOLO MOLE, LOCAIS COM BAIXO NÍVEL DE INTERFERÊNCIA. AF_09/2024</t>
  </si>
  <si>
    <t>90099</t>
  </si>
  <si>
    <t>ESCAVAÇÃO MECANIZADA DE VALA COM PROF. ATÉ 1,5 M (MÉDIA MONTANTE E JUSANTE/UMA COMPOSIÇÃO POR TRECHO), RETROESCAV. (0,26 M3), LARG. MENOR QUE 0,8 M, EM SOLO DE 1A CATEGORIA, EM LOCAIS COM ALTO NÍVEL DE INTERFERÊNCIA. AF_09/2024</t>
  </si>
  <si>
    <t>102322</t>
  </si>
  <si>
    <t>ESCAVAÇÃO MECANIZADA DE VALA COM PROF. ATÉ 1,5 M (MÉDIA MONTANTE E JUSANTE/UMA COMPOSIÇÃO POR TRECHO), RETROESCAV. (0,26 M3), LARG. MENOR QUE 0,8 M, EM SOLO DE 2A CATEGORIA, EM LOCAIS COM ALTO NÍVEL DE INTERFERÊNCIA. AF_09/2024</t>
  </si>
  <si>
    <t>102298</t>
  </si>
  <si>
    <t>ESCAVAÇÃO MECANIZADA DE VALA COM PROF. ATÉ 1,5 M (MÉDIA MONTANTE E JUSANTE/UMA COMPOSIÇÃO POR TRECHO), RETROESCAV. (0,26 M3), LARG. MENOR QUE 0,8 M, EM SOLO MOLE, EM LOCAIS COM ALTO NÍVEL DE INTERFERÊNCIA. AF_09/2024</t>
  </si>
  <si>
    <t>102302</t>
  </si>
  <si>
    <t>ESCAVAÇÃO MECANIZADA DE VALA COM PROF. ATÉ 1,5 M (MÉDIA MONTANTE E JUSANTE/UMA COMPOSIÇÃO POR TRECHO), RETROESCAV. (0,26 M3), LARG. MENOR QUE 0,8 M, EM SOLO MOLE, LOCAIS COM BAIXO NÍVEL DE INTERFERÊNCIA. AF_09/2024</t>
  </si>
  <si>
    <t>102326</t>
  </si>
  <si>
    <t>ESCAVAÇÃO MECANIZADA DE VALA COM PROF. ATÉ 1,5 M (MÉDIA MONTANTE E JUSANTE/UMA COMPOSIÇÃO POR TRECHO), RETROESCAV. (0,26 M3), LARGURA MENOR QUE 0,8 M, EM SOLO DE 2A CATEGORIA, EM LOCAIS COM BAIXO NÍVEL DE INTERFERÊNCIA. AF_09/2024</t>
  </si>
  <si>
    <t>102314</t>
  </si>
  <si>
    <t>ESCAVAÇÃO MECANIZADA DE VALA COM PROF. ATÉ 1,5 M (MÉDIA MONTANTE E JUSANTE/UMA COMPOSIÇÃO POR TRECHO),COM ESCAVADEIRA (0,8 M3), LARG. MENOR QUE 1,5 M, EM SOLO DE 2A CATEGORIA, LOCAIS COM BAIXO NÍVEL DE INTERFERÊNCIA. AF_09/2024</t>
  </si>
  <si>
    <t>102312</t>
  </si>
  <si>
    <t>ESCAVAÇÃO MECANIZADA DE VALA COM PROF. DE 3,0 M ATÉ 4,5 M (MÉDIA MONTANTE E JUSANTE/UMA COMPOSIÇÃO POR TRECHO), ESCAVADEIRA (1,2 M3), LARG. DE 1,5 M A 2,5 M, EM SOLO DE 2A CATEGORIA, EM LOCAIS COM ALTO NÍVEL DE INTERFERÊNCIA. AF_09/2024</t>
  </si>
  <si>
    <t>102288</t>
  </si>
  <si>
    <t>ESCAVAÇÃO MECANIZADA DE VALA COM PROF. DE 3,0 M ATÉ 4,5 M (MÉDIA MONTANTE E JUSANTE/UMA COMPOSIÇÃO POR TRECHO), ESCAVADEIRA (1,2 M3), LARG. DE 1,5 M A 2,5 M, EM SOLO MOLE, EM LOCAIS COM ALTO NÍVEL DE INTERFERÊNCIA. AF_09/2024</t>
  </si>
  <si>
    <t>90087</t>
  </si>
  <si>
    <t>ESCAVAÇÃO MECANIZADA DE VALA COM PROF. DE 3,0 M ATÉ 4,5 M(MÉDIA MONTANTE E JUSANTE/UMA COMPOSIÇÃO POR TRECHO), ESCAVADEIRA (1,2 M3), LARG. DE 1,5 M A 2,5 M, EM SOLO DE 1A CATEGORIA, EM LOCAIS COM ALTO NÍVEL DE INTERFERÊNCIA. AF_09/2024</t>
  </si>
  <si>
    <t>102308</t>
  </si>
  <si>
    <t>ESCAVAÇÃO MECANIZADA DE VALA COM PROF. MAIOR QUE 1,5 M ATÉ 3,0 M (MÉDIA MONTANTE E JUSANTE/UMA COMPOSIÇÃO POR TRECHO), ESCAVADEIRA (0,8 M3), LARG. ATÉ 1,5 M, EM SOLO DE 2A CATEGORIA, EM LOCAIS COM ALTO NÍVEL DE INTERFERÊNCIA. AF_09/2024</t>
  </si>
  <si>
    <t>90084</t>
  </si>
  <si>
    <t>ESCAVAÇÃO MECANIZADA DE VALA COM PROF. MAIOR QUE 1,5 M ATÉ 3,0 M (MÉDIA MONTANTE E JUSANTE/UMA COMPOSIÇÃO POR TRECHO), ESCAVADEIRA (0,8 M3), LARGURA ATÉ 1,5 M, EM SOLO DE 1A CATEGORIA, EM LOCAIS COM ALTO NÍVEL DE INTERFERÊNCIA. AF_09/2024</t>
  </si>
  <si>
    <t>102284</t>
  </si>
  <si>
    <t>ESCAVAÇÃO MECANIZADA DE VALA COM PROF. MAIOR QUE 1,5 M ATÉ 3,0 M (MÉDIA MONTANTE E JUSANTE/UMA COMPOSIÇÃO POR TRECHO), ESCAVADEIRA (0,8 M3), LARGURA ATÉ 1,5 M, EM SOLO MOLE, EM LOCAIS COM ALTO NÍVEL DE INTERFERÊNCIA. AF_09/2024</t>
  </si>
  <si>
    <t>102325</t>
  </si>
  <si>
    <t>ESCAVAÇÃO MECANIZADA DE VALA COM PROF. MAIOR QUE 1,5 M ATÉ 3,0 M (MÉDIA MONTANTE E JUSANTE/UMA COMPOSIÇÃO POR TRECHO), RETROESCAV. (0,26 M3), LARG. DE 0,8 M A 1,5 M, EM SOLO DE 2A CATEGORIA, EM LOCAIS COM ALTO NÍVEL DE INTERFERÊNCIA. AF_09/2024</t>
  </si>
  <si>
    <t>102329</t>
  </si>
  <si>
    <t>ESCAVAÇÃO MECANIZADA DE VALA COM PROF. MAIOR QUE 1,5 M ATÉ 3,0 M (MÉDIA MONTANTE E JUSANTE/UMA COMPOSIÇÃO POR TRECHO), RETROESCAV. (0,26 M3), LARG. DE 0,8 M A 1,5 M, EM SOLO DE 2A CATEGORIA, EM LOCAIS COM BAIXO NÍVEL DE INTERFERÊNCIA. AF_09/2024</t>
  </si>
  <si>
    <t>102301</t>
  </si>
  <si>
    <t>ESCAVAÇÃO MECANIZADA DE VALA COM PROF. MAIOR QUE 1,5 M ATÉ 3,0 M (MÉDIA MONTANTE E JUSANTE/UMA COMPOSIÇÃO POR TRECHO), RETROESCAV. (0,26 M3), LARG. DE 0,8 M A 1,5 M, EM SOLO MOLE, EM LOCAIS COM ALTO NÍVEL DE INTERFERÊNCIA. AF_09/2024</t>
  </si>
  <si>
    <t>102305</t>
  </si>
  <si>
    <t>ESCAVAÇÃO MECANIZADA DE VALA COM PROF. MAIOR QUE 1,5 M ATÉ 3,0 M (MÉDIA MONTANTE E JUSANTE/UMA COMPOSIÇÃO POR TRECHO), RETROESCAV. (0,26 M3), LARG. DE 0,8 M A 1,5 M, EM SOLO MOLE, LOCAIS COM BAIXO NÍVEL DE INTERFERÊNCIA. AF_09/2024</t>
  </si>
  <si>
    <t>90101</t>
  </si>
  <si>
    <t>ESCAVAÇÃO MECANIZADA DE VALA COM PROF. MAIOR QUE 1,5 M ATÉ 3,0 M (MÉDIA MONTANTE E JUSANTE/UMA COMPOSIÇÃO POR TRECHO), RETROESCAV. (0,26 M3), LARG. MENOR QUE 0,8 M, EM SOLO DE 1A CATEGORIA, EM LOCAIS COM ALTO NÍVEL DE INTERFERÊNCIA. AF_09/2024</t>
  </si>
  <si>
    <t>102324</t>
  </si>
  <si>
    <t>ESCAVAÇÃO MECANIZADA DE VALA COM PROF. MAIOR QUE 1,5 M ATÉ 3,0 M (MÉDIA MONTANTE E JUSANTE/UMA COMPOSIÇÃO POR TRECHO), RETROESCAV. (0,26 M3), LARG. MENOR QUE 0,8 M, EM SOLO DE 2A CATEGORIA, EM LOCAIS COM ALTO NÍVEL DE INTERFERÊNCIA. AF_09/2024</t>
  </si>
  <si>
    <t>102300</t>
  </si>
  <si>
    <t>ESCAVAÇÃO MECANIZADA DE VALA COM PROF. MAIOR QUE 1,5 M ATÉ 3,0 M (MÉDIA MONTANTE E JUSANTE/UMA COMPOSIÇÃO POR TRECHO), RETROESCAV. (0,26 M3), LARG. MENOR QUE 0,8 M, EM SOLO MOLE, EM LOCAIS COM ALTO NÍVEL DE INTERFERÊNCIA. AF_09/2024</t>
  </si>
  <si>
    <t>90102</t>
  </si>
  <si>
    <t>ESCAVAÇÃO MECANIZADA DE VALA COM PROF. MAIOR QUE 1,5 M ATÉ 3,0 M (MÉDIA MONTANTE E JUSANTE/UMA COMPOSIÇÃO POR TRECHO), RETROESCAV. (0,26 M3), LARGURA DE 0,8 M A 1,5 M, EM SOLO DE 1A CATEGORIA, EM LOCAIS COM ALTO NÍVEL DE INTERFERÊNCIA. AF_09/2024</t>
  </si>
  <si>
    <t>102328</t>
  </si>
  <si>
    <t>ESCAVAÇÃO MECANIZADA DE VALA COM PROF. MAIOR QUE 1,5 M ATÉ 3,0 M (MÉDIA MONTANTE E JUSANTE/UMA COMPOSIÇÃO POR TRECHO), RETROESCAV. (0,26 M3),LARG. MENOR QUE 0,8 M, EM SOLO DE 2A CATEGORIA, EM LOCAIS COM BAIXO NÍVEL DE INTERFERÊNCIA. AF_09/2024</t>
  </si>
  <si>
    <t>102304</t>
  </si>
  <si>
    <t>ESCAVAÇÃO MECANIZADA DE VALA COM PROF. MAIOR QUE 1,5 M ATÉ 3,0 M (MÉDIA MONTANTE E JUSANTE/UMA COMPOSIÇÃO POR TRECHO), RETROESCAV. (0,26 M3),LARG. MENOR QUE 0,8 M, EM SOLO MOLE, LOCAIS COM BAIXO NÍVEL DE INTERFERÊNCIA. AF_09/2024</t>
  </si>
  <si>
    <t>102295</t>
  </si>
  <si>
    <t>ESCAVAÇÃO MECANIZADA DE VALA COM PROF. MAIOR QUE 1,5 M ATÉ 3,0 M (MÉDIA MONTANTE E JUSANTE/UMA COMPOSIÇÃO POR TRECHO),COM ESCAVADEIRA (1,2 M3), LARG. DE 1,5 M A 2,5 M, EM SOLO MOLE, LOCAIS COM BAIXO NÍVEL DE INTERFERÊNCIA. AF_09/2024</t>
  </si>
  <si>
    <t>102281</t>
  </si>
  <si>
    <t>ESCAVAÇÃO MECANIZADA DE VALA COM PROF. MAIOR QUE 1,5 M ATÉ 3,0 M (MÉDIA MONTANTE E JUSANTE/UMA COMPOSIÇÃO POR TRECHO),COM ESCAVADEIRA (1,2 M3),LARG. DE 1,5 M A 2,5 M, EM SOLO DE 1A CATEGORIA, LOCAIS COM BAIXO NÍVEL DE INTERFERÊNCIA. AF_09/2024</t>
  </si>
  <si>
    <t>102311</t>
  </si>
  <si>
    <t>ESCAVAÇÃO MECANIZADA DE VALA COM PROF. MAIOR QUE 1,5 M ATÉ 3,0 M (MÉDIA MONTANTE E JUSANTE/UMA COMPOSIÇÃO POR TRECHO),COM ESCAVADEIRA (1,2 M3),LARG. DE 1,5 M A 2,5 M, EM SOLO DE 2A CATEGORIA, EM LOCAIS COM ALTO NÍVEL DE INTERFERÊNCIA. AF_09/2024</t>
  </si>
  <si>
    <t>102319</t>
  </si>
  <si>
    <t>ESCAVAÇÃO MECANIZADA DE VALA COM PROF. MAIOR QUE 1,5 M ATÉ 3,0 M (MÉDIA MONTANTE E JUSANTE/UMA COMPOSIÇÃO POR TRECHO),COM ESCAVADEIRA (1,2 M3),LARG. DE 1,5 M A 2,5 M, EM SOLO DE 2A CATEGORIA, LOCAIS COM BAIXO NÍVEL DE INTERFERÊNCIA. AF_09/2024</t>
  </si>
  <si>
    <t>102287</t>
  </si>
  <si>
    <t>ESCAVAÇÃO MECANIZADA DE VALA COM PROF. MAIOR QUE 1,5 M ATÉ 3,0 M (MÉDIA MONTANTE E JUSANTE/UMA COMPOSIÇÃO POR TRECHO),COM ESCAVADEIRA (1,2 M3),LARG. DE 1,5 M A 2,5 M, EM SOLO MOLE, EM LOCAIS COM ALTO NÍVEL DE INTERFERÊNCIA. AF_09/2024</t>
  </si>
  <si>
    <t>102316</t>
  </si>
  <si>
    <t>ESCAVAÇÃO MECANIZADA DE VALA COM PROF. MAIOR QUE 1,5 M E ATÉ 3,0 M (MÉDIA MONTANTE E JUSANTE/UMA COMPOSIÇÃO POR TRECHO), ESCAVADEIRA (0,8 M3), LARG. MENOR QUE 1,5 M, EM SOLO DE 2A CATEGORIA, LOCAIS COM BAIXO NÍVEL DE INTERFERÊNCIA. AF_09/2024</t>
  </si>
  <si>
    <t>102292</t>
  </si>
  <si>
    <t>ESCAVAÇÃO MECANIZADA DE VALA COM PROF. MAIOR QUE 1,5 M E ATÉ 3,0 M (MÉDIA MONTANTE E JUSANTE/UMA COMPOSIÇÃO POR TRECHO), ESCAVADEIRA (0,8 M3), LARG. MENOR QUE 1,5 M, EM SOLO MOLE, LOCAIS COM BAIXO NÍVEL DE INTERFERÊNCIA. AF_09/2024</t>
  </si>
  <si>
    <t>90092</t>
  </si>
  <si>
    <t>ESCAVAÇÃO MECANIZADA DE VALA COM PROF. MAIOR QUE 1,5 M E ATÉ 3,0 M(MÉDIA MONTANTE E JUSANTE/UMA COMPOSIÇÃO POR TRECHO), ESCAVADEIRA (0,8 M3), LARG. MENOR QUE 1,5 M, EM SOLO DE 1A CATEGORIA, LOCAIS COM BAIXO NÍVEL DE INTERFERÊNCIA. AF_09/2024</t>
  </si>
  <si>
    <t>102278</t>
  </si>
  <si>
    <t>ESCAVAÇÃO MECANIZADA DE VALA COM PROF. MAIOR QUE 1,50 M ATÉ 3,0 M (MÉDIA MONTANTE E JUSANTE/UMA COMPOSIÇÃO POR TRECHO), ESCAVADEIRA (1,2 M3), LARG. DE 1,5 M A 2,5 M, EM SOLO DE 1A CATEGORIA, EM LOCAIS COM ALTO NÍVEL DE INTERFERÊNCIA. AF_09/2024</t>
  </si>
  <si>
    <t>90094</t>
  </si>
  <si>
    <t>ESCAVAÇÃO MECANIZADA DE VALA COM PROF. MAIOR QUE 3,0 M ATÉ 4,5 M (MÉDIA MONTANTE E JUSANTE/UMA COMPOSIÇÃO POR TRECHO), ESCAVADEIRA (0,8 M3), LARG. MENOR QUE 1,5 M, EM SOLO DE 1A CATEGORIA, LOCAIS COM BAIXO NÍVEL DE INTERFERÊNCIA. AF_09/2024</t>
  </si>
  <si>
    <t>102309</t>
  </si>
  <si>
    <t>ESCAVAÇÃO MECANIZADA DE VALA COM PROF. MAIOR QUE 3,0 M ATÉ 4,5 M (MÉDIA MONTANTE E JUSANTE/UMA COMPOSIÇÃO POR TRECHO), ESCAVADEIRA (0,8 M3), LARG. MENOR QUE 1,5 M, EM SOLO DE 2A CATEGORIA, EM LOCAIS COM ALTO NÍVEL DE INTERFERÊNCIA. AF_09/2024</t>
  </si>
  <si>
    <t>102285</t>
  </si>
  <si>
    <t>ESCAVAÇÃO MECANIZADA DE VALA COM PROF. MAIOR QUE 3,0 M ATÉ 4,5 M (MÉDIA MONTANTE E JUSANTE/UMA COMPOSIÇÃO POR TRECHO), ESCAVADEIRA (0,8 M3), LARG. MENOR QUE 1,5 M, EM SOLO MOLE, EM LOCAIS COM ALTO NÍVEL DE INTERFERÊNCIA. AF_09/2024</t>
  </si>
  <si>
    <t>90095</t>
  </si>
  <si>
    <t>ESCAVAÇÃO MECANIZADA DE VALA COM PROF. MAIOR QUE 3,0 M ATÉ 4,5 M (MÉDIA MONTANTE E JUSANTE/UMA COMPOSIÇÃO POR TRECHO), ESCAVADEIRA (1,2 M3), LARG. DE 1,5 M A 2,5 M, EM SOLO DE 1A CATEGORIA, LOCAIS COM BAIXO NÍVEL DE INTERFERÊNCIA. AF_09/2024</t>
  </si>
  <si>
    <t>102320</t>
  </si>
  <si>
    <t>ESCAVAÇÃO MECANIZADA DE VALA COM PROF. MAIOR QUE 3,0 M ATÉ 4,5 M (MÉDIA MONTANTE E JUSANTE/UMA COMPOSIÇÃO POR TRECHO), ESCAVADEIRA (1,2 M3), LARG. DE 1,5 M A 2,5 M, EM SOLO DE 2A CATEGORIA, LOCAIS COM BAIXO NÍVEL DE INTERFERÊNCIA. AF_09/2024</t>
  </si>
  <si>
    <t>102296</t>
  </si>
  <si>
    <t>ESCAVAÇÃO MECANIZADA DE VALA COM PROF. MAIOR QUE 3,0 M ATÉ 4,5 M (MÉDIA MONTANTE E JUSANTE/UMA COMPOSIÇÃO POR TRECHO), ESCAVADEIRA (1,2 M3), LARG. DE 1,5 M A 2,5 M, EM SOLO MOLE, LOCAIS COM BAIXO NÍVEL DE INTERFERÊNCIA. AF_09/2024</t>
  </si>
  <si>
    <t>90086</t>
  </si>
  <si>
    <t>ESCAVAÇÃO MECANIZADA DE VALA COM PROF. MAIOR QUE 3,0 M ATÉ 4,5 M(MÉDIA MONTANTE E JUSANTE/UMA COMPOSIÇÃO POR TRECHO), ESCAVADEIRA (0,8 M3), LARG. MENOR QUE 1,5 M, EM SOLO DE 1A CATEGORIA, EM LOCAIS COM ALTO NÍVEL DE INTERFERÊNCIA. AF_09/2024</t>
  </si>
  <si>
    <t>102277</t>
  </si>
  <si>
    <t>ESCAVAÇÃO MECANIZADA DE VALA COM PROF. MAIOR QUE 4,5 M ATÉ 6,0 M (MÉDIA MONTANTE E JUSANTE/UMA COMPOSIÇÃO POR TRECHO), ESCAVADEIRA (0,8 M3), LARG. MENOR QUE 1,5 M, EM SOLO DE 1A CATEGORIA, EM LOCAIS COM ALTO NÍVEL DE INTERFERÊNCIA. AF_09/2024</t>
  </si>
  <si>
    <t>102286</t>
  </si>
  <si>
    <t>ESCAVAÇÃO MECANIZADA DE VALA COM PROF. MAIOR QUE 4,5 M ATÉ 6,0 M (MÉDIA MONTANTE E JUSANTE/UMA COMPOSIÇÃO POR TRECHO), ESCAVADEIRA (0,8 M3),LARG. MENOR QUE 1,5 M, EM SOLO DE MOLE, EM LOCAIS COM ALTO NÍVEL DE INTERFERÊNCIA. AF_09/2024</t>
  </si>
  <si>
    <t>90098</t>
  </si>
  <si>
    <t>ESCAVAÇÃO MECANIZADA DE VALA COM PROF. MAIOR QUE 4,5 M ATÉ 6,0 M (MÉDIA MONTANTE E JUSANTE/UMA COMPOSIÇÃO POR TRECHO), ESCAVADEIRA (1,2 M3), LARG. DE 1,5 M A 2,5 M, EM SOLO DE 1A CATEGORIA, LOCAIS COM BAIXO NÍVEL DE INTERFERÊNCIA. AF_09/2024</t>
  </si>
  <si>
    <t>102313</t>
  </si>
  <si>
    <t>ESCAVAÇÃO MECANIZADA DE VALA COM PROF. MAIOR QUE 4,5 M ATÉ 6,0 M (MÉDIA MONTANTE E JUSANTE/UMA COMPOSIÇÃO POR TRECHO), ESCAVADEIRA (1,2 M3), LARG. DE 1,5 M A 2,5 M, EM SOLO DE 2A CATEGORIA, EM LOCAIS COM ALTO NÍVEL DE INTERFERÊNCIA. AF_09/2024</t>
  </si>
  <si>
    <t>102321</t>
  </si>
  <si>
    <t>ESCAVAÇÃO MECANIZADA DE VALA COM PROF. MAIOR QUE 4,5 M ATÉ 6,0 M (MÉDIA MONTANTE E JUSANTE/UMA COMPOSIÇÃO POR TRECHO), ESCAVADEIRA (1,2 M3), LARG. DE 1,5 M A 2,5 M, EM SOLO DE 2A CATEGORIA, LOCAIS COM BAIXO NÍVEL DE INTERFERÊNCIA. AF_09/2024</t>
  </si>
  <si>
    <t>102289</t>
  </si>
  <si>
    <t>ESCAVAÇÃO MECANIZADA DE VALA COM PROF. MAIOR QUE 4,5 M ATÉ 6,0 M (MÉDIA MONTANTE E JUSANTE/UMA COMPOSIÇÃO POR TRECHO), ESCAVADEIRA (1,2 M3), LARG. DE 1,5 M A 2,5 M, EM SOLO MOLE, EM LOCAIS COM ALTO NÍVEL DE INTERFERÊNCIA. AF_09/2024</t>
  </si>
  <si>
    <t>102297</t>
  </si>
  <si>
    <t>ESCAVAÇÃO MECANIZADA DE VALA COM PROF. MAIOR QUE 4,5 M ATÉ 6,0 M (MÉDIA MONTANTE E JUSANTE/UMA COMPOSIÇÃO POR TRECHO), ESCAVADEIRA (1,2 M3), LARG. DE 1,5 M A 2,5 M, EM SOLO MOLE, LOCAIS COM BAIXO NÍVEL DE INTERFERÊNCIA. AF_09/2024</t>
  </si>
  <si>
    <t>102280</t>
  </si>
  <si>
    <t>ESCAVAÇÃO MECANIZADA DE VALA COM PROF. MAIOR QUE 4,5 M ATÉ 6,0 M (MÉDIA MONTANTE E JUSANTE/UMA COMPOSIÇÃO POR TRECHO),COM ESCAVADEIRA (0,8 M3), LARG. MENOR QUE 1,5 M, EM SOLO DE 1A CATEGORIA, LOCAIS COM BAIXO NÍVEL DE INTERFERÊNCIA. AF_09/2024</t>
  </si>
  <si>
    <t>102294</t>
  </si>
  <si>
    <t>ESCAVAÇÃO MECANIZADA DE VALA COM PROF. MAIOR QUE 4,5 M ATÉ 6,0 M (MÉDIA MONTANTE E JUSANTE/UMA COMPOSIÇÃO POR TRECHO),COM ESCAVADEIRA (0,8 M3), LARG. MENOR QUE 1,5 M, EM SOLO MOLE, LOCAIS COM BAIXO NÍVEL DE INTERFERÊNCIA. AF_09/2024</t>
  </si>
  <si>
    <t>90090</t>
  </si>
  <si>
    <t>ESCAVAÇÃO MECANIZADA DE VALA COM PROF. MAIOR QUE 4,5 M ATÉ 6,0 M(MÉDIA MONTANTE E JUSANTE/UMA COMPOSIÇÃO POR TRECHO), ESCAVADEIRA (1,2 M3), LARG. DE 1,5 M A 2,5 M, EM SOLO DE 1A CATEGORIA, EM LOCAIS COM ALTO NÍVEL DE INTERFERÊNCIA. AF_09/2024</t>
  </si>
  <si>
    <t>102317</t>
  </si>
  <si>
    <t>ESCAVAÇÃO MECANIZADA DE VALA COM PROF.MAIOR QUE 3,0 M ATÉ 4,5 M (MÉDIA MONTANTE E JUSANTE/UMA COMPOSIÇÃO POR TRECHO), ESCAVADEIRA (0,8 M3), LARG. MENOR QUE 1,5 M, EM SOLO DE 2A CATEGORIA, LOCAIS COM BAIXO NÍVEL DE INTERFERÊNCIA. AF_09/2024</t>
  </si>
  <si>
    <t>102293</t>
  </si>
  <si>
    <t>ESCAVAÇÃO MECANIZADA DE VALA COM PROF.MAIOR QUE 3,0 M ATÉ 4,5 M (MÉDIA MONTANTE E JUSANTE/UMA COMPOSIÇÃO POR TRECHO), ESCAVADEIRA (0,8 M3), LARG. MENOR QUE 1,5 M, EM SOLO MOLE, LOCAIS COM BAIXO NÍVEL DE INTERFERÊNCIA. AF_09/2024</t>
  </si>
  <si>
    <t>102310</t>
  </si>
  <si>
    <t>ESCAVAÇÃO MECANIZADA DE VALA COM PROF.MAIOR QUE 4,5 M ATÉ 6,0 M (MÉDIA MONTANTE E JUSANTE/UMA COMPOSIÇÃO POR TRECHO),COM ESCAVADEIRA (0,8 M3), LARG. MENOR QUE 1,5 M, EM SOLO DE 2A CATEGORIA, EM LOCAIS COM ALTO NÍVEL DE INTERFERÊNCIA. AF_09/2024</t>
  </si>
  <si>
    <t>102318</t>
  </si>
  <si>
    <t>ESCAVAÇÃO MECANIZADA DE VALA COM PROF.MAIOR QUE 4,5 M ATÉ 6,0 M (MÉDIA MONTANTE E JUSANTE/UMA COMPOSIÇÃO POR TRECHO),COM ESCAVADEIRA (0,8 M3), LARG. MENOR QUE 1,5 M, EM SOLO DE 2A CATEGORIA, EM LOCAIS COM BAIXO NÍVEL DE INTERFERÊNCIA. AF_09/2024</t>
  </si>
  <si>
    <t>90105</t>
  </si>
  <si>
    <t>ESCAVAÇÃO MECANIZADA DE VALA COM PROFUNDIDADE ATÉ 1,5 M (MÉDIA MONTANTE E JUSANTE/UMA COMPOSIÇÃO POR TRECHO), RETROESCAV. (0,26 M3), LARGURA MENOR QUE 0,8 M, EM SOLO DE 1A CATEGORIA, LOCAIS COM BAIXO NÍVEL DE INTERFERÊNCIA. AF_09/2024</t>
  </si>
  <si>
    <t>90108</t>
  </si>
  <si>
    <t>ESCAVAÇÃO MECANIZADA DE VALA COM PROFUNDIDADE MAIOR QUE 1,5 M ATÉ 3,0 M (MÉDIA MONTANTE E JUSANTE/UMA COMPOSIÇÃO POR TRECHO), RETROESCAV (0,26 M3), LARGURA DE 0,8 M A 1,5 M, EM SOLO DE 1A CATEGORIA, LOCAIS COM BAIXO NÍVEL DE INTERFERÊNCIA. AF_09/2024</t>
  </si>
  <si>
    <t>90107</t>
  </si>
  <si>
    <t>ESCAVAÇÃO MECANIZADA DE VALA COM PROFUNDIDADE MAIOR QUE 1,5 M ATÉ 3,0 M (MÉDIA MONTANTE E JUSANTE/UMA COMPOSIÇÃO POR TRECHO), RETROESCAV. (0,26 M3), LARGURA MENOR QUE 0,8 M, EM SOLO DE 1A CATEGORIA, LOCAIS COM BAIXO NÍVEL DE INTERFERÊNCIA. AF_09/2024</t>
  </si>
  <si>
    <t>102354</t>
  </si>
  <si>
    <t>DESMONTE DE MATERIAL DE 3ª CATEGORIA (BLOCOS DE ROCHAS OU MATACOS), COM MARTELETE PNEUMÁTICO MANUAL - EXCLUSIVE CARGA E TRANSPORTE. AF_03/2021</t>
  </si>
  <si>
    <t>102355</t>
  </si>
  <si>
    <t>DESMONTE DE MATERIAL DE 3ª CATEGORIA (BLOCOS DE ROCHAS OU MATACOS), EM VALA, COM MARTELETE PNEUMÁTICO MANUAL - EXCLUSIVE RETIRADA, CARGA E TRANSPORTE. AF_03/2021</t>
  </si>
  <si>
    <t>102360</t>
  </si>
  <si>
    <t>RETIRADA DE MATERIAL DE 3ª CATEGORIA (APÓS ESCAVAÇÃO/DESMONTE) EM VALAS, COM ESCAVADEIRA HIDRÁULICA - EXCLUSIVE CARGA E TRANSPORTE. AF_03/2021</t>
  </si>
  <si>
    <t>102361</t>
  </si>
  <si>
    <t>RETIRADA DE MATERIAL DE 3ª CATEGORIA (APÓS ESCAVAÇÃO/DESMONTE) EM VALAS, COM RETROESCAVADEIRA - EXCLUSIVE CARGA E TRANSPORTE. AF_03/2021</t>
  </si>
  <si>
    <t>101601</t>
  </si>
  <si>
    <t>ESCORAMENTO DE VALA, TIPO BLINDAGEM COM PROFUNDIDADE DE 0 A 1,5 M, LARGURA MAIOR OU IGUAL A 1,5 M E MENOR QUE 2,5 M - EXECUÇÃO, NÃO INCLUI MATERIAL. AF_08/2020</t>
  </si>
  <si>
    <t>101600</t>
  </si>
  <si>
    <t>ESCORAMENTO DE VALA, TIPO BLINDAGEM, COM PROFUNDIDADE DE 0 A 1,5 M, LARGURA MENOR QUE 1,5 M - EXECUÇÃO, NÃO INCLUI MATERIAL. AF_08/2020</t>
  </si>
  <si>
    <t>101603</t>
  </si>
  <si>
    <t>ESCORAMENTO DE VALA, TIPO BLINDAGEM, COM PROFUNDIDADE DE 1,5 A 3,0 M, LARGURA MAIOR OU IGUAL A 1,5 M E MENOR QUE 2,5 M - EXECUÇÃO, NÃO INCLUI MATERIAL. AF_08/2020</t>
  </si>
  <si>
    <t>101602</t>
  </si>
  <si>
    <t>ESCORAMENTO DE VALA, TIPO BLINDAGEM, COM PROFUNDIDADE DE 1,5 A 3,0 M, LARGURA MENOR QUE 1,5 M - EXECUÇÃO, NÃO INCLUI MATERIAL. AF_08/2020</t>
  </si>
  <si>
    <t>101605</t>
  </si>
  <si>
    <t>ESCORAMENTO DE VALA, TIPO BLINDAGEM, COM PROFUNDIDADE DE 3,0 A 4,5 M, LARGURA MAIOR OU IGUAL A 1,5 M E MENOR QUE 2,5 M - EXECUÇÃO, NÃO INCLUI MATERIAL. AF_08/2020</t>
  </si>
  <si>
    <t>101604</t>
  </si>
  <si>
    <t>ESCORAMENTO DE VALA, TIPO BLINDAGEM, COM PROFUNDIDADE DE 3,0 A 4,5 M, LARGURA MENOR QUE 1,5 M - EXECUÇÃO, NÃO INCLUI MATERIAL. AF_08/2020</t>
  </si>
  <si>
    <t>101588</t>
  </si>
  <si>
    <t>ESCORAMENTO DE VALA, TIPO CONTÍNUO COM PERFIL METÁLICO "U", COM PROFUNDIDADE DE 0 A 1,5 M, LARGURA MENOR QUE 1,5 M. AF_08/2020</t>
  </si>
  <si>
    <t>101591</t>
  </si>
  <si>
    <t>ESCORAMENTO DE VALA, TIPO CONTÍNUO COM PERFIL METÁLICO "U", COM PROFUNDIDADE DE 1,5 A 3,0 M, LARGURA MAIOR OU IGUAL 1,5 M E MENOR QUE 2,5 M. AF_08/2020</t>
  </si>
  <si>
    <t>101590</t>
  </si>
  <si>
    <t>ESCORAMENTO DE VALA, TIPO CONTÍNUO COM PERFIL METÁLICO "U", COM PROFUNDIDADE DE 1,5 A 3,0 M, LARGURA MENOR QUE 1,5 M. AF_08/2020</t>
  </si>
  <si>
    <t>101593</t>
  </si>
  <si>
    <t>ESCORAMENTO DE VALA, TIPO CONTÍNUO COM PERFIL METÁLICO "U", COM PROFUNDIDADE DE 3,0 A 4,5 M, LARGURA MAIOR OU IGUAL A 1,5 M E MENOR QUE 2,5 M. AF_08/2020</t>
  </si>
  <si>
    <t>101592</t>
  </si>
  <si>
    <t>ESCORAMENTO DE VALA, TIPO CONTÍNUO COM PERFIL METÁLICO "U", COM PROFUNDIDADE DE 3,0 A 4,5 M, LARGURA MENOR QUE 1,5 M. AF_08/2020</t>
  </si>
  <si>
    <t>101583</t>
  </si>
  <si>
    <t>ESCORAMENTO DE VALA, TIPO CONTÍNUO, COM PROFUNDIDADE DE 0 A 1,5 M, LARGURA MAIOR OU IGUAL A 1,5 M E MENOR QUE 2,5 M. AF_08/2020</t>
  </si>
  <si>
    <t>101582</t>
  </si>
  <si>
    <t>ESCORAMENTO DE VALA, TIPO CONTÍNUO, COM PROFUNDIDADE DE 0 A 1,5 M, LARGURA MENOR QUE 1,5 M. AF_08/2020</t>
  </si>
  <si>
    <t>101585</t>
  </si>
  <si>
    <t>ESCORAMENTO DE VALA, TIPO CONTÍNUO, COM PROFUNDIDADE DE 1,5 A 3,0 M, LARGURA MAIOR OU IGUAL A 1,5 M E MENOR QUE 2,5 M. AF_08/2020</t>
  </si>
  <si>
    <t>101584</t>
  </si>
  <si>
    <t>ESCORAMENTO DE VALA, TIPO CONTÍNUO, COM PROFUNDIDADE DE 1,5 M A 3,0 M, LARGURA MENOR QUE 1,5 M. AF_08/2020</t>
  </si>
  <si>
    <t>101587</t>
  </si>
  <si>
    <t>ESCORAMENTO DE VALA, TIPO CONTÍNUO, COM PROFUNDIDADE DE 3,0 A 4,5 M, LARGURA MAIOR OU IGUAL A 1,5 E MENOR QUE 2,5 M. AF_08/2020</t>
  </si>
  <si>
    <t>101586</t>
  </si>
  <si>
    <t>ESCORAMENTO DE VALA, TIPO CONTÍNUO, COM PROFUNDIDADE DE 3,0 A 4,5 M, LARGURA MENOR QUE 1,5 M. AF_08/2020</t>
  </si>
  <si>
    <t>101577</t>
  </si>
  <si>
    <t>ESCORAMENTO DE VALA, TIPO DESCONTÍNUO, COM PROFUNDIDADE DE 0 A 1,5 M, LARGURA MAIOR OU IGUAL A 1,5 M E MENOR QUE 2,5 M. AF_08/2020</t>
  </si>
  <si>
    <t>101576</t>
  </si>
  <si>
    <t>ESCORAMENTO DE VALA, TIPO DESCONTÍNUO, COM PROFUNDIDADE DE 0 A 1,5 M, LARGURA MENOR QUE 1,5 M. AF_08/2020</t>
  </si>
  <si>
    <t>101579</t>
  </si>
  <si>
    <t>ESCORAMENTO DE VALA, TIPO DESCONTÍNUO, COM PROFUNDIDADE DE 1,5 A 3,0 M, LARGURA MAIOR OU IGUAL A 1,5 M E MENOR QUE 2,5 M. AF_08/2020</t>
  </si>
  <si>
    <t>101578</t>
  </si>
  <si>
    <t>ESCORAMENTO DE VALA, TIPO DESCONTÍNUO, COM PROFUNDIDADE DE 1,5 M A 3,0 M, LARGURA MENOR QUE 1,5 M. AF_08/2020</t>
  </si>
  <si>
    <t>101581</t>
  </si>
  <si>
    <t>ESCORAMENTO DE VALA, TIPO DESCONTÍNUO, COM PROFUNDIDADE DE 3,0 A 4,5 M, LARGURA MAIOR OU IGUAL A 1,5 E MENOR QUE 2,5 M. AF_08/2020</t>
  </si>
  <si>
    <t>101580</t>
  </si>
  <si>
    <t>ESCORAMENTO DE VALA, TIPO DESCONTÍNUO, COM PROFUNDIDADE DE 3,0 A 4,5 M, LARGURA MENOR QUE 1,5 M. AF_08/2020</t>
  </si>
  <si>
    <t>101571</t>
  </si>
  <si>
    <t>ESCORAMENTO DE VALA, TIPO PONTALETEAMENTO, COM PROFUNDIDADE DE 0 A 1,5 M, LARGURA MAIOR OU IGUAL A 1,5 M E MENOR QUE 2,5 M. AF_08/2020</t>
  </si>
  <si>
    <t>101570</t>
  </si>
  <si>
    <t>ESCORAMENTO DE VALA, TIPO PONTALETEAMENTO, COM PROFUNDIDADE DE 0 A 1,5 M, LARGURA MENOR QUE 1,5 M. AF_08/2020</t>
  </si>
  <si>
    <t>101573</t>
  </si>
  <si>
    <t>ESCORAMENTO DE VALA, TIPO PONTALETEAMENTO, COM PROFUNDIDADE DE 1,5 A 3,0 M, LARGURA MAIOR OU IGUAL A 1,5 M E MENOR QUE 2,5 M. AF_08/2020</t>
  </si>
  <si>
    <t>101572</t>
  </si>
  <si>
    <t>ESCORAMENTO DE VALA, TIPO PONTALETEAMENTO, COM PROFUNDIDADE DE 1,5 A 3,0 M, LARGURA MENOR QUE 1,5 M. AF_08/2020</t>
  </si>
  <si>
    <t>101575</t>
  </si>
  <si>
    <t>ESCORAMENTO DE VALA, TIPO PONTALETEAMENTO, COM PROFUNDIDADE DE 3,0 A 4,5 M, LARGURA MAIOR OU IGUAL A 1,5 M E MENOR QUE 2,5 M. AF_08/2020</t>
  </si>
  <si>
    <t>101574</t>
  </si>
  <si>
    <t>ESCORAMENTO DE VALA, TIPO PONTALETEAMENTO, COM PROFUNDIDADE DE 3,0 A 4,5 M, LARGURA MENOR QUE 1,5 M. AF_08/2020</t>
  </si>
  <si>
    <t>101589</t>
  </si>
  <si>
    <t>ESCORAMENTO DE VALA,TIPO CONTÍNUO COM PERFIL METÁLICO "U", COM PROFUNDIDADE DE 0 A 1,5 M, LARGURA MAIOR OU IGUAL A 1,5 E MENOR QUE 2,5 M. AF_08/2020</t>
  </si>
  <si>
    <t>101617</t>
  </si>
  <si>
    <t>PREPARO DE FUNDO DE VALA COM LARGURA MAIOR OU IGUAL A 1,5 M E MENOR QUE 2,5 M (ACERTO DO SOLO NATURAL). AF_08/2020</t>
  </si>
  <si>
    <t>101620</t>
  </si>
  <si>
    <t>PREPARO DE FUNDO DE VALA COM LARGURA MAIOR OU IGUAL A 1,5 M E MENOR QUE 2,5 M, COM CAMADA DE AREIA, LANÇAMENTO MANUAL. AF_08/2020</t>
  </si>
  <si>
    <t>101625</t>
  </si>
  <si>
    <t>PREPARO DE FUNDO DE VALA COM LARGURA MAIOR OU IGUAL A 1,5 M E MENOR QUE 2,5 M, COM CAMADA DE AREIA, LANÇAMENTO MECANIZADO. AF_08/2020</t>
  </si>
  <si>
    <t>101621</t>
  </si>
  <si>
    <t>PREPARO DE FUNDO DE VALA COM LARGURA MAIOR OU IGUAL A 1,5 M E MENOR QUE 2,5 M, COM CAMADA DE BRITA, LANÇAMENTO MANUAL. AF_08/2020</t>
  </si>
  <si>
    <t>101624</t>
  </si>
  <si>
    <t>PREPARO DE FUNDO DE VALA COM LARGURA MAIOR OU IGUAL A 1,5 M E MENOR QUE 2,5 M, COM CAMADA DE BRITA, LANÇAMENTO MECANIZADO. AF_08/2020</t>
  </si>
  <si>
    <t>101616</t>
  </si>
  <si>
    <t>PREPARO DE FUNDO DE VALA COM LARGURA MENOR QUE 1,5 M (ACERTO DO SOLO NATURAL). AF_08/2020</t>
  </si>
  <si>
    <t>101618</t>
  </si>
  <si>
    <t>PREPARO DE FUNDO DE VALA COM LARGURA MENOR QUE 1,5 M, COM CAMADA DE AREIA, LANÇAMENTO MANUAL. AF_08/2020</t>
  </si>
  <si>
    <t>101622</t>
  </si>
  <si>
    <t>PREPARO DE FUNDO DE VALA COM LARGURA MENOR QUE 1,5 M, COM CAMADA DE AREIA, LANÇAMENTO MECANIZADO. AF_08/2020</t>
  </si>
  <si>
    <t>101619</t>
  </si>
  <si>
    <t>PREPARO DE FUNDO DE VALA COM LARGURA MENOR QUE 1,5 M, COM CAMADA DE BRITA, LANÇAMENTO MANUAL. AF_08/2020</t>
  </si>
  <si>
    <t>101623</t>
  </si>
  <si>
    <t>PREPARO DE FUNDO DE VALA COM LARGURA MENOR QUE 1,5 M, COM CAMADA DE BRITA, LANÇAMENTO MECANIZADO. AF_08/2020</t>
  </si>
  <si>
    <t>104482</t>
  </si>
  <si>
    <t>ESGOTAMENTO DE VALA COM BOMBA SUBMERSÍVEL. AF_12/2022</t>
  </si>
  <si>
    <t>104189</t>
  </si>
  <si>
    <t>INSTALAÇÃO DE MATERIAL GRANULAR FILTRANTE PARA SISTEMA DE REBAIXAMENTO DE LENÇOL FREÁTICO POR POÇOS PROFUNDOSA, DIÂMETRO DO POÇO DE 400 MM. AF_12/2022</t>
  </si>
  <si>
    <t>104185</t>
  </si>
  <si>
    <t>INSTALAÇÃO E DESINSTALAÇÃO DE CONJUNTO DE BOMBAS, À VÁCUO E CENTRÍFUGA, PARA SISTEMA DE REBAIXAMENTO DE LENÇOL FREÁTICO POR PONTEIRAS FILTRANTES (EXCLUI O FORNECIMENTO DE BOMBAS). AF_12/2022</t>
  </si>
  <si>
    <t>104184</t>
  </si>
  <si>
    <t>INSTALAÇÃO E DESINSTALAÇÃO DE REGISTRO DE PVC PARA SISTEMA DE REBAIXAMENTO DE LENÇOL FREÁTICO POR PONTEIRAS FILTRANTES. AF_12/2022</t>
  </si>
  <si>
    <t>104190</t>
  </si>
  <si>
    <t>INSTALAÇÃO E DESINSTALAÇÃO DE SISTEMA DE BOMBA PARA SISTEMA DE REBAIXAMENTO DE LENÇOL FREÁTICO POR POÇOS PROFUNDOS (EXCLUI O FORNECIMENTO DE BOMBA). AF_12/2022</t>
  </si>
  <si>
    <t>104183</t>
  </si>
  <si>
    <t>INSTALAÇÃO E DESINSTALAÇÃO DE TUBO COLETOR DE PVC, DIÂMETRO DE 100 MM, PARA SISTEMA DE REBAIXAMENTO DE LENÇOL FREÁTICO POR PONTEIRAS FILTRANTES. AF_12/2022</t>
  </si>
  <si>
    <t>104187</t>
  </si>
  <si>
    <t>INSTALAÇÃO E RETIRADA DE REVESTIMENTO METÁLICO PARA PERFURAÇÃO DE SOLO PARA SISTEMA DE REBAIXAMENTO DE LENÇOL FREÁTICO POR PORÇOS PROFUNDOS, DIÂMETRO DO POÇO DE 400 MM. AF_12/2022</t>
  </si>
  <si>
    <t>104186</t>
  </si>
  <si>
    <t>PERFURAÇÃO DE SOLO PARA SISTEMA DE REBAIXAMENTO DE LENÇOL FREÁTICO POR POÇOS PROFUNDOS, DIÂMETRO DO POÇO DE 400 MM. AF_12/2022</t>
  </si>
  <si>
    <t>100674</t>
  </si>
  <si>
    <t>CAIXILHO FIXO DE ALUMÍNIO PARA VIDRO (VIDRO INCLUSO), BATENTE/ REQUADRO DE 4 A 14 CM, SEM GUARNIÇÃO/ ALIZAR, FIXAÇÃO COM PARAFUSOS, VEDAÇÃO COM SILICONE, EXCLUSIVE CONTRAMARCO - FORNECIMENTO E INSTALAÇÃO. AF_11/2024</t>
  </si>
  <si>
    <t>94589</t>
  </si>
  <si>
    <t>CONTRAMARCO DE ALUMÍNIO, FIXAÇÃO COM ARGAMASSA - FORNECIMENTO E INSTALAÇÃO. AF_11/2024</t>
  </si>
  <si>
    <t>94590</t>
  </si>
  <si>
    <t>CONTRAMARCO DE ALUMÍNIO, FIXAÇÃO COM PARAFUSO - FORNECIMENTO E INSTALAÇÃO. AF_11/2024</t>
  </si>
  <si>
    <t>94587</t>
  </si>
  <si>
    <t>CONTRAMARCO DE AÇO, FIXAÇÃO COM ARGAMASSA - FORNECIMENTO E INSTALAÇÃO. AF_11/2024</t>
  </si>
  <si>
    <t>94588</t>
  </si>
  <si>
    <t>CONTRAMARCO DE AÇO, FIXAÇÃO COM PARAFUSO - FORNECIMENTO E INSTALAÇÃO. AF_11/2024</t>
  </si>
  <si>
    <t>105812</t>
  </si>
  <si>
    <t>GUARNIÇÃO DE ALUMÍNIO. AF_11/2024</t>
  </si>
  <si>
    <t>94570</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</si>
  <si>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</si>
  <si>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94572</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</si>
  <si>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</si>
  <si>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94573</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</si>
  <si>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</si>
  <si>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94562</t>
  </si>
  <si>
    <t>JANELA DE AÇO DE CORRER COM 4 FOLHAS PARA VIDRO (VIDROS NÃO INCLUSOS), BATENTE/ REQUADRO INCLUSO (6 A 14 CM), FIXAÇÃO COM ARGAMASSA, COM PINTURA ANTICORROSIVA, COM FERRAGENS, FIXAÇÃO COM ARGAMASSA, EXCLUSIVE CONTRAMARCO - FORNECIMENTO E INSTALAÇÃO. AF_11/2024</t>
  </si>
  <si>
    <t>105813</t>
  </si>
  <si>
    <t>JANELA DE AÇO GALVANIZADO TIPO MAXIMO-AR, PINT. ANTICORROSIVA, COM BATENTE/REQUADRO DE 6 A 14 CM, SEM VIDRO, COM GRADE, 1 FL, 60 X 80 CM (A X L), FIXAÇÃO COM ARGAMASSA, EXCLUSIVE CONTRAMARCO - FORNECIMENTO E INSTALAÇÃO. AF_11/2024</t>
  </si>
  <si>
    <t>94559</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</si>
  <si>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</si>
  <si>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100668</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</si>
  <si>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</si>
  <si>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100670</t>
  </si>
  <si>
    <t>JANELA DE MADEIRA CEDRINHO/ ANGELIM COMERCIAL/ CURUPIXA/ CUMARU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</si>
  <si>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100665</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</si>
  <si>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</si>
  <si>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100671</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</si>
  <si>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</si>
  <si>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100667</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</si>
  <si>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</si>
  <si>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100669</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</si>
  <si>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</si>
  <si>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100672</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</si>
  <si>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</si>
  <si>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100666</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</si>
  <si>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</si>
  <si>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100659</t>
  </si>
  <si>
    <t>ALIZAR DE 5X1,5CM PARA PORTA FIXADO COM PREGOS, PADRÃO MÉDIO - FORNECIMENTO E INSTALAÇÃO. AF_12/2019</t>
  </si>
  <si>
    <t>100660</t>
  </si>
  <si>
    <t>ALIZAR DE 5X1,5CM PARA PORTA FIXADO COM PREGOS, PADRÃO POPULAR - FORNECIMENTO E INSTALAÇÃO. AF_12/2019</t>
  </si>
  <si>
    <t>100676</t>
  </si>
  <si>
    <t>BATENTE PARA PORTA COM BANDEIRA, FIXAÇÃO COM PARAFUSO E BUCHA. AF_12/2019</t>
  </si>
  <si>
    <t>90806</t>
  </si>
  <si>
    <t>BATENTE PARA PORTA DE MADEIRA, FIXAÇÃO COM ARGAMASSA, PADRÃO MÉDIO - FORNECIMENTO E INSTALAÇÃO. AF_12/2019</t>
  </si>
  <si>
    <t>91292</t>
  </si>
  <si>
    <t>BATENTE PARA PORTA DE MADEIRA, FIXAÇÃO COM ARGAMASSA, PADRÃO POPULAR. FORNECIMENTO E INSTALAÇÃO. AF_12/2019</t>
  </si>
  <si>
    <t>90801</t>
  </si>
  <si>
    <t>BATENTE PARA PORTA DE MADEIRA, PADRÃO MÉDIO - FORNECIMENTO E MONTAGEM. AF_12/2019</t>
  </si>
  <si>
    <t>91287</t>
  </si>
  <si>
    <t>BATENTE PARA PORTA DE MADEIRA, PADRÃO POPULAR - FORNECIMENTO E MONTAGEM. AF_12/2019</t>
  </si>
  <si>
    <t>100706</t>
  </si>
  <si>
    <t>CREMONA EM LATÃO CROMADO OU POLIDO, COMPLETA. AF_12/2019</t>
  </si>
  <si>
    <t>100709</t>
  </si>
  <si>
    <t>DOBRADIÇA EM AÇO/FERRO, 3" X 21/2", E=1,9 A 2MM, SEN ANEL, CROMADO OU ZINCADO, TAMPA BOLA, COM PARAFUSOS. AF_12/2019</t>
  </si>
  <si>
    <t>100710</t>
  </si>
  <si>
    <t>DOBRADIÇA TIPO VAI E VEM EM LATÃO POLIDO 3". AF_12/2019</t>
  </si>
  <si>
    <t>90830</t>
  </si>
  <si>
    <t>FECHADURA DE EMBUTIR COM CILINDRO, EXTERNA, COMPLETA, ACABAMENTO PADRÃO MÉDIO, INCLUSO EXECUÇÃO DE FURO - FORNECIMENTO E INSTALAÇÃO. AF_12/2019</t>
  </si>
  <si>
    <t>91304</t>
  </si>
  <si>
    <t>FECHADURA DE EMBUTIR COM CILINDRO, EXTERNA, COMPLETA, ACABAMENTO PADRÃO POPULAR, INCLUSO EXECUÇÃO DE FURO - FORNECIMENTO E INSTALAÇÃO. AF_12/2019</t>
  </si>
  <si>
    <t>90831</t>
  </si>
  <si>
    <t>FECHADURA DE EMBUTIR PARA PORTA DE BANHEIRO, COMPLETA, ACABAMENTO PADRÃO MÉDIO, INCLUSO EXECUÇÃO DE FURO - FORNECIMENTO E INSTALAÇÃO. AF_12/2019</t>
  </si>
  <si>
    <t>91305</t>
  </si>
  <si>
    <t>FECHADURA DE EMBUTIR PARA PORTA DE BANHEIRO, COMPLETA, ACABAMENTO PADRÃO POPULAR, INCLUSO EXECUÇÃO DE FURO - FORNECIMENTO E INSTALAÇÃO. AF_12/2019</t>
  </si>
  <si>
    <t>91306</t>
  </si>
  <si>
    <t>FECHADURA DE EMBUTIR PARA PORTAS INTERNAS, COMPLETA, ACABAMENTO PADRÃO MÉDIO, COM EXECUÇÃO DE FURO - FORNECIMENTO E INSTALAÇÃO. AF_12/2019</t>
  </si>
  <si>
    <t>91307</t>
  </si>
  <si>
    <t>FECHADURA DE EMBUTIR PARA PORTAS INTERNAS, COMPLETA, ACABAMENTO PADRÃO POPULAR, COM EXECUÇÃO DE FURO - FORNECIMENTO E INSTALAÇÃO. AF_12/2019</t>
  </si>
  <si>
    <t>100707</t>
  </si>
  <si>
    <t>FECHO DE EMBUTIR TIPO UNHA 22CM. AF_12/2019</t>
  </si>
  <si>
    <t>100708</t>
  </si>
  <si>
    <t>FECHO DE EMBUTIR TIPO UNHA 40CM. AF_12/2019</t>
  </si>
  <si>
    <t>91328</t>
  </si>
  <si>
    <t>KIT DE PORTA DE MADEIRA FRISADA, SEMI-OCA (LEVE OU MÉDIA), PADRÃO MÉDIO 60X210CM, ESPESSURA DE 3CM, ITENS INCLUSOS: DOBRADIÇAS, MONTAGEM E INSTALAÇÃO DO BATENTE, SEM FECHADURA - FORNECIMENTO E INSTALAÇÃO. AF_12/2019</t>
  </si>
  <si>
    <t>100687</t>
  </si>
  <si>
    <t>KIT DE PORTA DE MADEIRA FRISADA, SEMI-OCA (LEVE OU MÉDIA), PADRÃO MÉDIO, 60X210CM, ESPESSURA DE 3,5CM, ITENS INCLUSOS: DOBRADIÇAS, MONTAGEM E INSTALAÇÃO DE BATENTE, FECHADURA COM EXECUÇÃO DO FURO - FORNECIMENTO E INSTALAÇÃO. AF_12/2019</t>
  </si>
  <si>
    <t>100681</t>
  </si>
  <si>
    <t>KIT DE PORTA DE MADEIRA FRISADA, SEMI-OCA (LEVE OU MÉDIA), PADRÃO MÉDIO, 70X210CM, ESPESSURA DE 3CM, ITENS INCLUSOS: DOBRADIÇAS, MONTAGEM E INSTALAÇÃO DE BATENTE, FECHADURA COM EXECUÇÃO DO FURO - FORNECIMENTO E INSTALAÇÃO. AF_12/2019</t>
  </si>
  <si>
    <t>91330</t>
  </si>
  <si>
    <t>KIT DE PORTA DE MADEIRA FRISADA, SEMI-OCA (LEVE OU MÉDIA), PADRÃO MÉDIO, 70X210CM, ESPESSURA DE 3CM, ITENS INCLUSOS: DOBRADIÇAS, MONTAGEM E INSTALAÇÃO DO BATENTE, SEM FECHADURA - FORNECIMENTO E INSTALAÇÃO. AF_12/2019</t>
  </si>
  <si>
    <t>100689</t>
  </si>
  <si>
    <t>KIT DE PORTA DE MADEIRA FRISADA, SEMI-OCA (LEVE OU MÉDIA), PADRÃO MÉDIO, 80X210CM, ESPESSURA DE 3,5CM, ITENS INCLUSOS: DOBRADIÇAS, MONTAGEM E INSTALAÇÃO DE BATENTE, FECHADURA COM EXECUÇÃO DO FURO - FORNECIMENTO E INSTALAÇÃO. AF_12/2019</t>
  </si>
  <si>
    <t>91332</t>
  </si>
  <si>
    <t>KIT DE PORTA DE MADEIRA FRISADA, SEMI-OCA (LEVE OU MÉDIA), PADRÃO MÉDIO, 80X210CM, ESPESSURA DE 3,5CM, ITENS INCLUSOS: DOBRADIÇAS, MONTAGEM E INSTALAÇÃO DO BATENTE, SEM FECHADURA - FORNECIMENTO E INSTALAÇÃO. AF_12/2019</t>
  </si>
  <si>
    <t>100688</t>
  </si>
  <si>
    <t>KIT DE PORTA DE MADEIRA FRISADA, SEMI-OCA (LEVE OU MÉDIA), PADRÃO POPULAR, 60X210CM, ESPESSURA DE 3CM, ITENS INCLUSOS: DOBRADIÇAS, MONTAGEM E INSTALAÇÃO DE BATENTE, FECHADURA COM EXECUÇÃO DO FURO - FORNECIMENTO E INSTALAÇÃO. AF_12/2019</t>
  </si>
  <si>
    <t>91329</t>
  </si>
  <si>
    <t>KIT DE PORTA DE MADEIRA FRISADA, SEMI-OCA (LEVE OU MÉDIA), PADRÃO POPULAR, 60X210CM, ESPESSURA DE 3CM, ITENS INCLUSOS: DOBRADIÇAS, MONTAGEM E INSTALAÇÃO DO BATENTE, SEM FECHADURA - FORNECIMENTO E INSTALAÇÃO. AF_12/2019</t>
  </si>
  <si>
    <t>100682</t>
  </si>
  <si>
    <t>KIT DE PORTA DE MADEIRA FRISADA, SEMI-OCA (LEVE OU MÉDIA), PADRÃO POPULAR, 70X210CM, ESPESSURA DE 3CM, ITENS INCLUSOS: DOBRADIÇAS, MONTAGEM E INSTALAÇÃO DE BATENTE, FECHADURA COM EXECUÇÃO DO FURO - FORNECIMENTO E INSTALAÇÃO. AF_12/2019</t>
  </si>
  <si>
    <t>91331</t>
  </si>
  <si>
    <t>KIT DE PORTA DE MADEIRA FRISADA, SEMI-OCA (LEVE OU MÉDIA), PADRÃO POPULAR, 70X210CM, ESPESSURA DE 3CM, ITENS INCLUSOS: DOBRADIÇAS, MONTAGEM E INSTALAÇÃO DO BATENTE, SEM FECHADURA - FORNECIMENTO E INSTALAÇÃO. AF_12/2019</t>
  </si>
  <si>
    <t>100690</t>
  </si>
  <si>
    <t>KIT DE PORTA DE MADEIRA FRISADA, SEMI-OCA (LEVE OU MÉDIA), PADRÃO POPULAR, 80X210CM, ESPESSURA DE 3,5CM, ITENS INCLUSOS: DOBRADIÇAS, MONTAGEM E INSTALAÇÃO DE BATENTE, FECHADURA COM EXECUÇÃO DO FURO - FORNECIMENTO E INSTALAÇÃO. AF_12/2019</t>
  </si>
  <si>
    <t>91333</t>
  </si>
  <si>
    <t>KIT DE PORTA DE MADEIRA FRISADA, SEMI-OCA (LEVE OU MÉDIA), PADRÃO POPULAR, 80X210CM, ESPESSURA DE 3,5CM, ITENS INCLUSOS: DOBRADIÇAS, MONTAGEM E INSTALAÇÃO DO BATENTE, SEM FECHADURA - FORNECIMENTO E INSTALAÇÃO. AF_12/2019</t>
  </si>
  <si>
    <t>90841</t>
  </si>
  <si>
    <t>KIT DE PORTA DE MADEIRA PARA PINTURA, SEMI-OCA (LEVE OU MÉDIA), PADRÃO MÉDIO, 60X210CM, ESPESSURA DE 3,5CM, ITENS INCLUSOS: DOBRADIÇAS, MONTAGEM E INSTALAÇÃO DO BATENTE, FECHADURA COM EXECUÇÃO DO FURO - FORNECIMENTO E INSTALAÇÃO. AF_12/2019</t>
  </si>
  <si>
    <t>90847</t>
  </si>
  <si>
    <t>KIT DE PORTA DE MADEIRA PARA PINTURA, SEMI-OCA (LEVE OU MÉDIA), PADRÃO MÉDIO, 60X210CM, ESPESSURA DE 3,5CM, ITENS INCLUSOS: DOBRADIÇAS, MONTAGEM E INSTALAÇÃO DO BATENTE, SEM FECHADURA - FORNECIMENTO E INSTALAÇÃO. AF_12/2019</t>
  </si>
  <si>
    <t>90842</t>
  </si>
  <si>
    <t>KIT DE PORTA DE MADEIRA PARA PINTURA, SEMI-OCA (LEVE OU MÉDIA), PADRÃO MÉDIO, 70X210CM, ESPESSURA DE 3,5CM, ITENS INCLUSOS: DOBRADIÇAS, MONTAGEM E INSTALAÇÃO DO BATENTE, FECHADURA COM EXECUÇÃO DO FURO - FORNECIMENTO E INSTALAÇÃO. AF_12/2019</t>
  </si>
  <si>
    <t>90848</t>
  </si>
  <si>
    <t>KIT DE PORTA DE MADEIRA PARA PINTURA, SEMI-OCA (LEVE OU MÉDIA), PADRÃO MÉDIO, 70X210CM, ESPESSURA DE 3,5CM, ITENS INCLUSOS: DOBRADIÇAS, MONTAGEM E INSTALAÇÃO DO BATENTE, SEM FECHADURA - FORNECIMENTO E INSTALAÇÃO. AF_12/2019</t>
  </si>
  <si>
    <t>90843</t>
  </si>
  <si>
    <t>KIT DE PORTA DE MADEIRA PARA PINTURA, SEMI-OCA (LEVE OU MÉDIA), PADRÃO MÉDIO, 80X210CM, ESPESSURA DE 3,5CM, ITENS INCLUSOS: DOBRADIÇAS, MONTAGEM E INSTALAÇÃO DO BATENTE, FECHADURA COM EXECUÇÃO DO FURO - FORNECIMENTO E INSTALAÇÃO. AF_12/2019</t>
  </si>
  <si>
    <t>90849</t>
  </si>
  <si>
    <t>KIT DE PORTA DE MADEIRA PARA PINTURA, SEMI-OCA (LEVE OU MÉDIA), PADRÃO MÉDIO, 80X210CM, ESPESSURA DE 3,5CM, ITENS INCLUSOS: DOBRADIÇAS, MONTAGEM E INSTALAÇÃO DO BATENTE, SEM FECHADURA - FORNECIMENTO E INSTALAÇÃO. AF_12/2019</t>
  </si>
  <si>
    <t>90844</t>
  </si>
  <si>
    <t>KIT DE PORTA DE MADEIRA PARA PINTURA, SEMI-OCA (LEVE OU MÉDIA), PADRÃO MÉDIO, 90X210CM, ESPESSURA DE 3,5CM, ITENS INCLUSOS: DOBRADIÇAS, MONTAGEM E INSTALAÇÃO DO BATENTE, FECHADURA COM EXECUÇÃO DO FURO - FORNECIMENTO E INSTALAÇÃO. AF_12/2019</t>
  </si>
  <si>
    <t>90850</t>
  </si>
  <si>
    <t>KIT DE PORTA DE MADEIRA PARA PINTURA, SEMI-OCA (LEVE OU MÉDIA), PADRÃO MÉDIO, 90X210CM, ESPESSURA DE 3,5CM, ITENS INCLUSOS: DOBRADIÇAS, MONTAGEM E INSTALAÇÃO DO BATENTE, SEM FECHADURA - FORNECIMENTO E INSTALAÇÃO. AF_12/2019</t>
  </si>
  <si>
    <t>91312</t>
  </si>
  <si>
    <t>KIT DE PORTA DE MADEIRA PARA PINTURA, SEMI-OCA (LEVE OU MÉDIA), PADRÃO POPULAR, 60X210CM, ESPESSURA DE 3,5CM, ITENS INCLUSOS: DOBRADIÇAS, MONTAGEM E INSTALAÇÃO DO BATENTE, FECHADURA COM EXECUÇÃO DO FURO - FORNECIMENTO E INSTALAÇÃO. AF_12/2019</t>
  </si>
  <si>
    <t>91318</t>
  </si>
  <si>
    <t>KIT DE PORTA DE MADEIRA PARA PINTURA, SEMI-OCA (LEVE OU MÉDIA), PADRÃO POPULAR, 60X210CM, ESPESSURA DE 3,5CM, ITENS INCLUSOS: DOBRADIÇAS, MONTAGEM E INSTALAÇÃO DO BATENTE, SEM FECHADURA - FORNECIMENTO E INSTALAÇÃO. AF_12/2019</t>
  </si>
  <si>
    <t>91313</t>
  </si>
  <si>
    <t>KIT DE PORTA DE MADEIRA PARA PINTURA, SEMI-OCA (LEVE OU MÉDIA), PADRÃO POPULAR, 70X210CM, ESPESSURA DE 3,5CM, ITENS INCLUSOS: DOBRADIÇAS, MONTAGEM E INSTALAÇÃO DO BATENTE, FECHADURA COM EXECUÇÃO DO FURO - FORNECIMENTO E INSTALAÇÃO. AF_12/2019</t>
  </si>
  <si>
    <t>91319</t>
  </si>
  <si>
    <t>KIT DE PORTA DE MADEIRA PARA PINTURA, SEMI-OCA (LEVE OU MÉDIA), PADRÃO POPULAR, 70X210CM, ESPESSURA DE 3,5CM, ITENS INCLUSOS: DOBRADIÇAS, MONTAGEM E INSTALAÇÃO DO BATENTE, SEM FECHADURA - FORNECIMENTO E INSTALAÇÃO. AF_12/2019</t>
  </si>
  <si>
    <t>91314</t>
  </si>
  <si>
    <t>KIT DE PORTA DE MADEIRA PARA PINTURA, SEMI-OCA (LEVE OU MÉDIA), PADRÃO POPULAR, 80X210CM, ESPESSURA DE 3,5CM, ITENS INCLUSOS: DOBRADIÇAS, MONTAGEM E INSTALAÇÃO DO BATENTE, FECHADURA COM EXECUÇÃO DO FURO - FORNECIMENTO E INSTALAÇÃO. AF_12/2019</t>
  </si>
  <si>
    <t>91320</t>
  </si>
  <si>
    <t>KIT DE PORTA DE MADEIRA PARA PINTURA, SEMI-OCA (LEVE OU MÉDIA), PADRÃO POPULAR, 80X210CM, ESPESSURA DE 3,5CM, ITENS INCLUSOS: DOBRADIÇAS, MONTAGEM E INSTALAÇÃO DO BATENTE, SEM FECHADURA - FORNECIMENTO E INSTALAÇÃO. AF_12/2019</t>
  </si>
  <si>
    <t>91315</t>
  </si>
  <si>
    <t>KIT DE PORTA DE MADEIRA PARA PINTURA, SEMI-OCA (LEVE OU MÉDIA), PADRÃO POPULAR, 90X210CM, ESPESSURA DE 3,5CM, ITENS INCLUSOS: DOBRADIÇAS, MONTAGEM E INSTALAÇÃO DO BATENTE, FECHADURA COM EXECUÇÃO DO FURO - FORNECIMENTO E INSTALAÇÃO. AF_12/2019</t>
  </si>
  <si>
    <t>91321</t>
  </si>
  <si>
    <t>KIT DE PORTA DE MADEIRA PARA PINTURA, SEMI-OCA (LEVE OU MÉDIA), PADRÃO POPULAR, 90X210CM, ESPESSURA DE 3,5CM, ITENS INCLUSOS: DOBRADIÇAS, MONTAGEM E INSTALAÇÃO DO BATENTE, SEM FECHADURA - FORNECIMENTO E INSTALAÇÃO. AF_12/2019</t>
  </si>
  <si>
    <t>90845</t>
  </si>
  <si>
    <t>KIT DE PORTA DE MADEIRA PARA PINTURA, SEMI-OCA (PESADA OU SUPERPESADA), PADRÃO MÉDIO, 80X210CM, ESPESSURA DE 3,5CM, ITENS INCLUSOS: DOBRADIÇAS, MONTAGEM E INSTALAÇÃO DO BATENTE, FECHADURA COM EXECUÇÃO DO FURO - FORNECIMENTO E INSTALAÇÃO. AF_12/2019</t>
  </si>
  <si>
    <t>90851</t>
  </si>
  <si>
    <t>KIT DE PORTA DE MADEIRA PARA PINTURA, SEMI-OCA (PESADA OU SUPERPESADA), PADRÃO MÉDIO, 80X210CM, ESPESSURA DE 3,5CM, ITENS INCLUSOS: DOBRADIÇAS, MONTAGEM E INSTALAÇÃO DO BATENTE, SEM FECHADURA - FORNECIMENTO E INSTALAÇÃO. AF_12/2019</t>
  </si>
  <si>
    <t>90846</t>
  </si>
  <si>
    <t>KIT DE PORTA DE MADEIRA PARA PINTURA, SEMI-OCA (PESADA OU SUPERPESADA), PADRÃO MÉDIO, 90X210CM, ESPESSURA DE 3,5CM, ITENS INCLUSOS: DOBRADIÇAS, MONTAGEM E INSTALAÇÃO DO BATENTE, FECHADURA COM EXECUÇÃO DO FURO - FORNECIMENTO E INSTALAÇÃO. AF_12/2019</t>
  </si>
  <si>
    <t>90852</t>
  </si>
  <si>
    <t>KIT DE PORTA DE MADEIRA PARA PINTURA, SEMI-OCA (PESADA OU SUPERPESADA), PADRÃO MÉDIO, 90X210CM, ESPESSURA DE 3,5CM, ITENS INCLUSOS: DOBRADIÇAS, MONTAGEM E INSTALAÇÃO DO BATENTE, SEM FECHADURA - FORNECIMENTO E INSTALAÇÃO. AF_12/2019</t>
  </si>
  <si>
    <t>91316</t>
  </si>
  <si>
    <t>KIT DE PORTA DE MADEIRA PARA PINTURA, SEMI-OCA (PESADA OU SUPERPESADA), PADRÃO POPULAR, 80X210CM, ESPESSURA DE 3,5CM, ITENS INCLUSOS: DOBRADIÇAS, MONTAGEM E INSTALAÇÃO DO BATENTE, FECHADURA COM EXECUÇÃO DO FURO - FORNECIMENTO E INSTALAÇÃO. AF_12/2019</t>
  </si>
  <si>
    <t>91322</t>
  </si>
  <si>
    <t>KIT DE PORTA DE MADEIRA PARA PINTURA, SEMI-OCA (PESADA OU SUPERPESADA), PADRÃO POPULAR, 80X210CM, ESPESSURA DE 3,5CM, ITENS INCLUSOS: DOBRADIÇAS, MONTAGEM E INSTALAÇÃO DO BATENTE, SEM FECHADURA - FORNECIMENTO E INSTALAÇÃO. AF_12/2019</t>
  </si>
  <si>
    <t>91317</t>
  </si>
  <si>
    <t>KIT DE PORTA DE MADEIRA PARA PINTURA, SEMI-OCA (PESADA OU SUPERPESADA), PADRÃO POPULAR, 90X210CM, ESPESSURA DE 3,5CM, ITENS INCLUSOS: DOBRADIÇAS, MONTAGEM E INSTALAÇÃO DO BATENTE, FECHADURA COM EXECUÇÃO DO FURO - FORNECIMENTO E INSTALAÇÃO. AF_12/2019</t>
  </si>
  <si>
    <t>91323</t>
  </si>
  <si>
    <t>KIT DE PORTA DE MADEIRA PARA PINTURA, SEMI-OCA (PESADA OU SUPERPESADA), PADRÃO POPULAR, 90X210CM, ESPESSURA DE 3,5CM, ITENS INCLUSOS: DOBRADIÇAS, MONTAGEM E INSTALAÇÃO DO BATENTE, SEM FECHADURA - FORNECIMENTO E INSTALAÇÃO. AF_12/2019</t>
  </si>
  <si>
    <t>100678</t>
  </si>
  <si>
    <t>KIT DE PORTA DE MADEIRA PARA VERNIZ, SEMI-OCA (LEVE OU MÉDIA), PADRÃO MÉDIO, 60X210CM, ESPESSURA DE 3,5CM, ITENS INCLUSOS: DOBRADIÇAS, MONTAGEM E INSTALAÇÃO DE BATENTE, FECHADURA COM EXECUÇÃO DO FURO - FORNECIMENTO E INSTALAÇÃO. AF_12/2019</t>
  </si>
  <si>
    <t>91013</t>
  </si>
  <si>
    <t>KIT DE PORTA DE MADEIRA PARA VERNIZ, SEMI-OCA (LEVE OU MÉDIA), PADRÃO MÉDIO, 60X210CM, ESPESSURA DE 3,5CM, ITENS INCLUSOS: DOBRADIÇAS, MONTAGEM E INSTALAÇÃO DO BATENTE, SEM FECHADURA - FORNECIMENTO E INSTALAÇÃO. AF_12/2019</t>
  </si>
  <si>
    <t>100680</t>
  </si>
  <si>
    <t>KIT DE PORTA DE MADEIRA PARA VERNIZ, SEMI-OCA (LEVE OU MÉDIA), PADRÃO MÉDIO, 70X210CM, ESPESSURA DE 3,5CM, ITENS INCLUSOS: DOBRADIÇAS, MONTAGEM E INSTALAÇÃO DE BATENTE, FECHADURA COM EXECUÇÃO DO FURO - FORNECIMENTO E INSTALAÇÃO. AF_12/2019</t>
  </si>
  <si>
    <t>91014</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</si>
  <si>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</si>
  <si>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</si>
  <si>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91015</t>
  </si>
  <si>
    <t>KIT DE PORTA DE MADEIRA PARA VERNIZ, SEMI-OCA (LEVE OU MÉDIA), PADRÃO MÉDIO, 80X210CM, ESPESSURA DE 3,5CM, ITENS INCLUSOS: DOBRADIÇAS, MONTAGEM E INSTALAÇÃO DO BATENTE, SEM FECHADURA - FORNECIMENTO E INSTALAÇÃO. AF_12/2019</t>
  </si>
  <si>
    <t>100685</t>
  </si>
  <si>
    <t>KIT DE PORTA DE MADEIRA PARA VERNIZ, SEMI-OCA (LEVE OU MÉDIA), PADRÃO MÉDIO, 90X210CM, ESPESSURA DE 3,5CM, ITENS INCLUSOS: DOBRADIÇAS, MONTAGEM E INSTALAÇÃO DE BATENTE, FECHADURA COM EXECUÇÃO DO FURO - FORNECIMENTO E INSTALAÇÃO. AF_12/2019</t>
  </si>
  <si>
    <t>91016</t>
  </si>
  <si>
    <t>KIT DE PORTA DE MADEIRA PARA VERNIZ, SEMI-OCA (LEVE OU MÉDIA), PADRÃO MÉDIO, 90X210CM, ESPESSURA DE 3,5CM, ITENS INCLUSOS: DOBRADIÇAS, MONTAGEM E INSTALAÇÃO DO BATENTE, SEM FECHADURA - FORNECIMENTO E INSTALAÇÃO. AF_12/2019</t>
  </si>
  <si>
    <t>100679</t>
  </si>
  <si>
    <t>KIT DE PORTA DE MADEIRA PARA VERNIZ, SEMI-OCA (LEVE OU MÉDIA), PADRÃO POPULAR, 60X210CM, ESPESSURA DE 3,5CM, ITENS INCLUSOS: DOBRADIÇAS, MONTAGEM E INSTALAÇÃO DE BATENTE, FECHADURA COM EXECUÇÃO DO FURO - FORNECIMENTO E INSTALAÇÃO. AF_12/2019</t>
  </si>
  <si>
    <t>91324</t>
  </si>
  <si>
    <t>KIT DE PORTA DE MADEIRA PARA VERNIZ, SEMI-OCA (LEVE OU MÉDIA), PADRÃO POPULAR, 60X210CM, ESPESSURA DE 3,5CM, ITENS INCLUSOS: DOBRADIÇAS, MONTAGEM E INSTALAÇÃO DO BATENTE, SEM FECHADURA - FORNECIMENTO E INSTALAÇÃO. AF_12/2019</t>
  </si>
  <si>
    <t>100712</t>
  </si>
  <si>
    <t>KIT DE PORTA DE MADEIRA PARA VERNIZ, SEMI-OCA (LEVE OU MÉDIA), PADRÃO POPULAR, 70X210CM, ESPESSURA DE 3,5CM, ITENS INCLUSOS: DOBRADIÇAS, MONTAGEM E INSTALAÇÃO DE BATENTE, FECHADURA COM EXECUÇÃO DO FURO - FORNECIMENTO E INSTALAÇÃO. AF_12/2019</t>
  </si>
  <si>
    <t>91325</t>
  </si>
  <si>
    <t>KIT DE PORTA DE MADEIRA PARA VERNIZ, SEMI-OCA (LEVE OU MÉDIA), PADRÃO POPULAR, 70X210CM, ESPESSURA DE 3,5CM, ITENS INCLUSOS: DOBRADIÇAS, MONTAGEM E INSTALAÇÃO DO BATENTE, SEM FECHADURA - FORNECIMENTO E INSTALAÇÃO. AF_12/2019</t>
  </si>
  <si>
    <t>100684</t>
  </si>
  <si>
    <t>KIT DE PORTA DE MADEIRA PARA VERNIZ, SEMI-OCA (LEVE OU MÉDIA), PADRÃO POPULAR, 80X210CM, ESPESSURA DE 3,5CM, ITENS INCLUSOS: DOBRADIÇAS, MONTAGEM E INSTALAÇÃO DE BATENTE, FECHADURA COM EXECUÇÃO DO FURO - FORNECIMENTO E INSTALAÇÃO. AF_12/2019</t>
  </si>
  <si>
    <t>91326</t>
  </si>
  <si>
    <t>KIT DE PORTA DE MADEIRA PARA VERNIZ, SEMI-OCA (LEVE OU MÉDIA), PADRÃO POPULAR, 80X210CM, ESPESSURA DE 3,5CM, ITENS INCLUSOS: DOBRADIÇAS, MONTAGEM E INSTALAÇÃO DO BATENTE, SEM FECHADURA - FORNECIMENTO E INSTALAÇÃO. AF_12/2019</t>
  </si>
  <si>
    <t>91327</t>
  </si>
  <si>
    <t>KIT DE PORTA DE MADEIRA PARA VERNIZ, SEMI-OCA (LEVE OU MÉDIA), PADRÃO POPULAR, 90X210CM, ESPESSURA DE 3,5CM, ITENS INCLUSOS: DOBRADIÇAS, MONTAGEM E INSTALAÇÃO DO BATENTE, SEM FECHADURA - FORNECIMENTO E INSTALAÇÃO. AF_12/2019</t>
  </si>
  <si>
    <t>100686</t>
  </si>
  <si>
    <t>KIT DE PORTA DE MADEIRA PARA VERNIZ, SEMI-OCA (LEVE OU MÉDIA), PADRÃO POPULAR, 90X210CM, ESPESSURA DE 3CM, ITENS INCLUSOS: DOBRADIÇAS, MONTAGEM E INSTALAÇÃO DE BATENTE, FECHADURA COM EXECUÇÃO DO FURO - FORNECIMENTO E INSTALAÇÃO. AF_12/2019</t>
  </si>
  <si>
    <t>100693</t>
  </si>
  <si>
    <t>KIT DE PORTA DE MADEIRA TIPO MEXICANA, MACIÇA (PESADA OU SUPERPESADA), PADRÃO MÉDIO, 80X210CM, ESPESSURA DE 3,5CM, ITENS INCLUSOS: DOBRADIÇAS, MONTAGEM E INSTALAÇÃO DE BATENTE, FECHADURA COM EXECUÇÃO DO FURO - FORNECIMENTO E INSTALAÇÃO. AF_12/2019</t>
  </si>
  <si>
    <t>91336</t>
  </si>
  <si>
    <t>KIT DE PORTA DE MADEIRA TIPO MEXICANA, MACIÇA (PESADA OU SUPERPESADA), PADRÃO MÉDIO, 80X210CM, ESPESSURA DE 3CM, ITENS INCLUSOS: DOBRADIÇAS, MONTAGEM E INSTALAÇÃO DO BATENTE, SEM FECHADURA - FORNECIMENTO E INSTALAÇÃO. AF_12/2019</t>
  </si>
  <si>
    <t>100694</t>
  </si>
  <si>
    <t>KIT DE PORTA DE MADEIRA TIPO MEXICANA, MACIÇA (PESADA OU SUPERPESADA), PADRÃO POPULAR, 80X210CM, ESPESSURA DE 3,5CM, ITENS INCLUSOS: DOBRADIÇAS, MONTAGEM E INSTALAÇÃO DE BATENTE, FECHADURA COM EXECUÇÃO DO FURO - FORNECIMENTO E INSTALAÇÃO. AF_12/2019</t>
  </si>
  <si>
    <t>91337</t>
  </si>
  <si>
    <t>KIT DE PORTA DE MADEIRA TIPO MEXICANA, MACIÇA (PESADA OU SUPERPESADA), PADRÃO POPULAR, 80X210CM, ESPESSURA DE 3CM, ITENS INCLUSOS: DOBRADIÇAS, MONTAGEM E INSTALAÇÃO DO BATENTE, SEM FECHADURA - FORNECIMENTO E INSTALAÇÃO. AF_12/2019</t>
  </si>
  <si>
    <t>100691</t>
  </si>
  <si>
    <t>KIT DE PORTA DE MADEIRA TIPO VENEZIANA, 80X210CM (ESPESSURA DE 3CM), PADRÃO MÉDIO, ITENS INCLUSOS: DOBRADIÇAS, MONTAGEM E INSTALAÇÃO DE BATENTE, FECHADURA COM EXECUÇÃO DO FURO - FORNECIMENTO E INSTALAÇÃO. AF_12/2019</t>
  </si>
  <si>
    <t>100692</t>
  </si>
  <si>
    <t>KIT DE PORTA DE MADEIRA TIPO VENEZIANA, 80X210CM (ESPESSURA DE 3CM), PADRÃO POPULAR, ITENS INCLUSOS: DOBRADIÇAS, MONTAGEM E INSTALAÇÃO DE BATENTE, FECHADURA COM EXECUÇÃO DO FURO - FORNECIMENTO E INSTALAÇÃO. AF_12/2019</t>
  </si>
  <si>
    <t>91334</t>
  </si>
  <si>
    <t>KIT DE PORTA DE MADEIRA TIPO VENEZIANA, PADRÃO MÉDIO, 80X210CM, ESPESSURA DE 3CM, ITENS INCLUSOS: DOBRADIÇAS, MONTAGEM E INSTALAÇÃO DO BATENTE, SEM FECHADURA - FORNECIMENTO E INSTALAÇÃO. AF_12/2019</t>
  </si>
  <si>
    <t>91335</t>
  </si>
  <si>
    <t>KIT DE PORTA DE MADEIRA TIPO VENEZIANA, PADRÃO POPULAR, 80X210CM, ESPESSURA DE 3CM, ITENS INCLUSOS: DOBRADIÇAS, MONTAGEM E INSTALAÇÃO DO BATENTE, SEM FECHADURA - FORNECIMENTO E INSTALAÇÃO. AF_12/2019</t>
  </si>
  <si>
    <t>90788</t>
  </si>
  <si>
    <t>KIT DE PORTA-PRONTA DE MADEIRA EM ACABAMENTO MELAMÍNICO BRANCO, FOLHA LEVE OU MÉDIA, 60X210CM, EXCLUSIVE FECHADURA, FIXAÇÃO COM PREENCHIMENTO PARCIAL DE ESPUMA EXPANSIVA - FORNECIMENTO E INSTALAÇÃO. AF_12/2019</t>
  </si>
  <si>
    <t>90789</t>
  </si>
  <si>
    <t>KIT DE PORTA-PRONTA DE MADEIRA EM ACABAMENTO MELAMÍNICO BRANCO, FOLHA LEVE OU MÉDIA, 70X210CM, EXCLUSIVE FECHADURA, FIXAÇÃO COM PREENCHIMENTO PARCIAL DE ESPUMA EXPANSIVA - FORNECIMENTO E INSTALAÇÃO. AF_12/2019</t>
  </si>
  <si>
    <t>90790</t>
  </si>
  <si>
    <t>KIT DE PORTA-PRONTA DE MADEIRA EM ACABAMENTO MELAMÍNICO BRANCO, FOLHA LEVE OU MÉDIA, 80X210CM, EXCLUSIVE FECHADURA, FIXAÇÃO COM PREENCHIMENTO PARCIAL DE ESPUMA EXPANSIVA - FORNECIMENTO E INSTALAÇÃO. AF_12/2019</t>
  </si>
  <si>
    <t>100675</t>
  </si>
  <si>
    <t>KIT DE PORTA-PRONTA DE MADEIRA EM ACABAMENTO MELAMÍNICO BRANCO, FOLHA LEVE OU MÉDIA, 90X210, EXCLUSIVE FECHADURA, FIXAÇÃO COM PREENCHIMENTO TOTAL DE ESPUMA EXPANSIVA - FORNECIMENTO E INSTALAÇÃO. AF_12/2019</t>
  </si>
  <si>
    <t>90794</t>
  </si>
  <si>
    <t>KIT DE PORTA-PRONTA DE MADEIRA EM ACABAMENTO MELAMÍNICO BRANCO, FOLHA LEVE OU MÉDIA, E BATENTE METÁLICO, 60X210CM, FIXAÇÃO COM ARGAMASSA - FORNECIMENTO E INSTALAÇÃO. AF_12/2019</t>
  </si>
  <si>
    <t>90795</t>
  </si>
  <si>
    <t>KIT DE PORTA-PRONTA DE MADEIRA EM ACABAMENTO MELAMÍNICO BRANCO, FOLHA LEVE OU MÉDIA, E BATENTE METÁLICO, 70X210CM, FIXAÇÃO COM ARGAMASSA - FORNECIMENTO E INSTALAÇÃO. AF_12/2019</t>
  </si>
  <si>
    <t>90796</t>
  </si>
  <si>
    <t>KIT DE PORTA-PRONTA DE MADEIRA EM ACABAMENTO MELAMÍNICO BRANCO, FOLHA LEVE OU MÉDIA, E BATENTE METÁLICO, 80X210CM, FIXAÇÃO COM ARGAMASSA - FORNECIMENTO E INSTALAÇÃO. AF_12/2019</t>
  </si>
  <si>
    <t>90797</t>
  </si>
  <si>
    <t>KIT DE PORTA-PRONTA DE MADEIRA EM ACABAMENTO MELAMÍNICO BRANCO, FOLHA LEVE OU MÉDIA, E BATENTE METÁLICO, 90X210CM, FIXAÇÃO COM ARGAMASSA - FORNECIMENTO E INSTALAÇÃO. AF_12/2019</t>
  </si>
  <si>
    <t>90791</t>
  </si>
  <si>
    <t>KIT DE PORTA-PRONTA DE MADEIRA EM ACABAMENTO MELAMÍNICO BRANCO, FOLHA PESADA OU SUPERPESADA, 80X210CM, FIXAÇÃO COM PREENCHIMENTO PARCIAL DE ESPUMA EXPANSIVA - FORNECIMENTO E INSTALAÇÃO. AF_12/2019</t>
  </si>
  <si>
    <t>90793</t>
  </si>
  <si>
    <t>KIT DE PORTA-PRONTA DE MADEIRA EM ACABAMENTO MELAMÍNICO BRANCO, FOLHA PESADA OU SUPERPESADA, 90X210CM, FIXAÇÃO COM PREENCHIMENTO TOTAL DE ESPUMA EXPANSIVA - FORNECIMENTO E INSTALAÇÃO. AF_12/2019</t>
  </si>
  <si>
    <t>90798</t>
  </si>
  <si>
    <t>KIT DE PORTA-PRONTA DE MADEIRA EM ACABAMENTO MELAMÍNICO BRANCO, FOLHA PESADA OU SUPERPESADA, E BATENTE METÁLICO, 80X210CM, FIXAÇÃO COM ARGAMASSA - FORNECIMENTO E INSTALAÇÃO. AF_12/2019</t>
  </si>
  <si>
    <t>90799</t>
  </si>
  <si>
    <t>KIT DE PORTA-PRONTA DE MADEIRA EM ACABAMENTO MELAMÍNICO BRANCO, FOLHA PESADA OU SUPERPESADA, E BATENTE METÁLICO, 90X210CM, FIXAÇÃO COM ARGAMASSA - FORNECIMENTO E INSTALAÇÃO. AF_12/2019</t>
  </si>
  <si>
    <t>100704</t>
  </si>
  <si>
    <t>PORTA CADEADO ZINCADO OXIDADO PRETO COM CADEADO DE AÇO INOX, LARGURA DE *50* MM. AF_12/2019</t>
  </si>
  <si>
    <t>90838</t>
  </si>
  <si>
    <t>PORTA CORTA-FOGO 90X210X4CM - FORNECIMENTO E INSTALAÇÃO. AF_12/2019</t>
  </si>
  <si>
    <t>91338</t>
  </si>
  <si>
    <t>PORTA DE ALUMÍNIO DE ABRIR COM LAMBRI, COM GUARNIÇÃO, FIXAÇÃO COM PARAFUSOS - FORNECIMENTO E INSTALAÇÃO. AF_12/2019</t>
  </si>
  <si>
    <t>94805</t>
  </si>
  <si>
    <t>PORTA DE ALUMÍNIO DE ABRIR PARA VIDRO SEM GUARNIÇÃO, 87X210CM, FIXAÇÃO COM PARAFUSOS, INCLUSIVE VIDROS - FORNECIMENTO E INSTALAÇÃO. AF_12/2019</t>
  </si>
  <si>
    <t>100702</t>
  </si>
  <si>
    <t>PORTA DE CORRER DE ALUMÍNIO, COM DUAS FOLHAS PARA VIDRO, INCLUSO VIDRO LISO INCOLOR, FECHADURA E PUXADOR, SEM ALIZAR. AF_12/2019</t>
  </si>
  <si>
    <t>100701</t>
  </si>
  <si>
    <t>PORTA DE FERRO, DE ABRIR, TIPO GRADE COM CHAPA, COM GUARNIÇÕES. AF_12/2019</t>
  </si>
  <si>
    <t>100700</t>
  </si>
  <si>
    <t>PORTA DE MADEIRA COMPENSADA LISA PARA PINTURA, 120X210X3,5CM, 2 FOLHAS, INCLUSO ADUELA 2A, ALIZAR 2A E DOBRADIÇAS. AF_12/2019</t>
  </si>
  <si>
    <t>91295</t>
  </si>
  <si>
    <t>PORTA DE MADEIRA FRISADA, SEMI-OCA (LEVE OU MÉDIA), 60X210CM, ESPESSURA DE 3CM, INCLUSO DOBRADIÇAS - FORNECIMENTO E INSTALAÇÃO. AF_12/2019</t>
  </si>
  <si>
    <t>91296</t>
  </si>
  <si>
    <t>PORTA DE MADEIRA FRISADA, SEMI-OCA (LEVE OU MÉDIA), 70X210CM, ESPESSURA DE 3CM, INCLUSO DOBRADIÇAS - FORNECIMENTO E INSTALAÇÃO. AF_12/2019</t>
  </si>
  <si>
    <t>91297</t>
  </si>
  <si>
    <t>PORTA DE MADEIRA FRISADA, SEMI-OCA (LEVE OU MÉDIA), 80X210CM, ESPESSURA DE 3,5CM, INCLUSO DOBRADIÇAS - FORNECIMENTO E INSTALAÇÃO. AF_12/2019</t>
  </si>
  <si>
    <t>90820</t>
  </si>
  <si>
    <t>PORTA DE MADEIRA PARA PINTURA, SEMI-OCA (LEVE OU MÉDIA), 60X210CM, ESPESSURA DE 3,5CM, INCLUSO DOBRADIÇAS - FORNECIMENTO E INSTALAÇÃO. AF_12/2019</t>
  </si>
  <si>
    <t>90821</t>
  </si>
  <si>
    <t>PORTA DE MADEIRA PARA PINTURA, SEMI-OCA (LEVE OU MÉDIA), 70X210CM, ESPESSURA DE 3,5CM, INCLUSO DOBRADIÇAS - FORNECIMENTO E INSTALAÇÃO. AF_12/2019</t>
  </si>
  <si>
    <t>90822</t>
  </si>
  <si>
    <t>PORTA DE MADEIRA PARA PINTURA, SEMI-OCA (LEVE OU MÉDIA), 80X210CM, ESPESSURA DE 3,5CM, INCLUSO DOBRADIÇAS - FORNECIMENTO E INSTALAÇÃO. AF_12/2019</t>
  </si>
  <si>
    <t>90823</t>
  </si>
  <si>
    <t>PORTA DE MADEIRA PARA PINTURA, SEMI-OCA (LEVE OU MÉDIA), 90X210CM, ESPESSURA DE 3,5CM, INCLUSO DOBRADIÇAS - FORNECIMENTO E INSTALAÇÃO. AF_12/2019</t>
  </si>
  <si>
    <t>90824</t>
  </si>
  <si>
    <t>PORTA DE MADEIRA PARA PINTURA, SEMI-OCA (PESADA OU SUPERPESADA), 80X210CM, ESPESSURA DE 3,5CM, INCLUSO DOBRADIÇAS - FORNECIMENTO E INSTALAÇÃO. AF_12/2019</t>
  </si>
  <si>
    <t>91009</t>
  </si>
  <si>
    <t>PORTA DE MADEIRA PARA VERNIZ, SEMI-OCA (LEVE OU MÉDIA), 60X210CM, ESPESSURA DE 3,5CM, INCLUSO DOBRADIÇAS - FORNECIMENTO E INSTALAÇÃO. AF_12/2019</t>
  </si>
  <si>
    <t>91010</t>
  </si>
  <si>
    <t>PORTA DE MADEIRA PARA VERNIZ, SEMI-OCA (LEVE OU MÉDIA), 70X210CM, ESPESSURA DE 3,5CM, INCLUSO DOBRADIÇAS - FORNECIMENTO E INSTALAÇÃO. AF_12/2019</t>
  </si>
  <si>
    <t>91011</t>
  </si>
  <si>
    <t>PORTA DE MADEIRA PARA VERNIZ, SEMI-OCA (LEVE OU MÉDIA), 80X210CM, ESPESSURA DE 3,5CM, INCLUSO DOBRADIÇAS - FORNECIMENTO E INSTALAÇÃO. AF_12/2019</t>
  </si>
  <si>
    <t>91012</t>
  </si>
  <si>
    <t>PORTA DE MADEIRA PARA VERNIZ, SEMI-OCA (LEVE OU MÉDIA), 90X210CM, ESPESSURA DE 3,5CM, INCLUSO DOBRADIÇAS - FORNECIMENTO E INSTALAÇÃO. AF_12/2019</t>
  </si>
  <si>
    <t>91298</t>
  </si>
  <si>
    <t>PORTA DE MADEIRA TIPO VENEZIANA, 80X210CM, ESPESSURA DE 3CM, INCLUSO DOBRADIÇAS - FORNECIMENTO E INSTALAÇÃO. AF_12/2019</t>
  </si>
  <si>
    <t>90825</t>
  </si>
  <si>
    <t>PORTA DE MADEIRA, MACIÇA (PESADA OU SUPERPESADA), 90X210CM, ESPESSURA DE 3,5CM, INCLUSO DOBRADIÇAS - FORNECIMENTO E INSTALAÇÃO. AF_12/2019</t>
  </si>
  <si>
    <t>91299</t>
  </si>
  <si>
    <t>PORTA DE MADEIRA, TIPO MEXICANA, MACIÇA (PESADA OU SUPERPESADA), 80X210CM, ESPESSURA DE 3,5CM, INCLUSO DOBRADIÇAS - FORNECIMENTO E INSTALAÇÃO. AF_12/2019</t>
  </si>
  <si>
    <t>91341</t>
  </si>
  <si>
    <t>PORTA EM ALUMÍNIO DE ABRIR TIPO VENEZIANA COM GUARNIÇÃO, FIXAÇÃO COM PARAFUSOS - FORNECIMENTO E INSTALAÇÃO. AF_12/2019</t>
  </si>
  <si>
    <t>94806</t>
  </si>
  <si>
    <t>PORTA EM AÇO DE ABRIR PARA VIDRO SEM GUARNIÇÃO, 87X210CM, FIXAÇÃO COM PARAFUSOS, EXCLUSIVE VIDROS - FORNECIMENTO E INSTALAÇÃO. AF_12/2019</t>
  </si>
  <si>
    <t>94807</t>
  </si>
  <si>
    <t>PORTA EM AÇO DE ABRIR TIPO VENEZIANA SEM GUARNIÇÃO, 87X210CM, FIXAÇÃO COM PARAFUSOS - FORNECIMENTO E INSTALAÇÃO. AF_12/2019</t>
  </si>
  <si>
    <t>100703</t>
  </si>
  <si>
    <t>PUXADOR CENTRAL PARA ESQUADRIA DE MADEIRA. AF_12/2019</t>
  </si>
  <si>
    <t>100695</t>
  </si>
  <si>
    <t>RECOLOCAÇÃO DE FOLHAS DE PORTA DE MADEIRA LEVE OU MÉDIA DE 60CM DE LARGURA, CONSIDERANDO REAPROVEITAMENTO DO MATERIAL. AF_12/2019</t>
  </si>
  <si>
    <t>100696</t>
  </si>
  <si>
    <t>RECOLOCAÇÃO DE FOLHAS DE PORTA DE MADEIRA LEVE OU MÉDIA DE 70CM DE LARGURA, CONSIDERANDO REAPROVEITAMENTO DO MATERIAL. AF_12/2019</t>
  </si>
  <si>
    <t>100697</t>
  </si>
  <si>
    <t>RECOLOCAÇÃO DE FOLHAS DE PORTA DE MADEIRA LEVE OU MÉDIA DE 80CM DE LARGURA, CONSIDERANDO REAPROVEITAMENTO DO MATERIAL. AF_12/2019</t>
  </si>
  <si>
    <t>100698</t>
  </si>
  <si>
    <t>RECOLOCAÇÃO DE FOLHAS DE PORTA DE MADEIRA LEVE OU MÉDIA DE 90CM DE LARGURA, CONSIDERANDO REAPROVEITAMENTO DO MATERIAL. AF_12/2019</t>
  </si>
  <si>
    <t>100699</t>
  </si>
  <si>
    <t>RECOLOCAÇÃO DE FOLHAS DE PORTA DE MADEIRA PESADA OU SUPERPESADA DE 80CM DE LARGURA, CONSIDERANDO REAPROVEITAMENTO DO MATERIAL. AF_12/2019</t>
  </si>
  <si>
    <t>100705</t>
  </si>
  <si>
    <t>TARJETA TIPO LIVRE/OCUPADO PARA PORTA DE BANHEIRO. AF_12/2019</t>
  </si>
  <si>
    <t>101173</t>
  </si>
  <si>
    <t>ESTACA BROCA DE CONCRETO, DIÂMETRO DE 20CM, ESCAVAÇÃO MANUAL COM TRADO CONCHA, COM ARMADURA DE ARRANQUE. AF_05/2020</t>
  </si>
  <si>
    <t>101174</t>
  </si>
  <si>
    <t>ESTACA BROCA DE CONCRETO, DIÂMETRO DE 25CM, ESCAVAÇÃO MANUAL COM TRADO CONCHA, COM ARMADURA DE ARRANQUE. AF_05/2020</t>
  </si>
  <si>
    <t>101175</t>
  </si>
  <si>
    <t>ESTACA BROCA DE CONCRETO, DIÂMETRO DE 30CM, ESCAVAÇÃO MANUAL COM TRADO CONCHA, COM ARMADURA DE ARRANQUE. AF_05/2020</t>
  </si>
  <si>
    <t>101176</t>
  </si>
  <si>
    <t>ESTACA BROCA DE CONCRETO, DIÂMETRO DE 30CM, ESCAVAÇÃO MANUAL COM TRADO CONCHA, INTEIRAMENTE ARMADA. AF_05/2020</t>
  </si>
  <si>
    <t>100899</t>
  </si>
  <si>
    <t>ESTACA ESCAVADA MECANICAMENTE, SEM FLUIDO ESTABILIZANTE, COM 25CM DE DIÂMETRO, CONCRETO LANÇADO MANUALMENTE (EXCLUSIVE MOBILIZAÇÃO E DESMOBILIZAÇÃO). AF_01/2020</t>
  </si>
  <si>
    <t>ESTACA ESCAVADA MECANICAMENTE, SEM FLUIDO ESTABILIZANTE, COM 25CM DE DIÂMETRO, CONCRETO LANÇADO POR CAMINHÃO BETONEIRA (EXCLUSIVE MOBILIZAÇÃO E DESMOBILIZAÇÃO). AF_01/2020</t>
  </si>
  <si>
    <t>100897</t>
  </si>
  <si>
    <t>ESTACA ESCAVADA MECANICAMENTE, SEM FLUIDO ESTABILIZANTE, COM 40CM DE DIÂMETRO, CONCRETO LANÇADO POR CAMINHÃO BETONEIRA (EXCLUSIVE MOBILIZAÇÃO E DESMOBILIZAÇÃO). AF_01/2020</t>
  </si>
  <si>
    <t>100900</t>
  </si>
  <si>
    <t>ESTACA ESCAVADA MECANICAMENTE, SEM FLUIDO ESTABILIZANTE, COM 60CM DE DIÂMETRO, CONCRETO LANÇADO POR BOMBA LANÇA (EXCLUSIVE BOMBEAMENTO, MOBILIZAÇÃO E DESMOBILIZAÇÃO). AF_01/2020</t>
  </si>
  <si>
    <t>100898</t>
  </si>
  <si>
    <t>ESTACA ESCAVADA MECANICAMENTE, SEM FLUIDO ESTABILIZANTE, COM 60CM DE DIÂMETRO, CONCRETO LANÇADO POR CAMINHÃO BETONEIRA (EXCLUSIVE MOBILIZAÇÃO E DESMOBILIZAÇÃO). AF_01/2020</t>
  </si>
  <si>
    <t>100892</t>
  </si>
  <si>
    <t>ESTACA METÁLICA PARA CONTENÇÃO, UTILIZANDO PERFIL LAMINADO W250X32,7 (EXCLUSIVE MOBILIZAÇÃO E DESMOBILIZAÇÃO). AF_01/2020</t>
  </si>
  <si>
    <t>100893</t>
  </si>
  <si>
    <t>ESTACA METÁLICA PARA CONTENÇÃO, UTILIZANDO PERFIL LAMINADO W250X38,5 (EXCLUSIVE MOBILIZAÇÃO E DESMOBILIZAÇÃO). AF_01/2020</t>
  </si>
  <si>
    <t>100894</t>
  </si>
  <si>
    <t>ESTACA METÁLICA PARA CONTENÇÃO, UTILIZANDO PERFIL LAMINADO W250X44,8 (EXCLUSIVE MOBILIZAÇÃO E DESMOBILIZAÇÃO). AF_01/2020</t>
  </si>
  <si>
    <t>100889</t>
  </si>
  <si>
    <t>ESTACA METÁLICA PARA FUNDAÇÃO, UTILIZANDO PERFIL LAMINADO HP250X62 (EXCLUSIVE MOBILIZAÇÃO E DESMOBILIZAÇÃO). AF_01/2020</t>
  </si>
  <si>
    <t>100890</t>
  </si>
  <si>
    <t>ESTACA METÁLICA PARA FUNDAÇÃO, UTILIZANDO PERFIL LAMINADO HP310X79 (EXCLUSIVE MOBILIZAÇÃO E DESMOBILIZAÇÃO). AF_01/2020</t>
  </si>
  <si>
    <t>100658</t>
  </si>
  <si>
    <t>ESTACA PRÉ-MOLDADA DE CONCRETO CENTRIFUGADO, SEÇÃO CIRCULAR, CAPACIDADE DE 100 TONELADAS, INCLUSO EMENDA (EXCLUSIVE MOBILIZAÇÃO E DESMOBILIZAÇÃO). AF_12/2019</t>
  </si>
  <si>
    <t>100657</t>
  </si>
  <si>
    <t>ESTACA PRÉ-MOLDADA DE CONCRETO SEÇÃO QUADRADA, CAPACIDADE DE 50 TONELADAS, INCLUSO EMENDA (EXCLUSIVE MOBILIZAÇÃO E DESMOBILIZAÇÃO). AF_12/2019</t>
  </si>
  <si>
    <t>100656</t>
  </si>
  <si>
    <t>ESTACA PRÉ-MOLDADA DE CONCRETO, SEÇÃO QUADRADA, CAPACIDADE DE 25 TONELADAS, INCLUSO EMENDA (EXCLUSIVE MOBILIZAÇÃO E DESMOBILIZAÇÃO). AF_12/2019</t>
  </si>
  <si>
    <t>100651</t>
  </si>
  <si>
    <t>ESTACA HÉLICE CONTÍNUA, DIÂMETRO DE 30 CM, INCLUSO CONCRETO FCK=30MPA E ARMADURA MÍNIMA (EXCLUSIVE BOMBEAMENTO, MOBILIZAÇÃO E DESMOBILIZAÇÃO). AF_12/2019</t>
  </si>
  <si>
    <t>100652</t>
  </si>
  <si>
    <t>ESTACA HÉLICE CONTÍNUA, DIÂMETRO DE 50 CM, INCLUSO CONCRETO FCK=30MPA E ARMADURA MÍNIMA (EXCLUSIVE BOMBEAMENTO, MOBILIZAÇÃO E DESMOBILIZAÇÃO). AF_12/2019</t>
  </si>
  <si>
    <t>100653</t>
  </si>
  <si>
    <t>ESTACA HÉLICE CONTÍNUA, DIÂMETRO DE 70 CM, INCLUSO CONCRETO FCK=30MPA E ARMADURA MÍNIMA (EXCLUSIVE BOMBEAMENTO, MOBILIZAÇÃO E DESMOBILIZAÇÃO). AF_12/2019</t>
  </si>
  <si>
    <t>100654</t>
  </si>
  <si>
    <t>ESTACA HÉLICE CONTÍNUA, DIÂMETRO DE 80 CM, INCLUSO CONCRETO FCK=30MPA E ARMADURA MÍNIMA (EXCLUSIVE BOMBEAMENTO, MOBILIZAÇÃO E DESMOBILIZAÇÃO). AF_12/2019</t>
  </si>
  <si>
    <t>100655</t>
  </si>
  <si>
    <t>ESTACA HÉLICE CONTÍNUA, DIÂMETRO DE 90 CM, INCLUSO CONCRETO FCK=30MPA E ARMADURA MÍNIMA (EXCLUSIVE BOMBEAMENTO, MOBILIZAÇÃO E DESMOBILIZAÇÃO). AF_12/2019</t>
  </si>
  <si>
    <t>100364</t>
  </si>
  <si>
    <t>FABRICAÇÃO E INSTALAÇÃO DE MEIA TESOURA DE MADEIRA NÃO APARELHADA, COM VÃO DE 10 M, PARA TELHA CERÂMICA OU DE CONCRETO, INCLUSO IÇAMENTO. AF_07/2019</t>
  </si>
  <si>
    <t>100374</t>
  </si>
  <si>
    <t>FABRICAÇÃO E INSTALAÇÃO DE MEIA TESOURA DE MADEIRA NÃO APARELHADA, COM VÃO DE 10 M, PARA TELHA ONDULADA DE FIBROCIMENTO, ALUMÍNIO, PLÁSTICA OU TERMOACÚSTICA, INCLUSO IÇAMENTO. AF_07/2019</t>
  </si>
  <si>
    <t>100365</t>
  </si>
  <si>
    <t>FABRICAÇÃO E INSTALAÇÃO DE MEIA TESOURA DE MADEIRA NÃO APARELHADA, COM VÃO DE 11 M, PARA TELHA CERÂMICA OU DE CONCRETO, INCLUSO IÇAMENTO. AF_07/2019</t>
  </si>
  <si>
    <t>100375</t>
  </si>
  <si>
    <t>FABRICAÇÃO E INSTALAÇÃO DE MEIA TESOURA DE MADEIRA NÃO APARELHADA, COM VÃO DE 11 M, PARA TELHA ONDULADA DE FIBROCIMENTO, ALUMÍNIO, PLÁSTICA OU TERMOACÚSTICA, INCLUSO IÇAMENTO. AF_07/2019</t>
  </si>
  <si>
    <t>100366</t>
  </si>
  <si>
    <t>FABRICAÇÃO E INSTALAÇÃO DE MEIA TESOURA DE MADEIRA NÃO APARELHADA, COM VÃO DE 12 M, PARA TELHA CERÂMICA OU DE CONCRETO, INCLUSO IÇAMENTO. AF_07/2019</t>
  </si>
  <si>
    <t>100376</t>
  </si>
  <si>
    <t>FABRICAÇÃO E INSTALAÇÃO DE MEIA TESOURA DE MADEIRA NÃO APARELHADA, COM VÃO DE 12 M, PARA TELHA ONDULADA DE FIBROCIMENTO, ALUMÍNIO, PLÁSTICA OU TERMOACÚSTICA, INCLUSO IÇAMENTO. AF_07/2019</t>
  </si>
  <si>
    <t>100357</t>
  </si>
  <si>
    <t>FABRICAÇÃO E INSTALAÇÃO DE MEIA TESOURA DE MADEIRA NÃO APARELHADA, COM VÃO DE 3 M, PARA TELHA CERÂMICA OU DE CONCRETO, INCLUSO IÇAMENTO. AF_07/2019</t>
  </si>
  <si>
    <t>100367</t>
  </si>
  <si>
    <t>FABRICAÇÃO E INSTALAÇÃO DE MEIA TESOURA DE MADEIRA NÃO APARELHADA, COM VÃO DE 3 M, PARA TELHA ONDULADA DE FIBROCIMENTO, ALUMÍNIO, PLÁSTICA OU TERMOACÚSTICA, INCLUSO IÇAMENTO. AF_07/2019</t>
  </si>
  <si>
    <t>100358</t>
  </si>
  <si>
    <t>FABRICAÇÃO E INSTALAÇÃO DE MEIA TESOURA DE MADEIRA NÃO APARELHADA, COM VÃO DE 4 M, PARA TELHA CERÂMICA OU DE CONCRETO, INCLUSO IÇAMENTO. AF_07/2019</t>
  </si>
  <si>
    <t>100368</t>
  </si>
  <si>
    <t>FABRICAÇÃO E INSTALAÇÃO DE MEIA TESOURA DE MADEIRA NÃO APARELHADA, COM VÃO DE 4 M, PARA TELHA ONDULADA DE FIBROCIMENTO, ALUMÍNIO, PLÁSTICA OU TERMOACÚSTICA, INCLUSO IÇAMENTO. AF_07/2019</t>
  </si>
  <si>
    <t>100359</t>
  </si>
  <si>
    <t>FABRICAÇÃO E INSTALAÇÃO DE MEIA TESOURA DE MADEIRA NÃO APARELHADA, COM VÃO DE 5 M, PARA TELHA CERÂMICA OU DE CONCRETO, INCLUSO IÇAMENTO. AF_07/2019</t>
  </si>
  <si>
    <t>100369</t>
  </si>
  <si>
    <t>FABRICAÇÃO E INSTALAÇÃO DE MEIA TESOURA DE MADEIRA NÃO APARELHADA, COM VÃO DE 5 M, PARA TELHA ONDULADA DE FIBROCIMENTO, ALUMÍNIO, PLÁSTICA OU TERMOACÚSTICA, INCLUSO IÇAMENTO. AF_07/2019</t>
  </si>
  <si>
    <t>100360</t>
  </si>
  <si>
    <t>FABRICAÇÃO E INSTALAÇÃO DE MEIA TESOURA DE MADEIRA NÃO APARELHADA, COM VÃO DE 6 M, PARA TELHA CERÂMICA OU DE CONCRETO, INCLUSO IÇAMENTO. AF_07/2019</t>
  </si>
  <si>
    <t>100370</t>
  </si>
  <si>
    <t>FABRICAÇÃO E INSTALAÇÃO DE MEIA TESOURA DE MADEIRA NÃO APARELHADA, COM VÃO DE 6 M, PARA TELHA ONDULADA DE FIBROCIMENTO, ALUMÍNIO, PLÁSTICA OU TERMOACÚSTICA, INCLUSO IÇAMENTO. AF_07/2019</t>
  </si>
  <si>
    <t>100361</t>
  </si>
  <si>
    <t>FABRICAÇÃO E INSTALAÇÃO DE MEIA TESOURA DE MADEIRA NÃO APARELHADA, COM VÃO DE 7 M, PARA TELHA CERÂMICA OU DE CONCRETO, INCLUSO IÇAMENTO. AF_07/2019</t>
  </si>
  <si>
    <t>100371</t>
  </si>
  <si>
    <t>FABRICAÇÃO E INSTALAÇÃO DE MEIA TESOURA DE MADEIRA NÃO APARELHADA, COM VÃO DE 7 M, PARA TELHA ONDULADA DE FIBROCIMENTO, ALUMÍNIO, PLÁSTICA OU TERMOACÚSTICA, INCLUSO IÇAMENTO. AF_07/2019</t>
  </si>
  <si>
    <t>100362</t>
  </si>
  <si>
    <t>FABRICAÇÃO E INSTALAÇÃO DE MEIA TESOURA DE MADEIRA NÃO APARELHADA, COM VÃO DE 8 M, PARA TELHA CERÂMICA OU DE CONCRETO, INCLUSO IÇAMENTO. AF_07/2019</t>
  </si>
  <si>
    <t>100372</t>
  </si>
  <si>
    <t>FABRICAÇÃO E INSTALAÇÃO DE MEIA TESOURA DE MADEIRA NÃO APARELHADA, COM VÃO DE 8 M, PARA TELHA ONDULADA DE FIBROCIMENTO, ALUMÍNIO, PLÁSTICA OU TERMOACÚSTICA, INCLUSO IÇAMENTO. AF_07/2019</t>
  </si>
  <si>
    <t>100363</t>
  </si>
  <si>
    <t>FABRICAÇÃO E INSTALAÇÃO DE MEIA TESOURA DE MADEIRA NÃO APARELHADA, COM VÃO DE 9 M, PARA TELHA CERÂMICA OU DE CONCRETO, INCLUSO IÇAMENTO. AF_07/2019</t>
  </si>
  <si>
    <t>100373</t>
  </si>
  <si>
    <t>FABRICAÇÃO E INSTALAÇÃO DE MEIA TESOURA DE MADEIRA NÃO APARELHADA, COM VÃO DE 9 M, PARA TELHA ONDULADA DE FIBROCIMENTO, ALUMÍNIO, PLÁSTICA OU TERMOACÚSTICA, INCLUSO IÇAMENTO. AF_07/2019</t>
  </si>
  <si>
    <t>100381</t>
  </si>
  <si>
    <t>FABRICAÇÃO E INSTALAÇÃO DE PONTALETES DE MADEIRA NÃO APARELHADA PARA TELHADOS COM ATÉ 2 ÁGUAS E COM TELHA CERÂMICA OU DE CONCRETO EM EDIFÍCIO INSTITUCIONAL TÉRREO, INCLUSO TRANSPORTE VERTICAL. AF_07/2019</t>
  </si>
  <si>
    <t>100380</t>
  </si>
  <si>
    <t>FABRICAÇÃO E INSTALAÇÃO DE PONTALETES DE MADEIRA NÃO APARELHADA PARA TELHADOS COM ATÉ 2 ÁGUAS E COM TELHA CERÂMICA OU DE CONCRETO EM EDIFÍCIO RESIDENCIAL DE MÚLTIPLOS PAVIMENTOS, INCLUSO TRANSPORTE VERTICAL. AF_07/2019</t>
  </si>
  <si>
    <t>100379</t>
  </si>
  <si>
    <t>FABRICAÇÃO E INSTALAÇÃO DE PONTALETES DE MADEIRA NÃO APARELHADA PARA TELHADOS COM ATÉ 2 ÁGUAS E COM TELHA CERÂMICA OU DE CONCRETO EM EDIFÍCIO RESIDENCIAL TÉRREO, INCLUSO TRANSPORTE VERTICAL. AF_07/2019</t>
  </si>
  <si>
    <t>100384</t>
  </si>
  <si>
    <t>FABRICAÇÃO E INSTALAÇÃO DE PONTALETES DE MADEIRA NÃO APARELHADA PARA TELHADOS COM ATÉ 2 ÁGUAS E COM TELHA ONDULADA DE FIBROCIMENTO, ALUMÍNIO OU PLÁSTICA EM EDIFÍCIO INSTITUCIONAL TÉRREO, INCLUSO TRANSPORTE VERTICAL. AF_07/2019</t>
  </si>
  <si>
    <t>100383</t>
  </si>
  <si>
    <t>FABRICAÇÃO E INSTALAÇÃO DE PONTALETES DE MADEIRA NÃO APARELHADA PARA TELHADOS COM ATÉ 2 ÁGUAS E COM TELHA ONDULADA DE FIBROCIMENTO, ALUMÍNIO OU PLÁSTICA EM EDIFÍCIO RESIDENCIAL DE MÚLTIPLOS PAVIMENTOS, INCLUSO TRANSPORTE VERTICAL. AF_07/2019</t>
  </si>
  <si>
    <t>100382</t>
  </si>
  <si>
    <t>FABRICAÇÃO E INSTALAÇÃO DE PONTALETES DE MADEIRA NÃO APARELHADA PARA TELHADOS COM ATÉ 2 ÁGUAS E COM TELHA ONDULADA DE FIBROCIMENTO, ALUMÍNIO OU PLÁSTICA EM EDIFÍCIO RESIDENCIAL TÉRREO, INCLUSO TRANSPORTE VERTICAL. AF_07/2019</t>
  </si>
  <si>
    <t>100387</t>
  </si>
  <si>
    <t>FABRICAÇÃO E INSTALAÇÃO DE PONTALETES DE MADEIRA NÃO APARELHADA PARA TELHADOS COM MAIS QUE 2 ÁGUAS E COM TELHA CERÂMICA OU DE CONCRETO EM EDIFÍCIO INSTITUCIONAL TÉRREO, INCLUSO TRANSPORTE VERTICAL. AF_07/2019</t>
  </si>
  <si>
    <t>100386</t>
  </si>
  <si>
    <t>FABRICAÇÃO E INSTALAÇÃO DE PONTALETES DE MADEIRA NÃO APARELHADA PARA TELHADOS COM MAIS QUE 2 ÁGUAS E COM TELHA CERÂMICA OU DE CONCRETO EM EDIFÍCIO RESIDENCIAL DE MÚLTIPLOS PAVIMENTOS. AF_07/2019</t>
  </si>
  <si>
    <t>100385</t>
  </si>
  <si>
    <t>FABRICAÇÃO E INSTALAÇÃO DE PONTALETES DE MADEIRA NÃO APARELHADA PARA TELHADOS COM MAIS QUE 2 ÁGUAS E COM TELHA CERÂMICA OU DE CONCRETO EM EDIFÍCIO RESIDENCIAL TÉRREO, INCLUSO TRANSPORTE VERTICAL. AF_07/2019</t>
  </si>
  <si>
    <t>100377</t>
  </si>
  <si>
    <t>FABRICAÇÃO E INSTALAÇÃO DE TESOURA (INTEIRA OU MEIA) EM AÇO, VÃOS MAIORES OU IGUAIS A 3,0 M E MENORES OU IGUAL A 6,0 M, INCLUSO IÇAMENTO. AF_07/2019</t>
  </si>
  <si>
    <t>100378</t>
  </si>
  <si>
    <t>FABRICAÇÃO E INSTALAÇÃO DE TESOURA (INTEIRA OU MEIA) EM AÇO, VÃOS MAIORES QUE 6,0 M E MENORES QUE 12,0 M, INCLUSO IÇAMENTO. AF_07/2019</t>
  </si>
  <si>
    <t>92596</t>
  </si>
  <si>
    <t>FABRICAÇÃO E INSTALAÇÃO DE TESOURA INTEIRA EM AÇO, VÃO DE 10 M, PARA TELHA CERÂMICA OU DE CONCRETO, INCLUSO IÇAMENTO. AF_07/2019</t>
  </si>
  <si>
    <t>92616</t>
  </si>
  <si>
    <t>FABRICAÇÃO E INSTALAÇÃO DE TESOURA INTEIRA EM AÇO, VÃO DE 10 M, PARA TELHA ONDULADA DE FIBROCIMENTO, METÁLICA, PLÁSTICA OU TERMOACÚSTICA, INCLUSO IÇAMENTO. AF_07/2019</t>
  </si>
  <si>
    <t>92598</t>
  </si>
  <si>
    <t>FABRICAÇÃO E INSTALAÇÃO DE TESOURA INTEIRA EM AÇO, VÃO DE 11 M, PARA TELHA CERÂMICA OU DE CONCRETO, INCLUSO IÇAMENTO. AF_07/2019</t>
  </si>
  <si>
    <t>92618</t>
  </si>
  <si>
    <t>FABRICAÇÃO E INSTALAÇÃO DE TESOURA INTEIRA EM AÇO, VÃO DE 11 M, PARA TELHA ONDULADA DE FIBROCIMENTO, METÁLICA, PLÁSTICA OU TERMOACÚSTICA, INCLUSO IÇAMENTO. AF_07/2019</t>
  </si>
  <si>
    <t>92600</t>
  </si>
  <si>
    <t>FABRICAÇÃO E INSTALAÇÃO DE TESOURA INTEIRA EM AÇO, VÃO DE 12 M, PARA TELHA CERÂMICA OU DE CONCRETO, INCLUSO IÇAMENTO. AF_07/2019</t>
  </si>
  <si>
    <t>92620</t>
  </si>
  <si>
    <t>FABRICAÇÃO E INSTALAÇÃO DE TESOURA INTEIRA EM AÇO, VÃO DE 12 M, PARA TELHA ONDULADA DE FIBROCIMENTO, METÁLICA, PLÁSTICA OU TERMOACÚSTICA, INCLUSO IÇAMENTO. AF_07/2019</t>
  </si>
  <si>
    <t>92582</t>
  </si>
  <si>
    <t>FABRICAÇÃO E INSTALAÇÃO DE TESOURA INTEIRA EM AÇO, VÃO DE 3 M, PARA TELHA CERÂMICA OU DE CONCRETO, INCLUSO IÇAMENTO. AF_07/2019</t>
  </si>
  <si>
    <t>92602</t>
  </si>
  <si>
    <t>FABRICAÇÃO E INSTALAÇÃO DE TESOURA INTEIRA EM AÇO, VÃO DE 3 M, PARA TELHA ONDULADA DE FIBROCIMENTO, METÁLICA, PLÁSTICA OU TERMOACÚSTICA, INCLUSO IÇAMENTO. AF_07/2019</t>
  </si>
  <si>
    <t>92584</t>
  </si>
  <si>
    <t>FABRICAÇÃO E INSTALAÇÃO DE TESOURA INTEIRA EM AÇO, VÃO DE 4 M, PARA TELHA CERÂMICA OU DE CONCRETO, INCLUSO IÇAMENTO. AF_07/2019</t>
  </si>
  <si>
    <t>92604</t>
  </si>
  <si>
    <t>FABRICAÇÃO E INSTALAÇÃO DE TESOURA INTEIRA EM AÇO, VÃO DE 4 M, PARA TELHA ONDULADA DE FIBROCIMENTO, METÁLICA, PLÁSTICA OU TERMOACÚSTICA, INCLUSO IÇAMENTO. AF_07/2019</t>
  </si>
  <si>
    <t>92586</t>
  </si>
  <si>
    <t>FABRICAÇÃO E INSTALAÇÃO DE TESOURA INTEIRA EM AÇO, VÃO DE 5 M, PARA TELHA CERÂMICA OU DE CONCRETO, INCLUSO IÇAMENTO. AF_07/2019</t>
  </si>
  <si>
    <t>92606</t>
  </si>
  <si>
    <t>FABRICAÇÃO E INSTALAÇÃO DE TESOURA INTEIRA EM AÇO, VÃO DE 5 M, PARA TELHA ONDULADA DE FIBROCIMENTO, METÁLICA, PLÁSTICA OU TERMOACÚSTICA, INCLUSO IÇAMENTO. AF_07/2019</t>
  </si>
  <si>
    <t>92588</t>
  </si>
  <si>
    <t>FABRICAÇÃO E INSTALAÇÃO DE TESOURA INTEIRA EM AÇO, VÃO DE 6 M, PARA TELHA CERÂMICA OU DE CONCRETO, INCLUSO IÇAMENTO. AF_07/2019</t>
  </si>
  <si>
    <t>92608</t>
  </si>
  <si>
    <t>FABRICAÇÃO E INSTALAÇÃO DE TESOURA INTEIRA EM AÇO, VÃO DE 6 M, PARA TELHA ONDULADA DE FIBROCIMENTO, METÁLICA, PLÁSTICA OU TERMOACÚSTICA, INCLUSO IÇAMENTO. AF_07/2019</t>
  </si>
  <si>
    <t>92590</t>
  </si>
  <si>
    <t>FABRICAÇÃO E INSTALAÇÃO DE TESOURA INTEIRA EM AÇO, VÃO DE 7 M, PARA TELHA CERÂMICA OU DE CONCRETO, INCLUSO IÇAMENTO. AF_07/2019</t>
  </si>
  <si>
    <t>92610</t>
  </si>
  <si>
    <t>FABRICAÇÃO E INSTALAÇÃO DE TESOURA INTEIRA EM AÇO, VÃO DE 7 M, PARA TELHA ONDULADA DE FIBROCIMENTO, METÁLICA, PLÁSTICA OU TERMOACÚSTICA, INCLUSO IÇAMENTO. AF_07/2019</t>
  </si>
  <si>
    <t>92592</t>
  </si>
  <si>
    <t>FABRICAÇÃO E INSTALAÇÃO DE TESOURA INTEIRA EM AÇO, VÃO DE 8 M, PARA TELHA CERÂMICA OU DE CONCRETO, INCLUSO IÇAMENTO. AF_07/2019</t>
  </si>
  <si>
    <t>92612</t>
  </si>
  <si>
    <t>FABRICAÇÃO E INSTALAÇÃO DE TESOURA INTEIRA EM AÇO, VÃO DE 8 M, PARA TELHA ONDULADA DE FIBROCIMENTO, METÁLICA, PLÁSTICA OU TERMOACÚSTICA, INCLUSO IÇAMENTO, INCLUSO IÇAMENTO. AF_07/2019</t>
  </si>
  <si>
    <t>92594</t>
  </si>
  <si>
    <t>FABRICAÇÃO E INSTALAÇÃO DE TESOURA INTEIRA EM AÇO, VÃO DE 9 M, PARA TELHA CERÂMICA OU DE CONCRETO, INCLUSO IÇAMENTO. AF_07/2019</t>
  </si>
  <si>
    <t>92614</t>
  </si>
  <si>
    <t>FABRICAÇÃO E INSTALAÇÃO DE TESOURA INTEIRA EM AÇO, VÃO DE 9 M, PARA TELHA ONDULADA DE FIBROCIMENTO, METÁLICA, PLÁSTICA OU TERMOACÚSTICA, INCLUSO IÇAMENTO. AF_07/2019</t>
  </si>
  <si>
    <t>92552</t>
  </si>
  <si>
    <t>FABRICAÇÃO E INSTALAÇÃO DE TESOURA INTEIRA EM MADEIRA NÃO APARELHADA, VÃO DE 10 M, PARA TELHA CERÂMICA OU DE CONCRETO, INCLUSO IÇAMENTO. AF_07/2019</t>
  </si>
  <si>
    <t>92562</t>
  </si>
  <si>
    <t>FABRICAÇÃO E INSTALAÇÃO DE TESOURA INTEIRA EM MADEIRA NÃO APARELHADA, VÃO DE 10 M, PARA TELHA ONDULADA DE FIBROCIMENTO, METÁLICA, PLÁSTICA OU TERMOACÚSTICA, INCLUSO IÇAMENTO. AF_07/2019</t>
  </si>
  <si>
    <t>92553</t>
  </si>
  <si>
    <t>FABRICAÇÃO E INSTALAÇÃO DE TESOURA INTEIRA EM MADEIRA NÃO APARELHADA, VÃO DE 11 M, PARA TELHA CERÂMICA OU DE CONCRETO, INCLUSO IÇAMENTO. AF_07/2019</t>
  </si>
  <si>
    <t>92563</t>
  </si>
  <si>
    <t>FABRICAÇÃO E INSTALAÇÃO DE TESOURA INTEIRA EM MADEIRA NÃO APARELHADA, VÃO DE 11 M, PARA TELHA ONDULADA DE FIBROCIMENTO, METÁLICA, PLÁSTICA OU TERMOACÚSTICA, INCLUSO IÇAMENTO. AF_07/2019</t>
  </si>
  <si>
    <t>92554</t>
  </si>
  <si>
    <t>FABRICAÇÃO E INSTALAÇÃO DE TESOURA INTEIRA EM MADEIRA NÃO APARELHADA, VÃO DE 12 M, PARA TELHA CERÂMICA OU DE CONCRETO, INCLUSO IÇAMENTO. AF_07/2019</t>
  </si>
  <si>
    <t>92564</t>
  </si>
  <si>
    <t>FABRICAÇÃO E INSTALAÇÃO DE TESOURA INTEIRA EM MADEIRA NÃO APARELHADA, VÃO DE 12 M, PARA TELHA ONDULADA DE FIBROCIMENTO, METÁLICA, PLÁSTICA OU TERMOACÚSTICA, INCLUSO IÇAMENTO. AF_07/2019</t>
  </si>
  <si>
    <t>92545</t>
  </si>
  <si>
    <t>FABRICAÇÃO E INSTALAÇÃO DE TESOURA INTEIRA EM MADEIRA NÃO APARELHADA, VÃO DE 3 M, PARA TELHA CERÂMICA OU DE CONCRETO, INCLUSO IÇAMENTO. AF_07/2019</t>
  </si>
  <si>
    <t>92555</t>
  </si>
  <si>
    <t>FABRICAÇÃO E INSTALAÇÃO DE TESOURA INTEIRA EM MADEIRA NÃO APARELHADA, VÃO DE 3 M, PARA TELHA ONDULADA DE FIBROCIMENTO, METÁLICA, PLÁSTICA OU TERMOACÚSTICA, INCLUSO IÇAMENTO. AF_07/2019</t>
  </si>
  <si>
    <t>92546</t>
  </si>
  <si>
    <t>FABRICAÇÃO E INSTALAÇÃO DE TESOURA INTEIRA EM MADEIRA NÃO APARELHADA, VÃO DE 4 M, PARA TELHA CERÂMICA OU DE CONCRETO, INCLUSO IÇAMENTO. AF_07/2019</t>
  </si>
  <si>
    <t>92556</t>
  </si>
  <si>
    <t>FABRICAÇÃO E INSTALAÇÃO DE TESOURA INTEIRA EM MADEIRA NÃO APARELHADA, VÃO DE 4 M, PARA TELHA ONDULADA DE FIBROCIMENTO, METÁLICA, PLÁSTICA OU TERMOACÚSTICA, INCLUSO IÇAMENTO. AF_07/2019</t>
  </si>
  <si>
    <t>92547</t>
  </si>
  <si>
    <t>FABRICAÇÃO E INSTALAÇÃO DE TESOURA INTEIRA EM MADEIRA NÃO APARELHADA, VÃO DE 5 M, PARA TELHA CERÂMICA OU DE CONCRETO, INCLUSO IÇAMENTO. AF_07/2019</t>
  </si>
  <si>
    <t>92557</t>
  </si>
  <si>
    <t>FABRICAÇÃO E INSTALAÇÃO DE TESOURA INTEIRA EM MADEIRA NÃO APARELHADA, VÃO DE 5 M, PARA TELHA ONDULADA DE FIBROCIMENTO, METÁLICA, PLÁSTICA OU TERMOACÚSTICA, INCLUSO IÇAMENTO. AF_07/2019</t>
  </si>
  <si>
    <t>92548</t>
  </si>
  <si>
    <t>FABRICAÇÃO E INSTALAÇÃO DE TESOURA INTEIRA EM MADEIRA NÃO APARELHADA, VÃO DE 6 M, PARA TELHA CERÂMICA OU DE CONCRETO, INCLUSO IÇAMENTO. AF_07/2019</t>
  </si>
  <si>
    <t>92558</t>
  </si>
  <si>
    <t>FABRICAÇÃO E INSTALAÇÃO DE TESOURA INTEIRA EM MADEIRA NÃO APARELHADA, VÃO DE 6 M, PARA TELHA ONDULADA DE FIBROCIMENTO, METÁLICA, PLÁSTICA OU TERMOACÚSTICA, INCLUSO IÇAMENTO. AF_07/2019</t>
  </si>
  <si>
    <t>92549</t>
  </si>
  <si>
    <t>FABRICAÇÃO E INSTALAÇÃO DE TESOURA INTEIRA EM MADEIRA NÃO APARELHADA, VÃO DE 7 M, PARA TELHA CERÂMICA OU DE CONCRETO, INCLUSO IÇAMENTO. AF_07/2019</t>
  </si>
  <si>
    <t>92559</t>
  </si>
  <si>
    <t>FABRICAÇÃO E INSTALAÇÃO DE TESOURA INTEIRA EM MADEIRA NÃO APARELHADA, VÃO DE 7 M, PARA TELHA ONDULADA DE FIBROCIMENTO, METÁLICA, PLÁSTICA OU TERMOACÚSTICA, INCLUSO IÇAMENTO. AF_07/2019</t>
  </si>
  <si>
    <t>92550</t>
  </si>
  <si>
    <t>FABRICAÇÃO E INSTALAÇÃO DE TESOURA INTEIRA EM MADEIRA NÃO APARELHADA, VÃO DE 8 M, PARA TELHA CERÂMICA OU DE CONCRETO, INCLUSO IÇAMENTO. AF_07/2019</t>
  </si>
  <si>
    <t>92560</t>
  </si>
  <si>
    <t>FABRICAÇÃO E INSTALAÇÃO DE TESOURA INTEIRA EM MADEIRA NÃO APARELHADA, VÃO DE 8 M, PARA TELHA ONDULADA DE FIBROCIMENTO, METÁLICA, PLÁSTICA OU TERMOACÚSTICA, INCLUSO IÇAMENTO. AF_07/2019</t>
  </si>
  <si>
    <t>92551</t>
  </si>
  <si>
    <t>FABRICAÇÃO E INSTALAÇÃO DE TESOURA INTEIRA EM MADEIRA NÃO APARELHADA, VÃO DE 9 M, PARA TELHA CERÂMICA OU DE CONCRETO, INCLUSO IÇAMENTO. AF_07/2019</t>
  </si>
  <si>
    <t>92561</t>
  </si>
  <si>
    <t>FABRICAÇÃO E INSTALAÇÃO DE TESOURA INTEIRA EM MADEIRA NÃO APARELHADA, VÃO DE 9 M, PARA TELHA ONDULADA DE FIBROCIMENTO, METÁLICA, PLÁSTICA OU TERMOACÚSTICA, INCLUSO IÇAMENTO. AF_07/2019</t>
  </si>
  <si>
    <t>92262</t>
  </si>
  <si>
    <t>INSTALAÇÃO DE TESOURA (INTEIRA OU MEIA), BIAPOIADA, EM MADEIRA NÃO APARELHADA, PARA VÃOS MAIORES OU IGUAIS A 10,0 M E MENORES QUE 12,0 M, INCLUSO IÇAMENTO. AF_07/2019</t>
  </si>
  <si>
    <t>92259</t>
  </si>
  <si>
    <t>INSTALAÇÃO DE TESOURA (INTEIRA OU MEIA), BIAPOIADA, EM MADEIRA NÃO APARELHADA, PARA VÃOS MAIORES OU IGUAIS A 3,0 M E MENORES QUE 6,0 M, INCLUSO IÇAMENTO. AF_07/2019</t>
  </si>
  <si>
    <t>92260</t>
  </si>
  <si>
    <t>INSTALAÇÃO DE TESOURA (INTEIRA OU MEIA), BIAPOIADA, EM MADEIRA NÃO APARELHADA, PARA VÃOS MAIORES OU IGUAIS A 6,0 M E MENORES QUE 8,0 M, INCLUSO IÇAMENTO. AF_07/2019</t>
  </si>
  <si>
    <t>92261</t>
  </si>
  <si>
    <t>INSTALAÇÃO DE TESOURA (INTEIRA OU MEIA), BIAPOIADA, EM MADEIRA NÃO APARELHADA, PARA VÃOS MAIORES OU IGUAIS A 8,0 M E MENORES QUE 10,0 M, INCLUSO IÇAMENTO. AF_07/2019</t>
  </si>
  <si>
    <t>92258</t>
  </si>
  <si>
    <t>INSTALAÇÃO DE TESOURA (INTEIRA OU MEIA), EM AÇO, PARA VÃOS MAIORES OU IGUAIS A 10,0 M E MENORES QUE 12,0 M, INCLUSO IÇAMENTO. AF_07/2019</t>
  </si>
  <si>
    <t>92255</t>
  </si>
  <si>
    <t>INSTALAÇÃO DE TESOURA (INTEIRA OU MEIA), EM AÇO, PARA VÃOS MAIORES OU IGUAIS A 3,0 M E MENORES QUE 6,0 M, INCLUSO IÇAMENTO. AF_07/2019</t>
  </si>
  <si>
    <t>92256</t>
  </si>
  <si>
    <t>INSTALAÇÃO DE TESOURA (INTEIRA OU MEIA), EM AÇO, PARA VÃOS MAIORES OU IGUAIS A 6,0 M E MENORES QUE 8,0 M, INCLUSO IÇAMENTO. AF_07/2019</t>
  </si>
  <si>
    <t>92257</t>
  </si>
  <si>
    <t>INSTALAÇÃO DE TESOURA (INTEIRA OU MEIA), EM AÇO, PARA VÃOS MAIORES OU IGUAIS A 8,0 M E MENORES QUE 10,0 M, INCLUSO IÇAMENTO. AF_07/2019</t>
  </si>
  <si>
    <t>100393</t>
  </si>
  <si>
    <t>RETIRADA E RECOLOCAÇÃO DE CAIBRO EM TELHADOS DE ATÉ 2 ÁGUAS COM TELHA CERÂMICA CAPA-CANAL, INCLUSO TRANSPORTE VERTICAL. AF_07/2019</t>
  </si>
  <si>
    <t>100389</t>
  </si>
  <si>
    <t>RETIRADA E RECOLOCAÇÃO DE CAIBRO EM TELHADOS DE ATÉ 2 ÁGUAS COM TELHA CERÂMICA OU DE CONCRETO DE ENCAIXE, INCLUSO TRANSPORTE VERTICAL. AF_07/2019</t>
  </si>
  <si>
    <t>100395</t>
  </si>
  <si>
    <t>RETIRADA E RECOLOCAÇÃO DE CAIBRO EM TELHADOS DE MAIS DE 2 ÁGUAS COM TELHA CERÂMICA CAPA-CANAL, INCLUSO TRANSPORTE VERTICAL. AF_07/2019</t>
  </si>
  <si>
    <t>100391</t>
  </si>
  <si>
    <t>RETIRADA E RECOLOCAÇÃO DE CAIBRO EM TELHADOS DE MAIS DE 2 ÁGUAS COM TELHA CERÂMICA OU DE CONCRETO DE ENCAIXE, INCLUSO TRANSPORTE VERTICAL. AF_07/2019</t>
  </si>
  <si>
    <t>100392</t>
  </si>
  <si>
    <t>RETIRADA E RECOLOCAÇÃO DE RIPA EM TELHADOS DE ATÉ 2 ÁGUAS COM TELHA CERÂMICA CAPA-CANAL, INCLUSO TRANSPORTE VERTICAL. AF_07/2019</t>
  </si>
  <si>
    <t>100388</t>
  </si>
  <si>
    <t>RETIRADA E RECOLOCAÇÃO DE RIPA EM TELHADOS DE ATÉ 2 ÁGUAS COM TELHA CERÂMICA OU DE CONCRETO DE ENCAIXE, INCLUSO TRANSPORTE VERTICAL. AF_07/2019</t>
  </si>
  <si>
    <t>100394</t>
  </si>
  <si>
    <t>RETIRADA E RECOLOCAÇÃO DE RIPA EM TELHADOS DE MAIS DE 2 ÁGUAS COM TELHA CERÂMICA CAPA-CANAL, INCLUSO TRANSPORTE VERTICAL. AF_07/2019</t>
  </si>
  <si>
    <t>100390</t>
  </si>
  <si>
    <t>RETIRADA E RECOLOCAÇÃO DE RIPA EM TELHADOS DE MAIS DE 2 ÁGUAS COM TELHA CERÂMICA OU DE CONCRETO DE ENCAIXE, INCLUSO TRANSPORTE VERTICAL. AF_07/2019</t>
  </si>
  <si>
    <t>92575</t>
  </si>
  <si>
    <t>TRAMA DE AÇO COMPOSTA POR RIPAS E CAIBROS PARA TELHADOS DE ATÉ 2 ÁGUAS PARA TELHA CERÂMICA CAPA-CANAL, INCLUSO TRANSPORTE VERTICAL. AF_07/2019</t>
  </si>
  <si>
    <t>92569</t>
  </si>
  <si>
    <t>TRAMA DE AÇO COMPOSTA POR RIPAS E CAIBROS PARA TELHADOS DE ATÉ 2 ÁGUAS PARA TELHA DE ENCAIXE DE CERÂMICA OU DE CONCRETO, INCLUSO TRANSPORTE VERTICAL. AF_07/2019</t>
  </si>
  <si>
    <t>92578</t>
  </si>
  <si>
    <t>TRAMA DE AÇO COMPOSTA POR RIPAS E CAIBROS PARA TELHADOS DE MAIS DE 2 ÁGUAS PARA TELHA CERÂMICA CAPA-CANAL, INCLUSO TRANSPORTE VERTICAL. AF_07/2019</t>
  </si>
  <si>
    <t>92572</t>
  </si>
  <si>
    <t>TRAMA DE AÇO COMPOSTA POR RIPAS E CAIBROS PARA TELHADOS DE MAIS DE 2 ÁGUAS PARA TELHA DE ENCAIXE DE CERÂMICA OU DE CONCRETO, INCLUSO TRANSPORTE VERTICAL. AF_07/2019</t>
  </si>
  <si>
    <t>92576</t>
  </si>
  <si>
    <t>TRAMA DE AÇO COMPOSTA POR RIPAS PARA TELHADOS DE ATÉ 2 ÁGUAS PARA TELHA CERÂMICA CAPA-CANAL, INCLUSO TRANSPORTE VERTICAL. AF_07/2019</t>
  </si>
  <si>
    <t>92570</t>
  </si>
  <si>
    <t>TRAMA DE AÇO COMPOSTA POR RIPAS PARA TELHADOS DE ATÉ 2 ÁGUAS PARA TELHA DE ENCAIXE DE CERÂMICA OU DE CONCRETO, INCLUSO TRANSPORTE VERTICAL. AF_07/2019</t>
  </si>
  <si>
    <t>92579</t>
  </si>
  <si>
    <t>TRAMA DE AÇO COMPOSTA POR RIPAS PARA TELHADOS DE MAIS DE 2 ÁGUAS PARA TELHA CERÂMICA CAPA-CANAL, INCLUSO TRANSPORTE VERTICAL. AF_07/2019</t>
  </si>
  <si>
    <t>92573</t>
  </si>
  <si>
    <t>TRAMA DE AÇO COMPOSTA POR RIPAS PARA TELHADOS DE MAIS DE 2 ÁGUAS PARA TELHA DE ENCAIXE DE CERÂMICA OU DE CONCRETO, INCLUSO TRANSPORTE VERTICAL, INCLUSO TRANSPORTE VERTICAL. AF_07/2019</t>
  </si>
  <si>
    <t>92574</t>
  </si>
  <si>
    <t>TRAMA DE AÇO COMPOSTA POR RIPAS, CAIBROS E TERÇAS PARA TELHADOS DE ATÉ 2 ÁGUAS PARA TELHA CERÂMICA CAPA-CANAL, INCLUSO TRANSPORTE VERTICAL. AF_07/2019</t>
  </si>
  <si>
    <t>92568</t>
  </si>
  <si>
    <t>TRAMA DE AÇO COMPOSTA POR RIPAS, CAIBROS E TERÇAS PARA TELHADOS DE ATÉ 2 ÁGUAS PARA TELHA DE ENCAIXE DE CERÂMICA OU DE CONCRETO, INCLUSO TRANSPORTE VERTICAL. AF_07/2019</t>
  </si>
  <si>
    <t>92577</t>
  </si>
  <si>
    <t>TRAMA DE AÇO COMPOSTA POR RIPAS, CAIBROS E TERÇAS PARA TELHADOS DE MAIS DE 2 ÁGUAS PARA TELHA CERÂMICA CAPA-CANAL, INCLUSO TRANSPORTE VERTICAL. AF_07/2019</t>
  </si>
  <si>
    <t>92571</t>
  </si>
  <si>
    <t>TRAMA DE AÇO COMPOSTA POR RIPAS, CAIBROS E TERÇAS PARA TELHADOS DE MAIS DE 2 ÁGUAS PARA TELHA DE ENCAIXE DE CERÂMICA OU DE CONCRETO, INCLUSO TRANSPORTE VERTICAL. AF_07/2019</t>
  </si>
  <si>
    <t>92581</t>
  </si>
  <si>
    <t>TRAMA DE AÇO COMPOSTA POR TERÇAS PARA TELHADOS DE ATÉ 2 ÁGUAS PARA TELHA ESTRUTURAL DE FIBROCIMENTO, INCLUSO TRANSPORTE VERTICAL. AF_07/2019</t>
  </si>
  <si>
    <t>104314</t>
  </si>
  <si>
    <t>TRAMA DE AÇO COMPOSTA POR TERÇAS PARA TELHADOS DE ATÉ 2 ÁGUAS PARA TELHA ONDULADA DE FIBROCIMENTO, METÁLICA, PLÁSTICA OU TERMOACÚSTICA, INCLUSO TRANSPORTE VERTICAL (EM KG). AF_07/2019</t>
  </si>
  <si>
    <t>TRAMA DE AÇO COMPOSTA POR TERÇAS PARA TELHADOS DE ATÉ 2 ÁGUAS PARA TELHA ONDULADA DE FIBROCIMENTO, METÁLICA, PLÁSTICA OU TERMOACÚSTICA, INCLUSO TRANSPORTE VERTICAL. AF_07/2019</t>
  </si>
  <si>
    <t>92541</t>
  </si>
  <si>
    <t>TRAMA DE MADEIRA COMPOSTA POR RIPAS, CAIBROS E TERÇAS PARA TELHADOS DE ATÉ 2 ÁGUAS PARA TELHA CERÂMICA CAPA-CANAL, INCLUSO TRANSPORTE VERTICAL. AF_07/2019</t>
  </si>
  <si>
    <t>92539</t>
  </si>
  <si>
    <t>TRAMA DE MADEIRA COMPOSTA POR RIPAS, CAIBROS E TERÇAS PARA TELHADOS DE ATÉ 2 ÁGUAS PARA TELHA DE ENCAIXE DE CERÂMICA OU DE CONCRETO, INCLUSO TRANSPORTE VERTICAL. AF_07/2019</t>
  </si>
  <si>
    <t>92542</t>
  </si>
  <si>
    <t>TRAMA DE MADEIRA COMPOSTA POR RIPAS, CAIBROS E TERÇAS PARA TELHADOS DE MAIS QUE 2 ÁGUAS PARA TELHA CERÂMICA CAPA-CANAL, INCLUSO TRANSPORTE VERTICAL. AF_07/2019</t>
  </si>
  <si>
    <t>92540</t>
  </si>
  <si>
    <t>TRAMA DE MADEIRA COMPOSTA POR RIPAS, CAIBROS E TERÇAS PARA TELHADOS DE MAIS QUE 2 ÁGUAS PARA TELHA DE ENCAIXE DE CERÂMICA OU DE CONCRETO, INCLUSO TRANSPORTE VERTICAL. AF_07/2019</t>
  </si>
  <si>
    <t>92544</t>
  </si>
  <si>
    <t>TRAMA DE MADEIRA COMPOSTA POR TERÇAS PARA TELHADOS DE ATÉ 2 ÁGUAS PARA TELHA ESTRUTURAL DE FIBROCIMENTO, INCLUSO TRANSPORTE VERTICAL. AF_07/2019</t>
  </si>
  <si>
    <t>92543</t>
  </si>
  <si>
    <t>TRAMA DE MADEIRA COMPOSTA POR TERÇAS PARA TELHADOS DE ATÉ 2 ÁGUAS PARA TELHA ONDULADA DE FIBROCIMENTO, METÁLICA, PLÁSTICA OU TERMOACÚSTICA, INCLUSO TRANSPORTE VERTICAL. AF_07/2019</t>
  </si>
  <si>
    <t>97740</t>
  </si>
  <si>
    <t>PEÇA CIRCULAR PRÉ-MOLDADA, VOLUME DE CONCRETO ACIMA DE 100 LITROS, TAXA DE AÇO APROXIMADA DE 30KG/M³. AF_03/2024</t>
  </si>
  <si>
    <t>97738</t>
  </si>
  <si>
    <t>PEÇA CIRCULAR PRÉ-MOLDADA, VOLUME DE CONCRETO DE 10 A 30 LITROS, TAXA DE FIBRA DE POLIPROPILENO APROXIMADA DE 6 KG/M³. AF_03/2024_PS</t>
  </si>
  <si>
    <t>97739</t>
  </si>
  <si>
    <t>PEÇA CIRCULAR PRÉ-MOLDADA, VOLUME DE CONCRETO DE 30 A 100 LITROS, TAXA DE AÇO APROXIMADA DE 30KG/M³. AF_03/2024</t>
  </si>
  <si>
    <t>97736</t>
  </si>
  <si>
    <t>PEÇA RETANGULAR PRÉ-MOLDADA, VOLUME DE CONCRETO ACIMA DE 100 LITROS, TAXA DE AÇO APROXIMADA DE 30KG/M³. AF_03/2024</t>
  </si>
  <si>
    <t>97734</t>
  </si>
  <si>
    <t>PEÇA RETANGULAR PRÉ-MOLDADA, VOLUME DE CONCRETO DE 10 A 30 LITROS, TAXA DE AÇO APROXIMADA DE 30KG/M³. AF_03/2024</t>
  </si>
  <si>
    <t>97735</t>
  </si>
  <si>
    <t>PEÇA RETANGULAR PRÉ-MOLDADA, VOLUME DE CONCRETO DE 30 A 100 LITROS, TAXA DE AÇO APROXIMADA DE 30KG/M³. AF_03/2024</t>
  </si>
  <si>
    <t>97737</t>
  </si>
  <si>
    <t>PEÇA RETANGULAR PRÉ-MOLDADA, VOLUME DE CONCRETO DE 30 A 70 LITROS, TAXA DE AÇO APROXIMADA DE 70KG/M³. AF_03/2024</t>
  </si>
  <si>
    <t>97733</t>
  </si>
  <si>
    <t>PEÇA RETANGULAR PRÉ-MOLDADA, VOLUME DE CONCRETO DE ATÉ 10 LITROS, TAXA DE AÇO APROXIMADA DE 30KG/M³. AF_03/2024</t>
  </si>
  <si>
    <t>98616</t>
  </si>
  <si>
    <t>CONTENÇÃO EM CORTINA COM ESTACAS ESPAÇADAS COM 30 CM DE DIÂMETRO E PROFUNDIDADE ATÉ 20 METROS. AF_02/2025</t>
  </si>
  <si>
    <t>98619</t>
  </si>
  <si>
    <t>CONTENÇÃO EM CORTINA COM ESTACAS ESPAÇADAS COM 40 CM DE DIÂMETRO E PROFUNDIDADE ATÉ 20 METROS. AF_02/2025</t>
  </si>
  <si>
    <t>98622</t>
  </si>
  <si>
    <t>CONTENÇÃO EM CORTINA COM ESTACAS ESPAÇADAS COM 50 CM DE DIÂMETRO E PROFUNDIDADE ATÉ 20 METROS. AF_02/2025</t>
  </si>
  <si>
    <t>98625</t>
  </si>
  <si>
    <t>CONTENÇÃO EM CORTINA COM ESTACAS ESPAÇADAS COM 60 CM DE DIÂMETRO E PROFUNDIDADE ATÉ 20 METROS. AF_02/2025</t>
  </si>
  <si>
    <t>98657</t>
  </si>
  <si>
    <t>EXECUÇÃO DE MURETA GUIA PARA CONTENÇÃO/FUNDAÇÃO, PARA LAMELAS ATÉ 0,80 M DE LARGURA. AF_02/2025</t>
  </si>
  <si>
    <t>100344</t>
  </si>
  <si>
    <t>ARMAÇÃO DE CORTINA DE CONTENÇÃO EM CONCRETO ARMADO, COM AÇO CA-50 DE 10 MM - MONTAGEM. AF_11/2024</t>
  </si>
  <si>
    <t>100345</t>
  </si>
  <si>
    <t>ARMAÇÃO DE CORTINA DE CONTENÇÃO EM CONCRETO ARMADO, COM AÇO CA-50 DE 12,5 MM - MONTAGEM. AF_11/2024</t>
  </si>
  <si>
    <t>100346</t>
  </si>
  <si>
    <t>ARMAÇÃO DE CORTINA DE CONTENÇÃO EM CONCRETO ARMADO, COM AÇO CA-50 DE 16 MM - MONTAGEM. AF_11/2024</t>
  </si>
  <si>
    <t>100347</t>
  </si>
  <si>
    <t>ARMAÇÃO DE CORTINA DE CONTENÇÃO EM CONCRETO ARMADO, COM AÇO CA-50 DE 20 MM - MONTAGEM. AF_11/2024</t>
  </si>
  <si>
    <t>100348</t>
  </si>
  <si>
    <t>ARMAÇÃO DE CORTINA DE CONTENÇÃO EM CONCRETO ARMADO, COM AÇO CA-50 DE 25 MM - MONTAGEM. AF_11/2024</t>
  </si>
  <si>
    <t>100342</t>
  </si>
  <si>
    <t>ARMAÇÃO DE CORTINA DE CONTENÇÃO EM CONCRETO ARMADO, COM AÇO CA-50 DE 6,3 MM - MONTAGEM. AF_11/2024</t>
  </si>
  <si>
    <t>100343</t>
  </si>
  <si>
    <t>ARMAÇÃO DE CORTINA DE CONTENÇÃO EM CONCRETO ARMADO, COM AÇO CA-50 DE 8 MM - MONTAGEM. AF_11/2024</t>
  </si>
  <si>
    <t>100349</t>
  </si>
  <si>
    <t>CONCRETAGEM DE CORTINA DE CONTENÇÃO, ATRAVÉS DE BOMBA - LANÇAMENTO, ADENSAMENTO E ACABAMENTO. AF_11/2024</t>
  </si>
  <si>
    <t>100341</t>
  </si>
  <si>
    <t>FABRICAÇÃO, MONTAGEM E DESMONTAGEM DE FÔRMA PARA CORTINA DE CONTENÇÃO, EM CHAPA DE MADEIRA COMPENSADA PLASTIFICADA, E = 18 MM, 10 UTILIZAÇÕES. AF_11/2024</t>
  </si>
  <si>
    <t>105042</t>
  </si>
  <si>
    <t>PILAR DE MADEIRA ROLIÇA, EUCALIPTO OU EQUIVALENTE DA REGIÃO, FIXADO COM VERGALHÃO, DIÂMETRO DE 12 A 15 CM, APOIO ARTICULADO, COMPRIMENTO DE 3 M. AF_03/2024</t>
  </si>
  <si>
    <t>105046</t>
  </si>
  <si>
    <t>PILAR DE MADEIRA ROLIÇA, EUCALIPTO OU EQUIVALENTE DA REGIÃO, FIXADO COM VERGALHÃO, DIÂMETRO DE 12 A 15 CM, APOIO ARTICULADO, COMPRIMENTO DE 6 M. AF_03/2024</t>
  </si>
  <si>
    <t>105095</t>
  </si>
  <si>
    <t>PILAR DE MADEIRA ROLIÇA, EUCALIPTO OU EQUIVALENTE DA REGIÃO, FIXADO COM VERGALHÃO, DIÂMETRO DE 16 A 20 CM, APOIO ARTICULADO, COMPRIMENTO DE 3 M. AF_03/2024</t>
  </si>
  <si>
    <t>105098</t>
  </si>
  <si>
    <t>PILAR DE MADEIRA ROLIÇA, EUCALIPTO OU EQUIVALENTE DA REGIÃO, FIXADO COM VERGALHÃO, DIÂMETRO DE 16 A 20 CM, APOIO ARTICULADO, COMPRIMENTO DE 6 M. AF_03/2024</t>
  </si>
  <si>
    <t>105050</t>
  </si>
  <si>
    <t>PILAR DE MADEIRA ROLIÇA, EUCALIPTO OU EQUIVALENTE DA REGIÃO, FIXADO COM VERGALHÃO, DIÂMETRO DE 21 A 29 CM, APOIO ARTICULADO, COMPRIMENTO DE 3 M. AF_03/2024</t>
  </si>
  <si>
    <t>105053</t>
  </si>
  <si>
    <t>PILAR DE MADEIRA ROLIÇA, EUCALIPTO OU EQUIVALENTE DA REGIÃO, FIXADO COM VERGALHÃO, DIÂMETRO DE 21 A 29 CM, APOIO ARTICULADO, COMPRIMENTO DE 6 M. AF_03/2024</t>
  </si>
  <si>
    <t>105056</t>
  </si>
  <si>
    <t>PILAR DE MADEIRA ROLIÇA, EUCALIPTO OU EQUIVALENTE DA REGIÃO, FIXADO COM VERGALHÃO, DIÂMETRO DE 30 A 34 CM, APOIO ARTICULADO, COMPRIMENTO DE 3 M. AF_03/2024</t>
  </si>
  <si>
    <t>105058</t>
  </si>
  <si>
    <t>PILAR DE MADEIRA ROLIÇA, EUCALIPTO OU EQUIVALENTE DA REGIÃO, FIXADO COM VERGALHÃO, DIÂMETRO DE 30 A 34 CM, APOIO ARTICULADO, COMPRIMENTO DE 6 M. AF_03/2024</t>
  </si>
  <si>
    <t>105061</t>
  </si>
  <si>
    <t>PILAR DE MADEIRA SERRADA, MAÇARANDUBA OU EQUIVALENTE DA REGIÃO, NÃO APARELHADO, FIXADO COM VERGALHÃO, SEÇÃO QUADRADA 10 X 10 CM, APOIO ARTICULADO, COMPRIMENTO DE 3 M. AF_03/2024</t>
  </si>
  <si>
    <t>105064</t>
  </si>
  <si>
    <t>PILAR DE MADEIRA SERRADA, MAÇARANDUBA OU EQUIVALENTE DA REGIÃO, NÃO APARELHADO, FIXADO COM VERGALHÃO, SEÇÃO QUADRADA 10 X 10 CM, APOIO ARTICULADO, COMPRIMENTO DE 6 M. AF_03/2024</t>
  </si>
  <si>
    <t>105068</t>
  </si>
  <si>
    <t>PILAR DE MADEIRA SERRADA, MAÇARANDUBA OU EQUIVALENTE DA REGIÃO, NÃO APARELHADO, FIXADO COM VERGALHÃO, SEÇÃO QUADRADA 15 X 15 CM, APOIO ARTICULADO, COMPRIMENTO DE 3 M. AF_03/2024</t>
  </si>
  <si>
    <t>105071</t>
  </si>
  <si>
    <t>PILAR DE MADEIRA SERRADA, MAÇARANDUBA OU EQUIVALENTE DA REGIÃO, NÃO APARELHADO, FIXADO COM VERGALHÃO, SEÇÃO QUADRADA 15 X 15 CM, APOIO ARTICULADO, COMPRIMENTO DE 6 M. AF_03/2024</t>
  </si>
  <si>
    <t>105074</t>
  </si>
  <si>
    <t>PILAR DE MADEIRA SERRADA, MAÇARANDUBA OU EQUIVALENTE DA REGIÃO, NÃO APARELHADO, FIXADO COM VERGALHÃO, SEÇÃO QUADRADA 20 X 20 CM, APOIO ARTICULADO, COMPRIMENTO DE 3 M. AF_03/2024</t>
  </si>
  <si>
    <t>105077</t>
  </si>
  <si>
    <t>PILAR DE MADEIRA SERRADA, MAÇARANDUBA OU EQUIVALENTE DA REGIÃO, NÃO APARELHADO, FIXADO COM VERGALHÃO, SEÇÃO QUADRADA 20 X 20 CM, APOIO ARTICULADO, COMPRIMENTO DE 6 M. AF_03/2024</t>
  </si>
  <si>
    <t>105090</t>
  </si>
  <si>
    <t>PISO DE MADEIRA, SOBRE VIGOTAS DE MADEIRA SEÇÃO 7,5 X 15 CM. AF_03/2024</t>
  </si>
  <si>
    <t>105099</t>
  </si>
  <si>
    <t>VIGA DE MADEIRA ROLIÇA, EUCALIPTO OU EQUIVALENTE DA REGIÃO, DIÂMETRO DE 12 A 15 CM. AF_03/2024</t>
  </si>
  <si>
    <t>105100</t>
  </si>
  <si>
    <t>VIGA DE MADEIRA ROLIÇA, EUCALIPTO OU EQUIVALENTE DA REGIÃO, DIÂMETRO DE 16 A 20 CM. AF_03/2024</t>
  </si>
  <si>
    <t>105101</t>
  </si>
  <si>
    <t>VIGA DE MADEIRA ROLIÇA, EUCALIPTO OU EQUIVALENTE DA REGIÃO, DIÂMETRO DE 21 A 29 CM. AF_03/2024</t>
  </si>
  <si>
    <t>105102</t>
  </si>
  <si>
    <t>VIGA DE MADEIRA ROLIÇA, EUCALIPTO OU EQUIVALENTE DA REGIÃO, DIÂMETRO DE 30 A 34 CM. AF_03/2024</t>
  </si>
  <si>
    <t>105080</t>
  </si>
  <si>
    <t>VIGA DE MADEIRA SERRADA, MAÇARANDUBA OU EQUIVALENTE DA REGIÃO, APARELHADA, SEÇÃO RETANGULAR 6 X 12 CM. AF_03/2024</t>
  </si>
  <si>
    <t>105081</t>
  </si>
  <si>
    <t>VIGA DE MADEIRA SERRADA, MAÇARANDUBA OU EQUIVALENTE DA REGIÃO, APARELHADA, SEÇÃO RETANGULAR 6 X 16 CM. AF_03/2024</t>
  </si>
  <si>
    <t>105091</t>
  </si>
  <si>
    <t>VIGA DE MADEIRA SERRADA, MAÇARANDUBA OU EQUIVALENTE DA REGIÃO, APARELHADA, SEÇÃO RETANGULAR 7,5 X 23 CM. AF_03/2024</t>
  </si>
  <si>
    <t>105089</t>
  </si>
  <si>
    <t>VIGA DE MADEIRA SERRADA, MAÇARANDUBA OU EQUIVALENTE DA REGIÃO, APARELHADA, SEÇÃO RETANGULAR 8 X 30 CM. AF_03/2024</t>
  </si>
  <si>
    <t>105082</t>
  </si>
  <si>
    <t>VIGA DE MADEIRA SERRADA, MAÇARANDUBA OU EQUIVALENTE DA REGIÃO, NÃO APARELHADA, SEÇÃO RETANGULAR 6 X 12 CM. AF_03/2024</t>
  </si>
  <si>
    <t>105083</t>
  </si>
  <si>
    <t>VIGA DE MADEIRA SERRADA, MAÇARANDUBA OU EQUIVALENTE DA REGIÃO, NÃO APARELHADA, SEÇÃO RETANGULAR 6 X 16 CM. AF_03/2024</t>
  </si>
  <si>
    <t>105084</t>
  </si>
  <si>
    <t>VIGA DE MADEIRA SERRADA, MAÇARANDUBA OU EQUIVALENTE DA REGIÃO, NÃO APARELHADA, SEÇÃO RETANGULAR 6 X 20 CM. AF_03/2024</t>
  </si>
  <si>
    <t>105086</t>
  </si>
  <si>
    <t>VIGA DE MADEIRA SERRADA, MAÇARANDUBA OU EQUIVALENTE DA REGIÃO, NÃO APARELHADA, SEÇÃO RETANGULAR 6 X 25 CM. AF_03/2024</t>
  </si>
  <si>
    <t>105087</t>
  </si>
  <si>
    <t>VIGA DE MADEIRA SERRADA, MAÇARANDUBA OU EQUIVALENTE DA REGIÃO, NÃO APARELHADA, SEÇÃO RETANGULAR 6 X 30 CM. AF_03/2024</t>
  </si>
  <si>
    <t>105088</t>
  </si>
  <si>
    <t>VIGA DE MADEIRA SERRADA, MAÇARANDUBA OU EQUIVALENTE DA REGIÃO, NÃO APARELHADA, SEÇÃO RETANGULAR 6 X 40 CM. AF_03/2024</t>
  </si>
  <si>
    <t>105092</t>
  </si>
  <si>
    <t>VIGA DE MADEIRA SERRADA, MAÇARANDUBA OU EQUIVALENTE DA REGIÃO, NÃO APARELHADA, SEÇÃO RETANGULAR 7,5 X 23 CM. AF_03/2024</t>
  </si>
  <si>
    <t>105085</t>
  </si>
  <si>
    <t>VIGA DE MADEIRA SERRADA, MAÇARANDUBA OU EQUIVALENTE DA REGIÃO, NÃO APARELHADA, SEÇÃO RETANGULAR 8 X 16 CM. AF_03/2024</t>
  </si>
  <si>
    <t>105093</t>
  </si>
  <si>
    <t>VIGA DE MADEIRA SERRADA, MAÇARANDUBA OU EQUIVALENTE DA REGIÃO, NÃO APARELHADA, SEÇÃO RETANGULAR 8 X 30 CM. AF_03/2024</t>
  </si>
  <si>
    <t>105041</t>
  </si>
  <si>
    <t>VIGA DE MADEIRA SERRADA, PINUS OU EQUIVALENTE DA REGIÃO, SEÇÃO RETANGULAR 7,5 X 10 CM. AF_03/2024</t>
  </si>
  <si>
    <t>105045</t>
  </si>
  <si>
    <t>VIGA DE MADEIRA SERRADA, PINUS OU EQUIVALENTE DA REGIÃO, SEÇÃO RETANGULAR 7,5 X 15 CM. AF_03/2024</t>
  </si>
  <si>
    <t>93961</t>
  </si>
  <si>
    <t>EXECUÇÃO DE GRAMPO PARA SOLO GRAMPEADO COM COMPRIMENTO MAIOR QUE 10 M, DIÂMETRO DE 10 CM, PERFURAÇÃO COM EQUIPAMENTO MANUAL E ARMADURA COM DIÂMETRO DE 20 MM. AF_07/2024</t>
  </si>
  <si>
    <t>93971</t>
  </si>
  <si>
    <t>EXECUÇÃO DE GRAMPO PARA SOLO GRAMPEADO COM COMPRIMENTO MAIOR QUE 10 M, DIÂMETRO DE 7 CM, PERFURAÇÃO COM EQUIPAMENTO MANUAL E ARMADURA COM DIÂMETRO DE 20 MM. AF_07/2024</t>
  </si>
  <si>
    <t>93959</t>
  </si>
  <si>
    <t>EXECUÇÃO DE GRAMPO PARA SOLO GRAMPEADO COM COMPRIMENTO MAIOR QUE 6 M E MENOR OU IGUAL A 10 M, DIÂMETRO DE 10 CM, PERFURAÇÃO COM EQUIPAMENTO MANUAL E ARMADURA COM DIÂMETRO DE 20 MM. AF_07/2024</t>
  </si>
  <si>
    <t>93969</t>
  </si>
  <si>
    <t>EXECUÇÃO DE GRAMPO PARA SOLO GRAMPEADO COM COMPRIMENTO MAIOR QUE 6 M E MENOR OU IGUAL A 10 M, DIÂMETRO DE 7 CM, PERFURAÇÃO COM EQUIPAMENTO MANUAL E ARMADURA COM DIÂMETRO DE 20 MM. AF_07/2024</t>
  </si>
  <si>
    <t>93957</t>
  </si>
  <si>
    <t>EXECUÇÃO DE GRAMPO PARA SOLO GRAMPEADO COM COMPRIMENTO MENOR OU IGUAL A 6 M, DIÂMETRO DE 10 CM, PERFURAÇÃO COM EQUIPAMENTO MANUAL E ARMADURA COM DIÂMETRO DE 20 MM. AF_07/2024</t>
  </si>
  <si>
    <t>93967</t>
  </si>
  <si>
    <t>EXECUÇÃO DE GRAMPO PARA SOLO GRAMPEADO COM COMPRIMENTO MENOR OU IGUAL A 6 M, DIÂMETRO DE 7 CM, PERFURAÇÃO COM EQUIPAMENTO MANUAL E ARMADURA COM DIÂMETRO DE 20 MM. AF_07/2024</t>
  </si>
  <si>
    <t>104878</t>
  </si>
  <si>
    <t>EXECUÇÃO DE LONGARINA, PARA TIRANTES PERMANENTES, COM PERFIL METÁLICO, INCLUINDO CUNHA E SOLIDARIZAÇÃO. AF_11/2023</t>
  </si>
  <si>
    <t>104877</t>
  </si>
  <si>
    <t>EXECUÇÃO DE LONGARINA, PARA TIRANTES PROVISÓRIOS, COM PERFIL METÁLICO, INCLUINDO CUNHA E SOLIDARIZAÇÃO. AF_11/2023</t>
  </si>
  <si>
    <t>104841</t>
  </si>
  <si>
    <t>EXECUÇÃO DE PERFURAÇÃO PARA TIRANTE, COMPRIMENTO MAIOR OU IGUAL A 14 M E MENOR QUE 22 M, COM DIÂMETRO DE FURO DE 100 MM EXECUTADO COM HASTE E TUBOS DE REVESTIMENTO UTILIZANDO PERFURATRIZ SOBRE ESTEIRA. AF_11/2023</t>
  </si>
  <si>
    <t>104849</t>
  </si>
  <si>
    <t>EXECUÇÃO DE PERFURAÇÃO PARA TIRANTE, COMPRIMENTO MAIOR OU IGUAL A 14 M E MENOR QUE 22 M, COM DIÂMETRO DE FURO DE 100 MM EXECUTADO COM HASTE UTILIZANDO PERFURATRIZ MANUAL SOBRE BASE DE MONTAGEM. AF_11/2023</t>
  </si>
  <si>
    <t>104887</t>
  </si>
  <si>
    <t>EXECUÇÃO DE PERFURAÇÃO PARA TIRANTE, COMPRIMENTO MAIOR OU IGUAL A 14 M E MENOR QUE 22 M, COM DIÂMETRO DE FURO DE 100 MM EXECUTADO COM HASTE UTILIZANDO PERFURATRIZ SOBRE ESTEIRA. AF_11/2023</t>
  </si>
  <si>
    <t>104844</t>
  </si>
  <si>
    <t>EXECUÇÃO DE PERFURAÇÃO PARA TIRANTE, COMPRIMENTO MAIOR OU IGUAL A 14 M E MENOR QUE 22 M, COM DIÂMETRO DE FURO DE 150 MM EXECUTADO COM HASTE E TUBOS DE REVESTIMENTO UTILIZANDO PERFURATRIZ SOBRE ESTEIRA. AF_11/2023</t>
  </si>
  <si>
    <t>104852</t>
  </si>
  <si>
    <t>EXECUÇÃO DE PERFURAÇÃO PARA TIRANTE, COMPRIMENTO MAIOR OU IGUAL A 14 M E MENOR QUE 22 M, COM DIÂMETRO DE FURO DE 150 MM EXECUTADO COM HASTE UTILIZANDO PERFURATRIZ MANUAL SOBRE BASE DE MONTAGEM. AF_11/2023</t>
  </si>
  <si>
    <t>104846</t>
  </si>
  <si>
    <t>EXECUÇÃO DE PERFURAÇÃO PARA TIRANTE, COMPRIMENTO MAIOR OU IGUAL A 14 M E MENOR QUE 22 M, COM DIÂMETRO DE FURO DE 200 MM EXECUTADO COM HASTE E TUBOS DE REVESTIMENTO UTILIZANDO PERFURATRIZ SOBRE ESTEIRA. AF_11/2023</t>
  </si>
  <si>
    <t>104854</t>
  </si>
  <si>
    <t>EXECUÇÃO DE PERFURAÇÃO PARA TIRANTE, COMPRIMENTO MAIOR OU IGUAL A 14 M E MENOR QUE 22 M, COM DIÂMETRO DE FURO DE 200 MM EXECUTADO COM HASTE UTILIZANDO PERFURATRIZ MANUAL SOBRE BASE DE MONTAGEM. AF_11/2023</t>
  </si>
  <si>
    <t>104890</t>
  </si>
  <si>
    <t>EXECUÇÃO DE PERFURAÇÃO PARA TIRANTE, COMPRIMENTO MAIOR OU IGUAL A 14 M E MENOR QUE 22 M, COM DIÂMETRO DE FURO DE 200 MM EXECUTADO COM HASTE UTILIZANDO PERFURATRIZ SOBRE ESTEIRA. AF_11/2023</t>
  </si>
  <si>
    <t>104842</t>
  </si>
  <si>
    <t>EXECUÇÃO DE PERFURAÇÃO PARA TIRANTE, COMPRIMENTO MAIOR OU IGUAL A 22 M E MENOR QUE 30 M, COM DIÂMETRO DE FURO DE 100 MM EXECUTADO COM HASTE E TUBOS DE REVESTIMENTO UTILIZANDO PERFURATRIZ SOBRE ESTEIRA. AF_11/2023</t>
  </si>
  <si>
    <t>104850</t>
  </si>
  <si>
    <t>EXECUÇÃO DE PERFURAÇÃO PARA TIRANTE, COMPRIMENTO MAIOR OU IGUAL A 22 M E MENOR QUE 30 M, COM DIÂMETRO DE FURO DE 100 MM EXECUTADO COM HASTE UTILIZANDO PERFURATRIZ MANUAL SOBRE BASE DE MONTAGEM. AF_11/2023</t>
  </si>
  <si>
    <t>104888</t>
  </si>
  <si>
    <t>EXECUÇÃO DE PERFURAÇÃO PARA TIRANTE, COMPRIMENTO MAIOR OU IGUAL A 22 M E MENOR QUE 30 M, COM DIÂMETRO DE FURO DE 100 MM EXECUTADO COM HASTE UTILIZANDO PERFURATRIZ SOBRE ESTEIRA. AF_11/2023</t>
  </si>
  <si>
    <t>104879</t>
  </si>
  <si>
    <t>EXECUÇÃO DE PERFURAÇÃO PARA TIRANTE, COMPRIMENTO MAIOR OU IGUAL A 22 M E MENOR QUE 30 M, COM DIÂMETRO DE FURO DE 150 MM EXECUTADO COM HASTE E TUBOS DE REVESTIMENTO UTILIZANDO PERFURATRIZ SOBRE ESTEIRA. AF_11/2023</t>
  </si>
  <si>
    <t>104853</t>
  </si>
  <si>
    <t>EXECUÇÃO DE PERFURAÇÃO PARA TIRANTE, COMPRIMENTO MAIOR OU IGUAL A 22 M E MENOR QUE 30 M, COM DIÂMETRO DE FURO DE 150 MM EXECUTADO COM HASTE UTILIZANDO PERFURATRIZ MANUAL SOBRE BASE DE MONTAGEM. AF_11/2023</t>
  </si>
  <si>
    <t>104847</t>
  </si>
  <si>
    <t>EXECUÇÃO DE PERFURAÇÃO PARA TIRANTE, COMPRIMENTO MAIOR OU IGUAL A 22 M E MENOR QUE 30 M, COM DIÂMETRO DE FURO DE 200 MM EXECUTADO COM HASTE E TUBOS DE REVESTIMENTO UTILIZANDO PERFURATRIZ SOBRE ESTEIRA. AF_11/2023</t>
  </si>
  <si>
    <t>104855</t>
  </si>
  <si>
    <t>EXECUÇÃO DE PERFURAÇÃO PARA TIRANTE, COMPRIMENTO MAIOR OU IGUAL A 22 M E MENOR QUE 30 M, COM DIÂMETRO DE FURO DE 200 MM EXECUTADO COM HASTE UTILIZANDO PERFURATRIZ MANUAL SOBRE BASE DE MONTAGEM. AF_11/2023</t>
  </si>
  <si>
    <t>104891</t>
  </si>
  <si>
    <t>EXECUÇÃO DE PERFURAÇÃO PARA TIRANTE, COMPRIMENTO MAIOR OU IGUAL A 22 M E MENOR QUE 30 M, COM DIÂMETRO DE FURO DE 200 MM EXECUTADO COM HASTE UTILIZANDO PERFURATRIZ SOBRE ESTEIRA. AF_11/2023</t>
  </si>
  <si>
    <t>104892</t>
  </si>
  <si>
    <t>EXECUÇÃO DE PERFURAÇÃO PARA TIRANTE, COMPRIMENTO MAIOR OU IGUAL A 6 M E MENOR QUE 14 M, COM DIÂMETRO DE FURO DE 100 MM EXECUTADO COM HASTE E TUBOS DE REVESTIMENTO UTILIZANDO PERFURATRIZ SOBRE ESTEIRA. AF_11/2023</t>
  </si>
  <si>
    <t>104848</t>
  </si>
  <si>
    <t>EXECUÇÃO DE PERFURAÇÃO PARA TIRANTE, COMPRIMENTO MAIOR OU IGUAL A 6 M E MENOR QUE 14 M, COM DIÂMETRO DE FURO DE 100 MM EXECUTADO COM HASTE UTILIZANDO PERFURATRIZ MANUAL SOBRE BASE DE MONTAGEM. AF_11/2023</t>
  </si>
  <si>
    <t>104886</t>
  </si>
  <si>
    <t>EXECUÇÃO DE PERFURAÇÃO PARA TIRANTE, COMPRIMENTO MAIOR OU IGUAL A 6 M E MENOR QUE 14 M, COM DIÂMETRO DE FURO DE 100 MM EXECUTADO COM HASTE UTILIZANDO PERFURATRIZ SOBRE ESTEIRA. AF_11/2023</t>
  </si>
  <si>
    <t>104843</t>
  </si>
  <si>
    <t>EXECUÇÃO DE PERFURAÇÃO PARA TIRANTE, COMPRIMENTO MAIOR OU IGUAL A 6 M E MENOR QUE 14 M, COM DIÂMETRO DE FURO DE 150 MM EXECUTADO COM HASTE E TUBOS DE REVESTIMENTO UTILIZANDO PERFURATRIZ SOBRE ESTEIRA. AF_11/2023</t>
  </si>
  <si>
    <t>104851</t>
  </si>
  <si>
    <t>EXECUÇÃO DE PERFURAÇÃO PARA TIRANTE, COMPRIMENTO MAIOR OU IGUAL A 6 M E MENOR QUE 14 M, COM DIÂMETRO DE FURO DE 150 MM EXECUTADO COM HASTE UTILIZANDO PERFURATRIZ MANUAL SOBRE BASE DE MONTAGEM. AF_11/2023</t>
  </si>
  <si>
    <t>104845</t>
  </si>
  <si>
    <t>EXECUÇÃO DE PERFURAÇÃO PARA TIRANTE, COMPRIMENTO MAIOR OU IGUAL A 6 M E MENOR QUE 14 M, COM DIÂMETRO DE FURO DE 200 MM EXECUTADO COM HASTE E TUBOS DE REVESTIMENTO UTILIZANDO PERFURATRIZ SOBRE ESTEIRA. AF_11/2023</t>
  </si>
  <si>
    <t>104880</t>
  </si>
  <si>
    <t>EXECUÇÃO DE PERFURAÇÃO PARA TIRANTE, COMPRIMENTO MAIOR OU IGUAL A 6 M E MENOR QUE 14 M, COM DIÂMETRO DE FURO DE 200 MM EXECUTADO COM HASTE UTILIZANDO PERFURATRIZ MANUAL SOBRE BASE DE MONTAGEM. AF_11/2023</t>
  </si>
  <si>
    <t>104889</t>
  </si>
  <si>
    <t>EXECUÇÃO DE PERFURAÇÃO PARA TIRANTE, COMPRIMENTO MAIOR OU IGUAL A 6 M E MENOR QUE 14 M, COM DIÂMETRO DE FURO DE 200 MM EXECUTADO COM HASTE UTILIZANDO PERFURATRIZ SOBRE ESTEIRA. AF_11/2023</t>
  </si>
  <si>
    <t>95108</t>
  </si>
  <si>
    <t>EXECUÇÃO DE PROTEÇÃO DA CABEÇA DO TIRANTE COM USO DE FÔRMAS METÁLICAS, 50 UTILIZAÇÕES, E CONCRETO FCK =15 MPA. AF_11/2023</t>
  </si>
  <si>
    <t>104876</t>
  </si>
  <si>
    <t>PERFURAÇÃO DE CORTINA PRÉ-MOLDADA COM MARTELETE ROMPEDOR. AF_11/2023</t>
  </si>
  <si>
    <t>104875</t>
  </si>
  <si>
    <t>PERFURAÇÃO DE PAREDE DIAFRAGMA COM COROA DIAMANTADA DE DIÂMETRO DE 102 MM. AF_11/2023</t>
  </si>
  <si>
    <t>96120</t>
  </si>
  <si>
    <t>ACABAMENTOS PARA FORRO (MOLDURA DE GESSO). AF_08/2023</t>
  </si>
  <si>
    <t>96123</t>
  </si>
  <si>
    <t>ACABAMENTOS PARA FORRO (MOLDURA EM DRYWALL, COM LARGURA DE 15 CM). AF_08/2023_PS</t>
  </si>
  <si>
    <t>96122</t>
  </si>
  <si>
    <t>ACABAMENTOS PARA FORRO (RODA-FORRO EM MADEIRA PINUS). AF_08/2023</t>
  </si>
  <si>
    <t>96121</t>
  </si>
  <si>
    <t>ACABAMENTOS PARA FORRO (RODA-FORRO EM PERFIL METÁLICO E PLÁSTICO). AF_08/2023</t>
  </si>
  <si>
    <t>99054</t>
  </si>
  <si>
    <t>ACABAMENTOS PARA FORRO (SANCA DE GESSO, MONTADA NA OBRA). AF_08/2023_PS</t>
  </si>
  <si>
    <t>96114</t>
  </si>
  <si>
    <t>FORRO EM DRYWALL, PARA AMBIENTES COMERCIAIS, INCLUSIVE ESTRUTURA BIRECIONAL DE FIXAÇÃO. AF_08/2023_PS</t>
  </si>
  <si>
    <t>104756</t>
  </si>
  <si>
    <t>FORRO EM MADEIRA PINUS, PARA AMBIENTES RESIDENCIAIS E COMERCIAIS, INCLUSIVE ESTRUTURA BIDIRECIONAL DE FIXAÇÃO. AF_08/2023</t>
  </si>
  <si>
    <t>96112</t>
  </si>
  <si>
    <t>FORRO EM MADEIRA PINUS, PARA AMBIENTES RESIDENCIAIS, INCLUSIVE ESTRUTURA UNIDIRECIONAL DE FIXAÇÃO. AF_08/2023</t>
  </si>
  <si>
    <t>96113</t>
  </si>
  <si>
    <t>FORRO EM PLACAS DE GESSO, PARA AMBIENTES COMERCIAIS. AF_08/2023_PS</t>
  </si>
  <si>
    <t>96109</t>
  </si>
  <si>
    <t>FORRO EM PLACAS DE GESSO, PARA AMBIENTES RESIDENCIAIS. AF_08/2023_PS</t>
  </si>
  <si>
    <t>96116</t>
  </si>
  <si>
    <t>FORRO EM RÉGUAS DE PVC, FRISADO, PARA AMBIENTES COMERCIAIS, INCLUSIVE ESTRUTURA BIDIRECIONAL DE FIXAÇÃO. AF_08/2023_PS</t>
  </si>
  <si>
    <t>96111</t>
  </si>
  <si>
    <t>FORRO EM RÉGUAS DE PVC, FRISADO, PARA AMBIENTES RESIDENCIAIS, INCLUSIVE ESTRUTURA UNIDIRECIONAL DE FIXAÇÃO. AF_08/2023_PS</t>
  </si>
  <si>
    <t>96486</t>
  </si>
  <si>
    <t>FORRO EM RÉGUAS DE PVC, LISO, PARA AMBIENTES COMERCIAIS, INCLUSIVE ESTRUTURA BIDIRECIONAL DE FIXAÇÃO. AF_08/2023_PS</t>
  </si>
  <si>
    <t>96485</t>
  </si>
  <si>
    <t>FORRO EM RÉGUAS DE PVC, LISO, PARA AMBIENTES RESIDENCIAIS, INCLUSIVE ESTRUTURA UNIDIRECIONAL DE FIXAÇÃO. AF_08/2023_PS</t>
  </si>
  <si>
    <t>101807</t>
  </si>
  <si>
    <t>CAIXA ENTERRADA DISTRIBUIDORA DE VAZÃO (SUMIDOUROS MÚLTIPLOS), RETANGULAR, EM ALVENARIA COM BLOCOS DE CONCRETO, DIMENSÕES INTERNAS: 0,60 X 0,60 X H=0,50 M. AF_12/2020</t>
  </si>
  <si>
    <t>101806</t>
  </si>
  <si>
    <t>CAIXA ENTERRADA DISTRIBUIDORA DE VAZÃO (SUMIDOUROS MÚLTIPLOS), RETANGULAR, EM ALVENARIA COM TIJOLOS MACIÇOS, DIMENSÕES INTERNAS: 0,60 X 0,60 X H=0,50 M. AF_12/2020</t>
  </si>
  <si>
    <t>101808</t>
  </si>
  <si>
    <t>CAIXA ENTERRADA DISTRIBUIDORA DE VAZÃO (SUMIDOUROS MÚLTIPLOS), RETANGULAR, EM CONCRETO PRÉ-MOLDADO, DIMENSÕES INTERNAS: 0,60 X 0,60 X H=0,50 M. AF_12/2020</t>
  </si>
  <si>
    <t>98058</t>
  </si>
  <si>
    <t>FILTRO ANAERÓBIO CIRCULAR, EM CONCRETO PRÉ-MOLDADO, DIÂMETRO INTERNO = 1,10 M, ALTURA INTERNA = 1,50 M, VOLUME ÚTIL: 1140,4 L (PARA 5 CONTRIBUINTES). AF_12/2020</t>
  </si>
  <si>
    <t>98059</t>
  </si>
  <si>
    <t>FILTRO ANAERÓBIO CIRCULAR, EM CONCRETO PRÉ-MOLDADO, DIÂMETRO INTERNO = 1,88 M, ALTURA INTERNA = 1,50 M, VOLUME ÚTIL: 3331,1 L (PARA 19 CONTRIBUINTES). AF_12/2020</t>
  </si>
  <si>
    <t>98060</t>
  </si>
  <si>
    <t>FILTRO ANAERÓBIO CIRCULAR, EM CONCRETO PRÉ-MOLDADO, DIÂMETRO INTERNO = 2,38 M, ALTURA INTERNA = 1,50 M, VOLUME ÚTIL: 5338,6 L (PARA 34 CONTRIBUINTES). AF_12/2020</t>
  </si>
  <si>
    <t>98061</t>
  </si>
  <si>
    <t>FILTRO ANAERÓBIO CIRCULAR, EM CONCRETO PRÉ-MOLDADO, DIÂMETRO INTERNO = 2,88 M, ALTURA INTERNA = 1,50 M, VOLUME ÚTIL: 7817,3 L (PARA 75 CONTRIBUINTES). AF_12/2020</t>
  </si>
  <si>
    <t>98088</t>
  </si>
  <si>
    <t>FILTRO ANAERÓBIO RETANGULAR, EM ALVENARIA COM BLOCOS DE CONCRETO, DIMENSÕES INTERNAS: 0,8 X 1,2 X H=1,67 M, VOLUME ÚTIL: 1152 L (PARA 5 CONTRIBUINTES). AF_12/2020</t>
  </si>
  <si>
    <t>98089</t>
  </si>
  <si>
    <t>FILTRO ANAERÓBIO RETANGULAR, EM ALVENARIA COM BLOCOS DE CONCRETO, DIMENSÕES INTERNAS: 1,2 X 1,8 X H=1,67 M, VOLUME ÚTIL: 2592 L (PARA 13 CONTRIBUINTES). AF_12/2020</t>
  </si>
  <si>
    <t>98090</t>
  </si>
  <si>
    <t>FILTRO ANAERÓBIO RETANGULAR, EM ALVENARIA COM BLOCOS DE CONCRETO, DIMENSÕES INTERNAS: 1,4 X 3,0 X H=1,67 M, VOLUME ÚTIL: 5040 L (PARA 32 CONTRIBUINTES). AF_12/2020</t>
  </si>
  <si>
    <t>98091</t>
  </si>
  <si>
    <t>FILTRO ANAERÓBIO RETANGULAR, EM ALVENARIA COM BLOCOS DE CONCRETO, DIMENSÕES INTERNAS: 1,4 X 4,2 X H=1,67 M, VOLUME ÚTIL: 7056 L (PARA 67 CONTRIBUINTES). AF_12/2020</t>
  </si>
  <si>
    <t>98092</t>
  </si>
  <si>
    <t>FILTRO ANAERÓBIO RETANGULAR, EM ALVENARIA COM BLOCOS DE CONCRETO, DIMENSÕES INTERNAS: 1,6 X 4,6 X H=1,67 M, VOLUME ÚTIL: 8832 L (PARA 84 CONTRIBUINTES). AF_12/2020</t>
  </si>
  <si>
    <t>98093</t>
  </si>
  <si>
    <t>FILTRO ANAERÓBIO RETANGULAR, EM ALVENARIA COM BLOCOS DE CONCRETO, DIMENSÕES INTERNAS: 1,6 X 5,6 X H=1,67 M, VOLUME ÚTIL: 10752 L (PARA 103 CONTRIBUINTES). AF_12/2020</t>
  </si>
  <si>
    <t>98072</t>
  </si>
  <si>
    <t>FILTRO ANAERÓBIO RETANGULAR, EM ALVENARIA COM TIJOLOS CERÂMICOS MACIÇOS, DIMENSÕES INTERNAS: 0,8 X 1,2 X H=1,67 M, VOLUME ÚTIL: 1152 L (PARA 5 CONTRIBUINTES). AF_12/2020</t>
  </si>
  <si>
    <t>98073</t>
  </si>
  <si>
    <t>FILTRO ANAERÓBIO RETANGULAR, EM ALVENARIA COM TIJOLOS CERÂMICOS MACIÇOS, DIMENSÕES INTERNAS: 1,2 X 1,8 X H=1,67 M, VOLUME ÚTIL: 2592 L (PARA 13 CONTRIBUINTES). AF_12/2020</t>
  </si>
  <si>
    <t>98074</t>
  </si>
  <si>
    <t>FILTRO ANAERÓBIO RETANGULAR, EM ALVENARIA COM TIJOLOS CERÂMICOS MACIÇOS, DIMENSÕES INTERNAS: 1,4 X 3,0 X H=1,67 M, VOLUME ÚTIL: 5040 L (PARA 32 CONTRIBUINTES). AF_12/2020</t>
  </si>
  <si>
    <t>98075</t>
  </si>
  <si>
    <t>FILTRO ANAERÓBIO RETANGULAR, EM ALVENARIA COM TIJOLOS CERÂMICOS MACIÇOS, DIMENSÕES INTERNAS: 1,4 X 4,2 X H=1,67 M, VOLUME ÚTIL: 7056 L (PARA 67 CONTRIBUINTES). AF_12/2020</t>
  </si>
  <si>
    <t>98076</t>
  </si>
  <si>
    <t>FILTRO ANAERÓBIO RETANGULAR, EM ALVENARIA COM TIJOLOS CERÂMICOS MACIÇOS, DIMENSÕES INTERNAS: 1,6 X 4,6 X H=1,67 M, VOLUME ÚTIL: 8832 L (PARA 84 CONTRIBUINTES). AF_12/2020</t>
  </si>
  <si>
    <t>98077</t>
  </si>
  <si>
    <t>FILTRO ANAERÓBIO RETANGULAR, EM ALVENARIA COM TIJOLOS CERÂMICOS MACIÇOS, DIMENSÕES INTERNAS: 1,6 X 5,6 X H=1,67 M, VOLUME ÚTIL: 10752 L (PARA 103 CONTRIBUINTES). AF_12/2020</t>
  </si>
  <si>
    <t>98062</t>
  </si>
  <si>
    <t>SUMIDOURO CIRCULAR, EM CONCRETO PRÉ-MOLDADO, DIÂMETRO INTERNO = 1,88 M, ALTURA INTERNA = 2,00 M, ÁREA DE INFILTRAÇÃO: 13,1 M² (PARA 5 CONTRIBUINTES). AF_12/2020</t>
  </si>
  <si>
    <t>98063</t>
  </si>
  <si>
    <t>SUMIDOURO CIRCULAR, EM CONCRETO PRÉ-MOLDADO, DIÂMETRO INTERNO = 2,38 M, ALTURA INTERNA = 2,50 M, ÁREA DE INFILTRAÇÃO: 21,3 M² (PARA 8 CONTRIBUINTES). AF_12/2020</t>
  </si>
  <si>
    <t>98064</t>
  </si>
  <si>
    <t>SUMIDOURO CIRCULAR, EM CONCRETO PRÉ-MOLDADO, DIÂMETRO INTERNO = 2,38 M, ALTURA INTERNA = 3,0 M, ÁREA DE INFILTRAÇÃO: 25 M² (PARA 10 CONTRIBUINTES). AF_12/2020</t>
  </si>
  <si>
    <t>98065</t>
  </si>
  <si>
    <t>SUMIDOURO CIRCULAR, EM CONCRETO PRÉ-MOLDADO, DIÂMETRO INTERNO = 2,88 M, ALTURA INTERNA = 3,0 M, ÁREA DE INFILTRAÇÃO: 31,4 M² (PARA 12 CONTRIBUINTES). AF_12/2020</t>
  </si>
  <si>
    <t>98094</t>
  </si>
  <si>
    <t>SUMIDOURO RETANGULAR, EM ALVENARIA COM BLOCOS DE CONCRETO, DIMENSÕES INTERNAS: 0,8 X 1,4 X H=3,0 M, ÁREA DE INFILTRAÇÃO: 13,2 M² (PARA 5 CONTRIBUINTES). AF_12/2020</t>
  </si>
  <si>
    <t>98099</t>
  </si>
  <si>
    <t>SUMIDOURO RETANGULAR, EM ALVENARIA COM BLOCOS DE CONCRETO, DIMENSÕES INTERNAS: 1,0 X 3,0 X H=3,0 M, ÁREA DE INFILTRAÇÃO: 25 M² (PARA 10 CONTRIBUINTES). AF_12/2020</t>
  </si>
  <si>
    <t>98100</t>
  </si>
  <si>
    <t>SUMIDOURO RETANGULAR, EM ALVENARIA COM BLOCOS DE CONCRETO, DIMENSÕES INTERNAS: 1,6 X 3,4 X H=3,0 M, ÁREA DE INFILTRAÇÃO: 32,9 M² (PARA 13 CONTRIBUINTES). . AF_12/2020</t>
  </si>
  <si>
    <t>98101</t>
  </si>
  <si>
    <t>SUMIDOURO RETANGULAR, EM ALVENARIA COM BLOCOS DE CONCRETO, DIMENSÕES INTERNAS: 1,6 X 5,8 X H=3,0 M, ÁREA DE INFILTRAÇÃO: 50 M² (PARA 20 CONTRIBUINTES). . AF_12/2020</t>
  </si>
  <si>
    <t>98078</t>
  </si>
  <si>
    <t>SUMIDOURO RETANGULAR, EM ALVENARIA COM TIJOLOS CERÂMICOS MACIÇOS, DIMENSÕES INTERNAS: 0,8 X 1,4 X H=3,0 M, ÁREA DE INFILTRAÇÃO: 13,2 M² (PARA 5 CONTRIBUINTES). AF_12/2020</t>
  </si>
  <si>
    <t>98079</t>
  </si>
  <si>
    <t>SUMIDOURO RETANGULAR, EM ALVENARIA COM TIJOLOS CERÂMICOS MACIÇOS, DIMENSÕES INTERNAS: 1,0 X 3,0 X H=3,0 M, ÁREA DE INFILTRAÇÃO: 25 M² (PARA 10 CONTRIBUINTES). AF_12/2020</t>
  </si>
  <si>
    <t>98080</t>
  </si>
  <si>
    <t>SUMIDOURO RETANGULAR, EM ALVENARIA COM TIJOLOS CERÂMICOS MACIÇOS, DIMENSÕES INTERNAS: 1,6 X 3,4 X H=3,0 M, ÁREA DE INFILTRAÇÃO: 32,9 M² (PARA 13 CONTRIBUINTES). AF_12/2020</t>
  </si>
  <si>
    <t>98081</t>
  </si>
  <si>
    <t>SUMIDOURO RETANGULAR, EM ALVENARIA COM TIJOLOS CERÂMICOS MACIÇOS, DIMENSÕES INTERNAS: 1,6 X 5,8 X H=3,0 M, ÁREA DE INFILTRAÇÃO: 50 M² (PARA 20 CONTRIBUINTES). AF_12/2020</t>
  </si>
  <si>
    <t>98052</t>
  </si>
  <si>
    <t>TANQUE SÉPTICO CIRCULAR, EM CONCRETO PRÉ-MOLDADO, DIÂMETRO INTERNO = 1,10 M, ALTURA INTERNA = 2,50 M, VOLUME ÚTIL: 2138,2 L (PARA 5 CONTRIBUINTES). AF_12/2020</t>
  </si>
  <si>
    <t>98053</t>
  </si>
  <si>
    <t>TANQUE SÉPTICO CIRCULAR, EM CONCRETO PRÉ-MOLDADO, DIÂMETRO INTERNO = 1,40 M, ALTURA INTERNA = 2,50 M, VOLUME ÚTIL: 3463,6 L (PARA 13 CONTRIBUINTES). AF_12/2020</t>
  </si>
  <si>
    <t>98054</t>
  </si>
  <si>
    <t>TANQUE SÉPTICO CIRCULAR, EM CONCRETO PRÉ-MOLDADO, DIÂMETRO INTERNO = 1,88 M, ALTURA INTERNA = 2,50 M, VOLUME ÚTIL: 6245,8 L (PARA 32 CONTRIBUINTES). AF_12/2020</t>
  </si>
  <si>
    <t>98055</t>
  </si>
  <si>
    <t>TANQUE SÉPTICO CIRCULAR, EM CONCRETO PRÉ-MOLDADO, DIÂMETRO INTERNO = 2,38 M, ALTURA INTERNA = 2,50 M, VOLUME ÚTIL: 10009,8 L (PARA 69 CONTRIBUINTES). AF_12/2020</t>
  </si>
  <si>
    <t>98056</t>
  </si>
  <si>
    <t>TANQUE SÉPTICO CIRCULAR, EM CONCRETO PRÉ-MOLDADO, DIÂMETRO INTERNO = 2,38 M, ALTURA INTERNA = 3,0 M, VOLUME ÚTIL: 12234,2 L (PARA 86 CONTRIBUINTES). AF_12/2020</t>
  </si>
  <si>
    <t>98057</t>
  </si>
  <si>
    <t>TANQUE SÉPTICO CIRCULAR, EM CONCRETO PRÉ-MOLDADO, DIÂMETRO INTERNO = 2,88 M, ALTURA INTERNA = 2,50 M, VOLUME ÚTIL: 14657,4 L (PARA 105 CONTRIBUINTES). AF_12/2020</t>
  </si>
  <si>
    <t>98082</t>
  </si>
  <si>
    <t>TANQUE SÉPTICO RETANGULAR, EM ALVENARIA COM BLOCOS DE CONCRETO, DIMENSÕES INTERNAS: 1,0 X 2,0 X H=1,4 M, VOLUME ÚTIL: 2000 L (PARA 5 CONTRIBUINTES). AF_12/2020</t>
  </si>
  <si>
    <t>98083</t>
  </si>
  <si>
    <t>TANQUE SÉPTICO RETANGULAR, EM ALVENARIA COM BLOCOS DE CONCRETO, DIMENSÕES INTERNAS: 1,2 X 2,4 X H=1,6 M, VOLUME ÚTIL: 3456 L (PARA 13 CONTRIBUINTES). AF_12/2020</t>
  </si>
  <si>
    <t>98084</t>
  </si>
  <si>
    <t>TANQUE SÉPTICO RETANGULAR, EM ALVENARIA COM BLOCOS DE CONCRETO, DIMENSÕES INTERNAS: 1,4 X 3,2 X H=1,8 M, VOLUME ÚTIL: 6272 L (PARA 32 CONTRIBUINTES). AF_12/2020</t>
  </si>
  <si>
    <t>98085</t>
  </si>
  <si>
    <t>TANQUE SÉPTICO RETANGULAR, EM ALVENARIA COM BLOCOS DE CONCRETO, DIMENSÕES INTERNAS: 1,6 X 4,4 X H=1,8 M, VOLUME ÚTIL: 9856 L (PARA 68 CONTRIBUINTES). AF_12/2020</t>
  </si>
  <si>
    <t>98087</t>
  </si>
  <si>
    <t>TANQUE SÉPTICO RETANGULAR, EM ALVENARIA COM BLOCOS DE CONCRETO, DIMENSÕES INTERNAS: 1,6 X 4,6 X H=2,4 M, VOLUME ÚTIL: 14720 L (PARA 105 CONTRIBUINTES). AF_12/2020</t>
  </si>
  <si>
    <t>98086</t>
  </si>
  <si>
    <t>TANQUE SÉPTICO RETANGULAR, EM ALVENARIA COM BLOCOS DE CONCRETO, DIMENSÕES INTERNAS: 1,6 X 4,8 X H=2,0 M, VOLUME ÚTIL: 12288 L (PARA 86 CONTRIBUINTES). AF_12/2020</t>
  </si>
  <si>
    <t>98066</t>
  </si>
  <si>
    <t>TANQUE SÉPTICO RETANGULAR, EM ALVENARIA COM TIJOLOS CERÂMICOS MACIÇOS, DIMENSÕES INTERNAS: 1,0 X 2,0 X H=1,4 M, VOLUME ÚTIL: 2000 L (PARA 5 CONTRIBUINTES). AF_12/2020</t>
  </si>
  <si>
    <t>98067</t>
  </si>
  <si>
    <t>TANQUE SÉPTICO RETANGULAR, EM ALVENARIA COM TIJOLOS CERÂMICOS MACIÇOS, DIMENSÕES INTERNAS: 1,2 X 2,4 X H=1,6 M, VOLUME ÚTIL: 3456 L (PARA 13 CONTRIBUINTES). AF_12/2020</t>
  </si>
  <si>
    <t>98068</t>
  </si>
  <si>
    <t>TANQUE SÉPTICO RETANGULAR, EM ALVENARIA COM TIJOLOS CERÂMICOS MACIÇOS, DIMENSÕES INTERNAS: 1,4 X 3,2 X H=1,8 M, VOLUME ÚTIL: 6272 L (PARA 32 CONTRIBUINTES). AF_12/2020</t>
  </si>
  <si>
    <t>98069</t>
  </si>
  <si>
    <t>TANQUE SÉPTICO RETANGULAR, EM ALVENARIA COM TIJOLOS CERÂMICOS MACIÇOS, DIMENSÕES INTERNAS: 1,6 X 4,4 X H=1,8 M, VOLUME ÚTIL: 9856 L (PARA 68 CONTRIBUINTES). AF_12/2020</t>
  </si>
  <si>
    <t>98071</t>
  </si>
  <si>
    <t>TANQUE SÉPTICO RETANGULAR, EM ALVENARIA COM TIJOLOS CERÂMICOS MACIÇOS, DIMENSÕES INTERNAS: 1,6 X 4,6 X H=2,4 M, VOLUME ÚTIL: 14720 L (PARA 105 CONTRIBUINTES). AF_12/2020</t>
  </si>
  <si>
    <t>98070</t>
  </si>
  <si>
    <t>TANQUE SÉPTICO RETANGULAR, EM ALVENARIA COM TIJOLOS CERÂMICOS MACIÇOS, DIMENSÕES INTERNAS: 1,6 X 4,8 X H=2,0 M, VOLUME ÚTIL: 12288 L (PARA 86 CONTRIBUINTES). AF_12/2020</t>
  </si>
  <si>
    <t>104915</t>
  </si>
  <si>
    <t>ARMAÇÃO DE BLOCO E SAPATA UTILIZANDO AÇO CA-50 DE 25 MM - MONTAGEM. AF_01/2024</t>
  </si>
  <si>
    <t>96546</t>
  </si>
  <si>
    <t>ARMAÇÃO DE BLOCO UTILIZANDO AÇO CA-50 DE 10 MM - MONTAGEM. AF_01/2024</t>
  </si>
  <si>
    <t>96544</t>
  </si>
  <si>
    <t>ARMAÇÃO DE BLOCO UTILIZANDO AÇO CA-50 DE 6,3 MM - MONTAGEM. AF_01/2024</t>
  </si>
  <si>
    <t>96545</t>
  </si>
  <si>
    <t>ARMAÇÃO DE BLOCO UTILIZANDO AÇO CA-50 DE 8 MM - MONTAGEM. AF_01/2024</t>
  </si>
  <si>
    <t>96543</t>
  </si>
  <si>
    <t>ARMAÇÃO DE BLOCO UTILIZANDO AÇO CA-60 DE 5 MM - MONTAGEM. AF_01/2024</t>
  </si>
  <si>
    <t>104922</t>
  </si>
  <si>
    <t>ARMAÇÃO DE BLOCO, SAPATA ISOLADA E SAPATA CORRIDA UTILIZANDO AÇO CA-50 DE 20 MM - MONTAGEM. AF_01/2024</t>
  </si>
  <si>
    <t>104920</t>
  </si>
  <si>
    <t>ARMAÇÃO DE BLOCO, SAPATA ISOLADA, VIGA BALDRAME E SAPATA CORRIDA UTILIZANDO AÇO CA-50 DE 12,5 MM - MONTAGEM. AF_01/2024</t>
  </si>
  <si>
    <t>104921</t>
  </si>
  <si>
    <t>ARMAÇÃO DE BLOCO, SAPATA ISOLADA, VIGA BALDRAME E SAPATA CORRIDA UTILIZANDO AÇO CA-50 DE 16 MM - MONTAGEM. AF_01/2024</t>
  </si>
  <si>
    <t>104919</t>
  </si>
  <si>
    <t>ARMAÇÃO DE SAPATA ISOLADA, VIGA BALDRAME E SAPATA CORRIDA UTILIZANDO AÇO CA-50 DE 10 MM - MONTAGEM. AF_01/2024</t>
  </si>
  <si>
    <t>104917</t>
  </si>
  <si>
    <t>ARMAÇÃO DE SAPATA ISOLADA, VIGA BALDRAME E SAPATA CORRIDA UTILIZANDO AÇO CA-50 DE 6,3 MM - MONTAGEM. AF_01/2024</t>
  </si>
  <si>
    <t>104918</t>
  </si>
  <si>
    <t>ARMAÇÃO DE SAPATA ISOLADA, VIGA BALDRAME E SAPATA CORRIDA UTILIZANDO AÇO CA-50 DE 8 MM - MONTAGEM. AF_01/2024</t>
  </si>
  <si>
    <t>104916</t>
  </si>
  <si>
    <t>ARMAÇÃO DE SAPATA ISOLADA, VIGA BALDRAME E SAPATA CORRIDA UTILIZANDO AÇO CA-60 DE 5 MM - MONTAGEM. AF_01/2024</t>
  </si>
  <si>
    <t>96557</t>
  </si>
  <si>
    <t>CONCRETAGEM DE BLOCO DE COROAMENTO OU VIGA BALDRAME, FCK 30 MPA, COM USO DE BOMBA - LANÇAMENTO, ADENSAMENTO E ACABAMENTO. AF_01/2024</t>
  </si>
  <si>
    <t>96555</t>
  </si>
  <si>
    <t>CONCRETAGEM DE BLOCO DE COROAMENTO OU VIGA BALDRAME, FCK 30 MPA, COM USO DE JERICA - LANÇAMENTO, ADENSAMENTO E ACABAMENTO. AF_01/2024</t>
  </si>
  <si>
    <t>104924</t>
  </si>
  <si>
    <t>CONCRETAGEM DE SAPATA CORRIDA, FCK 30 MPA, COM USO DE BOMBA - LANÇAMENTO, ADENSAMENTO E ACABAMENTO. AF_01/2024</t>
  </si>
  <si>
    <t>104923</t>
  </si>
  <si>
    <t>CONCRETAGEM DE SAPATA CORRIDA, FCK 30 MPA, COM USO DE JERICA - LANÇAMENTO, ADENSAMENTO E ACABAMENTO. AF_01/2024</t>
  </si>
  <si>
    <t>96558</t>
  </si>
  <si>
    <t>CONCRETAGEM DE SAPATA, FCK 30 MPA, COM USO DE BOMBA - LANÇAMENTO, ADENSAMENTO E ACABAMENTO. AF_01/2024</t>
  </si>
  <si>
    <t>96556</t>
  </si>
  <si>
    <t>CONCRETAGEM DE SAPATA, FCK 30 MPA, COM USO DE JERICA - LANÇAMENTO, ADENSAMENTO E ACABAMENTO. AF_01/2024</t>
  </si>
  <si>
    <t>96523</t>
  </si>
  <si>
    <t>ESCAVAÇÃO MANUAL PARA BLOCO DE COROAMENTO OU SAPATA (INCLUINDO ESCAVAÇÃO PARA COLOCAÇÃO DE FÔRMAS). AF_01/2024</t>
  </si>
  <si>
    <t>96522</t>
  </si>
  <si>
    <t>ESCAVAÇÃO MANUAL PARA BLOCO DE COROAMENTO OU SAPATA (SEM ESCAVAÇÃO PARA COLOCAÇÃO DE FÔRMAS). AF_01/2024</t>
  </si>
  <si>
    <t>96527</t>
  </si>
  <si>
    <t>ESCAVAÇÃO MANUAL PARA VIGA BALDRAME OU SAPATA CORRIDA (INCLUINDO ESCAVAÇÃO PARA COLOCAÇÃO DE FÔRMAS). AF_01/2024</t>
  </si>
  <si>
    <t>96526</t>
  </si>
  <si>
    <t>ESCAVAÇÃO MANUAL PARA VIGA BALDRAME OU SAPATA CORRIDA (SEM ESCAVAÇÃO PARA COLOCAÇÃO DE FÔRMAS). AF_01/2024</t>
  </si>
  <si>
    <t>96521</t>
  </si>
  <si>
    <t>ESCAVAÇÃO MECANIZADA PARA BLOCO DE COROAMENTO OU SAPATA COM RETROESCAVADEIRA (INCLUINDO ESCAVAÇÃO PARA COLOCAÇÃO DE FÔRMAS). AF_01/2024</t>
  </si>
  <si>
    <t>96520</t>
  </si>
  <si>
    <t>ESCAVAÇÃO MECANIZADA PARA BLOCO DE COROAMENTO OU SAPATA COM RETROESCAVADEIRA (SEM ESCAVAÇÃO PARA COLOCAÇÃO DE FÔRMAS). AF_01/2024</t>
  </si>
  <si>
    <t>96525</t>
  </si>
  <si>
    <t>ESCAVAÇÃO MECANIZADA PARA VIGA BALDRAME OU SAPATA CORRIDA COM MINI-ESCAVADEIRA (INCLUINDO ESCAVAÇÃO PARA COLOCAÇÃO DE FÔRMAS). AF_01/2024</t>
  </si>
  <si>
    <t>96524</t>
  </si>
  <si>
    <t>ESCAVAÇÃO MECANIZADA PARA VIGA BALDRAME OU SAPATA CORRIDA COM MINI-ESCAVADEIRA (SEM ESCAVAÇÃO PARA COLOCAÇÃO DE FÔRMAS). AF_01/2024</t>
  </si>
  <si>
    <t>96537</t>
  </si>
  <si>
    <t>FABRICAÇÃO, MONTAGEM E DESMONTAGEM DE FÔRMA PARA BLOCO DE COROAMENTO, EM CHAPA DE MADEIRA COMPENSADA RESINADA, E=17 MM, 2 UTILIZAÇÕES. AF_01/2024</t>
  </si>
  <si>
    <t>96540</t>
  </si>
  <si>
    <t>FABRICAÇÃO, MONTAGEM E DESMONTAGEM DE FÔRMA PARA BLOCO DE COROAMENTO, EM CHAPA DE MADEIRA COMPENSADA RESINADA, E=17 MM, 4 UTILIZAÇÕES. AF_01/2024</t>
  </si>
  <si>
    <t>96528</t>
  </si>
  <si>
    <t>FABRICAÇÃO, MONTAGEM E DESMONTAGEM DE FÔRMA PARA BLOCO DE COROAMENTO, EM MADEIRA SERRADA, E=25 MM, 1 UTILIZAÇÃO. AF_01/2024</t>
  </si>
  <si>
    <t>96531</t>
  </si>
  <si>
    <t>FABRICAÇÃO, MONTAGEM E DESMONTAGEM DE FÔRMA PARA BLOCO DE COROAMENTO, EM MADEIRA SERRADA, E=25 MM, 2 UTILIZAÇÕES. AF_01/2024</t>
  </si>
  <si>
    <t>96534</t>
  </si>
  <si>
    <t>FABRICAÇÃO, MONTAGEM E DESMONTAGEM DE FÔRMA PARA BLOCO DE COROAMENTO, EM MADEIRA SERRADA, E=25 MM, 4 UTILIZAÇÕES. AF_01/2024</t>
  </si>
  <si>
    <t>104928</t>
  </si>
  <si>
    <t>FABRICAÇÃO, MONTAGEM E DESMONTAGEM DE FÔRMA PARA SAPATA CORRIDA, EM CHAPA DE MADEIRA COMPENSADA RESINADA, E=17 MM, 2 UTILIZAÇÕES. AF_01/2024</t>
  </si>
  <si>
    <t>104929</t>
  </si>
  <si>
    <t>FABRICAÇÃO, MONTAGEM E DESMONTAGEM DE FÔRMA PARA SAPATA CORRIDA, EM CHAPA DE MADEIRA COMPENSADA RESINADA, E=17 MM, 4 UTILIZAÇÕES. AF_01/2024</t>
  </si>
  <si>
    <t>104925</t>
  </si>
  <si>
    <t>FABRICAÇÃO, MONTAGEM E DESMONTAGEM DE FÔRMA PARA SAPATA CORRIDA, EM MADEIRA SERRADA, E=25 MM, 1 UTILIZAÇÃO. AF_01/2024</t>
  </si>
  <si>
    <t>104926</t>
  </si>
  <si>
    <t>FABRICAÇÃO, MONTAGEM E DESMONTAGEM DE FÔRMA PARA SAPATA CORRIDA, EM MADEIRA SERRADA, E=25 MM, 2 UTILIZAÇÕES. AF_01/2024</t>
  </si>
  <si>
    <t>104927</t>
  </si>
  <si>
    <t>FABRICAÇÃO, MONTAGEM E DESMONTAGEM DE FÔRMA PARA SAPATA CORRIDA, EM MADEIRA SERRADA, E=25 MM, 4 UTILIZAÇÕES. AF_01/2024</t>
  </si>
  <si>
    <t>96538</t>
  </si>
  <si>
    <t>FABRICAÇÃO, MONTAGEM E DESMONTAGEM DE FÔRMA PARA SAPATA, EM CHAPA DE MADEIRA COMPENSADA RESINADA, E=17 MM, 2 UTILIZAÇÕES. AF_01/2024</t>
  </si>
  <si>
    <t>96541</t>
  </si>
  <si>
    <t>FABRICAÇÃO, MONTAGEM E DESMONTAGEM DE FÔRMA PARA SAPATA, EM CHAPA DE MADEIRA COMPENSADA RESINADA, E=17 MM, 4 UTILIZAÇÕES. AF_01/2024</t>
  </si>
  <si>
    <t>96529</t>
  </si>
  <si>
    <t>FABRICAÇÃO, MONTAGEM E DESMONTAGEM DE FÔRMA PARA SAPATA, EM MADEIRA SERRADA, E=25 MM, 1 UTILIZAÇÃO. AF_01/2024</t>
  </si>
  <si>
    <t>96532</t>
  </si>
  <si>
    <t>FABRICAÇÃO, MONTAGEM E DESMONTAGEM DE FÔRMA PARA SAPATA, EM MADEIRA SERRADA, E=25 MM, 2 UTILIZAÇÕES. AF_01/2024</t>
  </si>
  <si>
    <t>96535</t>
  </si>
  <si>
    <t>FABRICAÇÃO, MONTAGEM E DESMONTAGEM DE FÔRMA PARA SAPATA, EM MADEIRA SERRADA, E=25 MM, 4 UTILIZAÇÕES. AF_01/2024</t>
  </si>
  <si>
    <t>96539</t>
  </si>
  <si>
    <t>FABRICAÇÃO, MONTAGEM E DESMONTAGEM DE FÔRMA PARA VIGA BALDRAME, EM CHAPA DE MADEIRA COMPENSADA RESINADA, E=17 MM, 2 UTILIZAÇÕES. AF_01/2024</t>
  </si>
  <si>
    <t>96542</t>
  </si>
  <si>
    <t>FABRICAÇÃO, MONTAGEM E DESMONTAGEM DE FÔRMA PARA VIGA BALDRAME, EM CHAPA DE MADEIRA COMPENSADA RESINADA, E=17 MM, 4 UTILIZAÇÕES. AF_01/2024</t>
  </si>
  <si>
    <t>96530</t>
  </si>
  <si>
    <t>FABRICAÇÃO, MONTAGEM E DESMONTAGEM DE FÔRMA PARA VIGA BALDRAME, EM MADEIRA SERRADA, E=25 MM, 1 UTILIZAÇÃO. AF_01/2024</t>
  </si>
  <si>
    <t>96533</t>
  </si>
  <si>
    <t>FABRICAÇÃO, MONTAGEM E DESMONTAGEM DE FÔRMA PARA VIGA BALDRAME, EM MADEIRA SERRADA, E=25 MM, 2 UTILIZAÇÕES. AF_01/2024</t>
  </si>
  <si>
    <t>96536</t>
  </si>
  <si>
    <t>FABRICAÇÃO, MONTAGEM E DESMONTAGEM DE FÔRMA PARA VIGA BALDRAME, EM MADEIRA SERRADA, E=25 MM, 4 UTILIZAÇÕES. AF_01/2024</t>
  </si>
  <si>
    <t>101793</t>
  </si>
  <si>
    <t>ESCORAMENTO DE FÔRMAS DE LAJE EM MADEIRA NÃO APARELHADA, PÉ-DIREITO DUPLO, INCLUSO TRAVAMENTO, 4 UTILIZAÇÕES. AF_09/2020</t>
  </si>
  <si>
    <t>101792</t>
  </si>
  <si>
    <t>ESCORAMENTO DE FÔRMAS DE LAJE EM MADEIRA NÃO APARELHADA, PÉ-DIREITO SIMPLES, INCLUSO TRAVAMENTO, 4 UTILIZAÇÕES. AF_09/2020</t>
  </si>
  <si>
    <t>92272</t>
  </si>
  <si>
    <t>FABRICAÇÃO DE ESCORAS DE VIGA DO TIPO GARFO, EM MADEIRA. AF_09/2020</t>
  </si>
  <si>
    <t>101791</t>
  </si>
  <si>
    <t>FABRICAÇÃO DE ESCORAS DO TIPO PONTALETE, EM MADEIRA, PARA PÉ-DIREITO DUPLO. AF_09/2020</t>
  </si>
  <si>
    <t>92273</t>
  </si>
  <si>
    <t>FABRICAÇÃO DE ESCORAS DO TIPO PONTALETE, EM MADEIRA, PARA PÉ-DIREITO SIMPLES. AF_09/2020</t>
  </si>
  <si>
    <t>92267</t>
  </si>
  <si>
    <t>FABRICAÇÃO DE FÔRMA PARA LAJES, EM CHAPA DE MADEIRA COMPENSADA RESINADA, E = 17 MM. AF_09/2020</t>
  </si>
  <si>
    <t>92271</t>
  </si>
  <si>
    <t>FABRICAÇÃO DE FÔRMA PARA LAJES, EM MADEIRA SERRADA, E=25 MM. AF_09/2020</t>
  </si>
  <si>
    <t>92263</t>
  </si>
  <si>
    <t>FABRICAÇÃO DE FÔRMA PARA PILARES E ESTRUTURAS SIMILARES, EM CHAPA DE MADEIRA COMPENSADA RESINADA, E = 17 MM. AF_09/2020</t>
  </si>
  <si>
    <t>92269</t>
  </si>
  <si>
    <t>FABRICAÇÃO DE FÔRMA PARA PILARES E ESTRUTURAS SIMILARES, EM MADEIRA SERRADA, E=25 MM. AF_09/2020</t>
  </si>
  <si>
    <t>92270</t>
  </si>
  <si>
    <t>FABRICAÇÃO DE FÔRMA PARA VIGAS, COM MADEIRA SERRADA, E = 25 MM. AF_09/2020</t>
  </si>
  <si>
    <t>92266</t>
  </si>
  <si>
    <t>FABRICAÇÃO DE FÔRMA PARA VIGAS, EM CHAPA DE MADEIRA COMPENSADA PLASTIFICADA, E = 18 MM. AF_09/2020</t>
  </si>
  <si>
    <t>92265</t>
  </si>
  <si>
    <t>FABRICAÇÃO DE FÔRMA PARA VIGAS, EM CHAPA DE MADEIRA COMPENSADA RESINADA, E = 17 MM. AF_09/2020</t>
  </si>
  <si>
    <t>92524</t>
  </si>
  <si>
    <t>MONTAGEM E DESMONTAGEM DE FÔRMA DE LAJE MACIÇA, PÉ-DIREITO DUPLO, EM CHAPA DE MADEIRA COMPENSADA PLASTIFICADA, 10 UTILIZAÇÕES. AF_09/2020</t>
  </si>
  <si>
    <t>92528</t>
  </si>
  <si>
    <t>MONTAGEM E DESMONTAGEM DE FÔRMA DE LAJE MACIÇA, PÉ-DIREITO DUPLO, EM CHAPA DE MADEIRA COMPENSADA PLASTIFICADA, 12 UTILIZAÇÕES. AF_09/2020</t>
  </si>
  <si>
    <t>92532</t>
  </si>
  <si>
    <t>MONTAGEM E DESMONTAGEM DE FÔRMA DE LAJE MACIÇA, PÉ-DIREITO DUPLO, EM CHAPA DE MADEIRA COMPENSADA PLASTIFICADA, 14 UTILIZAÇÕES. AF_09/2020</t>
  </si>
  <si>
    <t>92536</t>
  </si>
  <si>
    <t>MONTAGEM E DESMONTAGEM DE FÔRMA DE LAJE MACIÇA, PÉ-DIREITO DUPLO, EM CHAPA DE MADEIRA COMPENSADA PLASTIFICADA, 18 UTILIZAÇÕES. AF_09/2020</t>
  </si>
  <si>
    <t>92508</t>
  </si>
  <si>
    <t>MONTAGEM E DESMONTAGEM DE FÔRMA DE LAJE MACIÇA, PÉ-DIREITO DUPLO, EM CHAPA DE MADEIRA COMPENSADA RESINADA, 2 UTILIZAÇÕES. AF_09/2020</t>
  </si>
  <si>
    <t>92512</t>
  </si>
  <si>
    <t>MONTAGEM E DESMONTAGEM DE FÔRMA DE LAJE MACIÇA, PÉ-DIREITO DUPLO, EM CHAPA DE MADEIRA COMPENSADA RESINADA, 4 UTILIZAÇÕES. AF_09/2020</t>
  </si>
  <si>
    <t>92515</t>
  </si>
  <si>
    <t>MONTAGEM E DESMONTAGEM DE FÔRMA DE LAJE MACIÇA, PÉ-DIREITO DUPLO, EM CHAPA DE MADEIRA COMPENSADA RESINADA, 6 UTILIZAÇÕES. AF_09/2020</t>
  </si>
  <si>
    <t>92520</t>
  </si>
  <si>
    <t>MONTAGEM E DESMONTAGEM DE FÔRMA DE LAJE MACIÇA, PÉ-DIREITO DUPLO, EM CHAPA DE MADEIRA COMPENSADA RESINADA, 8 UTILIZAÇÕES. AF_09/2020</t>
  </si>
  <si>
    <t>92526</t>
  </si>
  <si>
    <t>MONTAGEM E DESMONTAGEM DE FÔRMA DE LAJE MACIÇA, PÉ-DIREITO SIMPLES, EM CHAPA DE MADEIRA COMPENSADA PLASTIFICADA, 10 UTILIZAÇÕES. AF_09/2020</t>
  </si>
  <si>
    <t>92530</t>
  </si>
  <si>
    <t>MONTAGEM E DESMONTAGEM DE FÔRMA DE LAJE MACIÇA, PÉ-DIREITO SIMPLES, EM CHAPA DE MADEIRA COMPENSADA PLASTIFICADA, 12 UTILIZAÇÕES. AF_09/2020</t>
  </si>
  <si>
    <t>92534</t>
  </si>
  <si>
    <t>MONTAGEM E DESMONTAGEM DE FÔRMA DE LAJE MACIÇA, PÉ-DIREITO SIMPLES, EM CHAPA DE MADEIRA COMPENSADA PLASTIFICADA, 14 UTILIZAÇÕES. AF_09/2020</t>
  </si>
  <si>
    <t>92538</t>
  </si>
  <si>
    <t>MONTAGEM E DESMONTAGEM DE FÔRMA DE LAJE MACIÇA, PÉ-DIREITO SIMPLES, EM CHAPA DE MADEIRA COMPENSADA PLASTIFICADA, 18 UTILIZAÇÕES. AF_09/2020</t>
  </si>
  <si>
    <t>103760</t>
  </si>
  <si>
    <t>MONTAGEM E DESMONTAGEM DE FÔRMA DE LAJE MACIÇA, PÉ-DIREITO SIMPLES, EM CHAPA DE MADEIRA COMPENSADA RESINADA E CIMBRAMENTO DE MADEIRA, 2 UTILIZAÇÕES. AF_03/2022</t>
  </si>
  <si>
    <t>103761</t>
  </si>
  <si>
    <t>MONTAGEM E DESMONTAGEM DE FÔRMA DE LAJE MACIÇA, PÉ-DIREITO SIMPLES, EM CHAPA DE MADEIRA COMPENSADA RESINADA E CIMBRAMENTO DE MADEIRA, 4 UTILIZAÇÕES. AF_03/2022</t>
  </si>
  <si>
    <t>103762</t>
  </si>
  <si>
    <t>MONTAGEM E DESMONTAGEM DE FÔRMA DE LAJE MACIÇA, PÉ-DIREITO SIMPLES, EM CHAPA DE MADEIRA COMPENSADA RESINADA E CIMBRAMENTO DE MADEIRA, 6 UTILIZAÇÕES. AF_03/2022</t>
  </si>
  <si>
    <t>103763</t>
  </si>
  <si>
    <t>MONTAGEM E DESMONTAGEM DE FÔRMA DE LAJE MACIÇA, PÉ-DIREITO SIMPLES, EM CHAPA DE MADEIRA COMPENSADA RESINADA E CIMBRAMENTO DE MADEIRA, 8 UTILIZAÇÕES. AF_03/2022</t>
  </si>
  <si>
    <t>92510</t>
  </si>
  <si>
    <t>MONTAGEM E DESMONTAGEM DE FÔRMA DE LAJE MACIÇA, PÉ-DIREITO SIMPLES, EM CHAPA DE MADEIRA COMPENSADA RESINADA, 2 UTILIZAÇÕES. AF_09/2020</t>
  </si>
  <si>
    <t>92514</t>
  </si>
  <si>
    <t>MONTAGEM E DESMONTAGEM DE FÔRMA DE LAJE MACIÇA, PÉ-DIREITO SIMPLES, EM CHAPA DE MADEIRA COMPENSADA RESINADA, 4 UTILIZAÇÕES. AF_09/2020</t>
  </si>
  <si>
    <t>92518</t>
  </si>
  <si>
    <t>MONTAGEM E DESMONTAGEM DE FÔRMA DE LAJE MACIÇA, PÉ-DIREITO SIMPLES, EM CHAPA DE MADEIRA COMPENSADA RESINADA, 6 UTILIZAÇÕES. AF_09/2020</t>
  </si>
  <si>
    <t>92522</t>
  </si>
  <si>
    <t>MONTAGEM E DESMONTAGEM DE FÔRMA DE LAJE MACIÇA, PÉ-DIREITO SIMPLES, EM CHAPA DE MADEIRA COMPENSADA RESINADA, 8 UTILIZAÇÕES. AF_09/2020</t>
  </si>
  <si>
    <t>92482</t>
  </si>
  <si>
    <t>MONTAGEM E DESMONTAGEM DE FÔRMA DE LAJE MACIÇA, PÉ-DIREITO SIMPLES, EM MADEIRA SERRADA, 1 UTILIZAÇÃO. AF_09/2020</t>
  </si>
  <si>
    <t>92484</t>
  </si>
  <si>
    <t>MONTAGEM E DESMONTAGEM DE FÔRMA DE LAJE MACIÇA, PÉ-DIREITO SIMPLES, EM MADEIRA SERRADA, 2 UTILIZAÇÕES. AF_09/2020</t>
  </si>
  <si>
    <t>92486</t>
  </si>
  <si>
    <t>MONTAGEM E DESMONTAGEM DE FÔRMA DE LAJE MACIÇA, PÉ-DIREITO SIMPLES, EM MADEIRA SERRADA, 4 UTILIZAÇÕES. AF_09/2020</t>
  </si>
  <si>
    <t>92492</t>
  </si>
  <si>
    <t>MONTAGEM E DESMONTAGEM DE FÔRMA DE LAJE NERVURADA COM CUBETA E ASSOALHO, PÉ-DIREITO DUPLO, EM CHAPA DE MADEIRA COMPENSADA RESINADA, 10 UTILIZAÇÕES. AF_09/2020</t>
  </si>
  <si>
    <t>92496</t>
  </si>
  <si>
    <t>MONTAGEM E DESMONTAGEM DE FÔRMA DE LAJE NERVURADA COM CUBETA E ASSOALHO, PÉ-DIREITO DUPLO, EM CHAPA DE MADEIRA COMPENSADA RESINADA, 12 UTILIZAÇÕES. AF_09/2020</t>
  </si>
  <si>
    <t>92500</t>
  </si>
  <si>
    <t>MONTAGEM E DESMONTAGEM DE FÔRMA DE LAJE NERVURADA COM CUBETA E ASSOALHO, PÉ-DIREITO DUPLO, EM CHAPA DE MADEIRA COMPENSADA RESINADA, 14 UTILIZAÇÕES. AF_09/2020</t>
  </si>
  <si>
    <t>92504</t>
  </si>
  <si>
    <t>MONTAGEM E DESMONTAGEM DE FÔRMA DE LAJE NERVURADA COM CUBETA E ASSOALHO, PÉ-DIREITO DUPLO, EM CHAPA DE MADEIRA COMPENSADA RESINADA, 18 UTILIZAÇÕES. AF_09/2020</t>
  </si>
  <si>
    <t>92488</t>
  </si>
  <si>
    <t>MONTAGEM E DESMONTAGEM DE FÔRMA DE LAJE NERVURADA COM CUBETA E ASSOALHO, PÉ-DIREITO DUPLO, EM CHAPA DE MADEIRA COMPENSADA RESINADA, 8 UTILIZAÇÕES. AF_09/2020</t>
  </si>
  <si>
    <t>92494</t>
  </si>
  <si>
    <t>MONTAGEM E DESMONTAGEM DE FÔRMA DE LAJE NERVURADA COM CUBETA E ASSOALHO, PÉ-DIREITO SIMPLES, EM CHAPA DE MADEIRA COMPENSADA RESINADA, 10 UTILIZAÇÕES. AF_09/2020</t>
  </si>
  <si>
    <t>92498</t>
  </si>
  <si>
    <t>MONTAGEM E DESMONTAGEM DE FÔRMA DE LAJE NERVURADA COM CUBETA E ASSOALHO, PÉ-DIREITO SIMPLES, EM CHAPA DE MADEIRA COMPENSADA RESINADA, 12 UTILIZAÇÕES. AF_09/2020</t>
  </si>
  <si>
    <t>92502</t>
  </si>
  <si>
    <t>MONTAGEM E DESMONTAGEM DE FÔRMA DE LAJE NERVURADA COM CUBETA E ASSOALHO, PÉ-DIREITO SIMPLES, EM CHAPA DE MADEIRA COMPENSADA RESINADA, 14 UTILIZAÇÕES. AF_09/2020</t>
  </si>
  <si>
    <t>92506</t>
  </si>
  <si>
    <t>MONTAGEM E DESMONTAGEM DE FÔRMA DE LAJE NERVURADA COM CUBETA E ASSOALHO, PÉ-DIREITO SIMPLES, EM CHAPA DE MADEIRA COMPENSADA RESINADA, 18 UTILIZAÇÕES. AF_09/2020</t>
  </si>
  <si>
    <t>92490</t>
  </si>
  <si>
    <t>MONTAGEM E DESMONTAGEM DE FÔRMA DE LAJE NERVURADA COM CUBETA E ASSOALHO, PÉ-DIREITO SIMPLES, EM CHAPA DE MADEIRA COMPENSADA RESINADA, 8 UTILIZAÇÕES. AF_09/2020</t>
  </si>
  <si>
    <t>92433</t>
  </si>
  <si>
    <t>MONTAGEM E DESMONTAGEM DE FÔRMA DE PILARES RETANGULARES E ESTRUTURAS SIMILARES, PÉ-DIREITO DUPLO, EM CHAPA DE MADEIRA COMPENSADA PLASTIFICADA, 10 UTILIZAÇÕES. AF_09/2020</t>
  </si>
  <si>
    <t>92437</t>
  </si>
  <si>
    <t>MONTAGEM E DESMONTAGEM DE FÔRMA DE PILARES RETANGULARES E ESTRUTURAS SIMILARES, PÉ-DIREITO DUPLO, EM CHAPA DE MADEIRA COMPENSADA PLASTIFICADA, 12 UTILIZAÇÕES. AF_09/2020</t>
  </si>
  <si>
    <t>92441</t>
  </si>
  <si>
    <t>MONTAGEM E DESMONTAGEM DE FÔRMA DE PILARES RETANGULARES E ESTRUTURAS SIMILARES, PÉ-DIREITO DUPLO, EM CHAPA DE MADEIRA COMPENSADA PLASTIFICADA, 14 UTILIZAÇÕES. AF_09/2020</t>
  </si>
  <si>
    <t>92445</t>
  </si>
  <si>
    <t>MONTAGEM E DESMONTAGEM DE FÔRMA DE PILARES RETANGULARES E ESTRUTURAS SIMILARES, PÉ-DIREITO DUPLO, EM CHAPA DE MADEIRA COMPENSADA PLASTIFICADA, 18 UTILIZAÇÕES. AF_09/2020</t>
  </si>
  <si>
    <t>92417</t>
  </si>
  <si>
    <t>MONTAGEM E DESMONTAGEM DE FÔRMA DE PILARES RETANGULARES E ESTRUTURAS SIMILARES, PÉ-DIREITO DUPLO, EM CHAPA DE MADEIRA COMPENSADA RESINADA, 2 UTILIZAÇÕES. AF_09/2020</t>
  </si>
  <si>
    <t>92421</t>
  </si>
  <si>
    <t>MONTAGEM E DESMONTAGEM DE FÔRMA DE PILARES RETANGULARES E ESTRUTURAS SIMILARES, PÉ-DIREITO DUPLO, EM CHAPA DE MADEIRA COMPENSADA RESINADA, 4 UTILIZAÇÕES. AF_09/2020</t>
  </si>
  <si>
    <t>92425</t>
  </si>
  <si>
    <t>MONTAGEM E DESMONTAGEM DE FÔRMA DE PILARES RETANGULARES E ESTRUTURAS SIMILARES, PÉ-DIREITO DUPLO, EM CHAPA DE MADEIRA COMPENSADA RESINADA, 6 UTILIZAÇÕES. AF_09/2020</t>
  </si>
  <si>
    <t>92429</t>
  </si>
  <si>
    <t>MONTAGEM E DESMONTAGEM DE FÔRMA DE PILARES RETANGULARES E ESTRUTURAS SIMILARES, PÉ-DIREITO DUPLO, EM CHAPA DE MADEIRA COMPENSADA RESINADA, 8 UTILIZAÇÕES. AF_09/2020</t>
  </si>
  <si>
    <t>92435</t>
  </si>
  <si>
    <t>MONTAGEM E DESMONTAGEM DE FÔRMA DE PILARES RETANGULARES E ESTRUTURAS SIMILARES, PÉ-DIREITO SIMPLES, EM CHAPA DE MADEIRA COMPENSADA PLASTIFICADA, 12 UTILIZAÇÕES. AF_09/2020</t>
  </si>
  <si>
    <t>92439</t>
  </si>
  <si>
    <t>MONTAGEM E DESMONTAGEM DE FÔRMA DE PILARES RETANGULARES E ESTRUTURAS SIMILARES, PÉ-DIREITO SIMPLES, EM CHAPA DE MADEIRA COMPENSADA PLASTIFICADA, 14 UTILIZAÇÕES. AF_09/2020</t>
  </si>
  <si>
    <t>92443</t>
  </si>
  <si>
    <t>MONTAGEM E DESMONTAGEM DE FÔRMA DE PILARES RETANGULARES E ESTRUTURAS SIMILARES, PÉ-DIREITO SIMPLES, EM CHAPA DE MADEIRA COMPENSADA PLASTIFICADA, 18 UTILIZAÇÕES. AF_09/2020</t>
  </si>
  <si>
    <t>92415</t>
  </si>
  <si>
    <t>MONTAGEM E DESMONTAGEM DE FÔRMA DE PILARES RETANGULARES E ESTRUTURAS SIMILARES, PÉ-DIREITO SIMPLES, EM CHAPA DE MADEIRA COMPENSADA RESINADA, 2 UTILIZAÇÕES. AF_09/2020</t>
  </si>
  <si>
    <t>92419</t>
  </si>
  <si>
    <t>MONTAGEM E DESMONTAGEM DE FÔRMA DE PILARES RETANGULARES E ESTRUTURAS SIMILARES, PÉ-DIREITO SIMPLES, EM CHAPA DE MADEIRA COMPENSADA RESINADA, 4 UTILIZAÇÕES. AF_09/2020</t>
  </si>
  <si>
    <t>92423</t>
  </si>
  <si>
    <t>MONTAGEM E DESMONTAGEM DE FÔRMA DE PILARES RETANGULARES E ESTRUTURAS SIMILARES, PÉ-DIREITO SIMPLES, EM CHAPA DE MADEIRA COMPENSADA RESINADA, 6 UTILIZAÇÕES. AF_09/2020</t>
  </si>
  <si>
    <t>92427</t>
  </si>
  <si>
    <t>MONTAGEM E DESMONTAGEM DE FÔRMA DE PILARES RETANGULARES E ESTRUTURAS SIMILARES, PÉ-DIREITO SIMPLES, EM CHAPA DE MADEIRA COMPENSADA RESINADA, 8 UTILIZAÇÕES. AF_09/2020</t>
  </si>
  <si>
    <t>92409</t>
  </si>
  <si>
    <t>MONTAGEM E DESMONTAGEM DE FÔRMA DE PILARES RETANGULARES E ESTRUTURAS SIMILARES, PÉ-DIREITO SIMPLES, EM MADEIRA SERRADA, 1 UTILIZAÇÃO. AF_09/2020</t>
  </si>
  <si>
    <t>92411</t>
  </si>
  <si>
    <t>MONTAGEM E DESMONTAGEM DE FÔRMA DE PILARES RETANGULARES E ESTRUTURAS SIMILARES, PÉ-DIREITO SIMPLES, EM MADEIRA SERRADA, 2 UTILIZAÇÕES. AF_09/2020</t>
  </si>
  <si>
    <t>92413</t>
  </si>
  <si>
    <t>MONTAGEM E DESMONTAGEM DE FÔRMA DE PILARES RETANGULARES E ESTRUTURAS SIMILARES, PÉ-DIREITO SIMPLES, EM MADEIRA SERRADA, 4 UTILIZAÇÕES. AF_09/2020</t>
  </si>
  <si>
    <t>92465</t>
  </si>
  <si>
    <t>MONTAGEM E DESMONTAGEM DE FÔRMA DE VIGA, ESCORAMENTO COM GARFO DE MADEIRA, PÉ-DIREITO DUPLO, EM CHAPA DE MADEIRA PLASTIFICADA, 10 UTILIZAÇÕES. AF_09/2020</t>
  </si>
  <si>
    <t>92469</t>
  </si>
  <si>
    <t>MONTAGEM E DESMONTAGEM DE FÔRMA DE VIGA, ESCORAMENTO COM GARFO DE MADEIRA, PÉ-DIREITO DUPLO, EM CHAPA DE MADEIRA PLASTIFICADA, 12 UTILIZAÇÕES. AF_09/2020</t>
  </si>
  <si>
    <t>92473</t>
  </si>
  <si>
    <t>MONTAGEM E DESMONTAGEM DE FÔRMA DE VIGA, ESCORAMENTO COM GARFO DE MADEIRA, PÉ-DIREITO DUPLO, EM CHAPA DE MADEIRA PLASTIFICADA, 14 UTILIZAÇÕES. AF_09/2020</t>
  </si>
  <si>
    <t>92477</t>
  </si>
  <si>
    <t>MONTAGEM E DESMONTAGEM DE FÔRMA DE VIGA, ESCORAMENTO COM GARFO DE MADEIRA, PÉ-DIREITO DUPLO, EM CHAPA DE MADEIRA PLASTIFICADA, 18 UTILIZAÇÕES. AF_09/2020</t>
  </si>
  <si>
    <t>92449</t>
  </si>
  <si>
    <t>MONTAGEM E DESMONTAGEM DE FÔRMA DE VIGA, ESCORAMENTO COM GARFO DE MADEIRA, PÉ-DIREITO DUPLO, EM CHAPA DE MADEIRA RESINADA, 2 UTILIZAÇÕES. AF_09/2020</t>
  </si>
  <si>
    <t>92453</t>
  </si>
  <si>
    <t>MONTAGEM E DESMONTAGEM DE FÔRMA DE VIGA, ESCORAMENTO COM GARFO DE MADEIRA, PÉ-DIREITO DUPLO, EM CHAPA DE MADEIRA RESINADA, 4 UTILIZAÇÕES. AF_09/2020</t>
  </si>
  <si>
    <t>92457</t>
  </si>
  <si>
    <t>MONTAGEM E DESMONTAGEM DE FÔRMA DE VIGA, ESCORAMENTO COM GARFO DE MADEIRA, PÉ-DIREITO DUPLO, EM CHAPA DE MADEIRA RESINADA, 6 UTILIZAÇÕES. AF_09/2020</t>
  </si>
  <si>
    <t>92461</t>
  </si>
  <si>
    <t>MONTAGEM E DESMONTAGEM DE FÔRMA DE VIGA, ESCORAMENTO COM GARFO DE MADEIRA, PÉ-DIREITO DUPLO, EM CHAPA DE MADEIRA RESINADA, 8 UTILIZAÇÕES. AF_09/2020</t>
  </si>
  <si>
    <t>92467</t>
  </si>
  <si>
    <t>MONTAGEM E DESMONTAGEM DE FÔRMA DE VIGA, ESCORAMENTO COM GARFO DE MADEIRA, PÉ-DIREITO SIMPLES, EM CHAPA DE MADEIRA PLASTIFICADA, 10 UTILIZAÇÕES. AF_09/2020</t>
  </si>
  <si>
    <t>92471</t>
  </si>
  <si>
    <t>MONTAGEM E DESMONTAGEM DE FÔRMA DE VIGA, ESCORAMENTO COM GARFO DE MADEIRA, PÉ-DIREITO SIMPLES, EM CHAPA DE MADEIRA PLASTIFICADA, 12 UTILIZAÇÕES. AF_09/2020</t>
  </si>
  <si>
    <t>92475</t>
  </si>
  <si>
    <t>MONTAGEM E DESMONTAGEM DE FÔRMA DE VIGA, ESCORAMENTO COM GARFO DE MADEIRA, PÉ-DIREITO SIMPLES, EM CHAPA DE MADEIRA PLASTIFICADA, 14 UTILIZAÇÕES. AF_09/2020</t>
  </si>
  <si>
    <t>92479</t>
  </si>
  <si>
    <t>MONTAGEM E DESMONTAGEM DE FÔRMA DE VIGA, ESCORAMENTO COM GARFO DE MADEIRA, PÉ-DIREITO SIMPLES, EM CHAPA DE MADEIRA PLASTIFICADA, 18 UTILIZAÇÕES. AF_09/2020</t>
  </si>
  <si>
    <t>92451</t>
  </si>
  <si>
    <t>MONTAGEM E DESMONTAGEM DE FÔRMA DE VIGA, ESCORAMENTO COM GARFO DE MADEIRA, PÉ-DIREITO SIMPLES, EM CHAPA DE MADEIRA RESINADA, 2 UTILIZAÇÕES. AF_09/2020</t>
  </si>
  <si>
    <t>92455</t>
  </si>
  <si>
    <t>MONTAGEM E DESMONTAGEM DE FÔRMA DE VIGA, ESCORAMENTO COM GARFO DE MADEIRA, PÉ-DIREITO SIMPLES, EM CHAPA DE MADEIRA RESINADA, 4 UTILIZAÇÕES. AF_09/2020</t>
  </si>
  <si>
    <t>92459</t>
  </si>
  <si>
    <t>MONTAGEM E DESMONTAGEM DE FÔRMA DE VIGA, ESCORAMENTO COM GARFO DE MADEIRA, PÉ-DIREITO SIMPLES, EM CHAPA DE MADEIRA RESINADA, 6 UTILIZAÇÕES. AF_09/2020</t>
  </si>
  <si>
    <t>92463</t>
  </si>
  <si>
    <t>MONTAGEM E DESMONTAGEM DE FÔRMA DE VIGA, ESCORAMENTO COM GARFO DE MADEIRA, PÉ-DIREITO SIMPLES, EM CHAPA DE MADEIRA RESINADA, 8 UTILIZAÇÕES. AF_09/2020</t>
  </si>
  <si>
    <t>92446</t>
  </si>
  <si>
    <t>MONTAGEM E DESMONTAGEM DE FÔRMA DE VIGA, ESCORAMENTO COM PONTALETE DE MADEIRA, PÉ-DIREITO SIMPLES, EM MADEIRA SERRADA, 1 UTILIZAÇÃO. AF_09/2020</t>
  </si>
  <si>
    <t>92447</t>
  </si>
  <si>
    <t>MONTAGEM E DESMONTAGEM DE FÔRMA DE VIGA, ESCORAMENTO COM PONTALETE DE MADEIRA, PÉ-DIREITO SIMPLES, EM MADEIRA SERRADA, 2 UTILIZAÇÕES. AF_09/2020</t>
  </si>
  <si>
    <t>92448</t>
  </si>
  <si>
    <t>MONTAGEM E DESMONTAGEM DE FÔRMA DE VIGA, ESCORAMENTO COM PONTALETE DE MADEIRA, PÉ-DIREITO SIMPLES, EM MADEIRA SERRADA, 4 UTILIZAÇÕES. AF_09/2020</t>
  </si>
  <si>
    <t>92466</t>
  </si>
  <si>
    <t>MONTAGEM E DESMONTAGEM DE FÔRMA DE VIGA, ESCORAMENTO METÁLICO, PÉ-DIREITO DUPLO, EM CHAPA DE MADEIRA PLASTIFICADA, 10 UTILIZAÇÕES. AF_09/2020</t>
  </si>
  <si>
    <t>92470</t>
  </si>
  <si>
    <t>MONTAGEM E DESMONTAGEM DE FÔRMA DE VIGA, ESCORAMENTO METÁLICO, PÉ-DIREITO DUPLO, EM CHAPA DE MADEIRA PLASTIFICADA, 12 UTILIZAÇÕES. AF_09/2020</t>
  </si>
  <si>
    <t>92474</t>
  </si>
  <si>
    <t>MONTAGEM E DESMONTAGEM DE FÔRMA DE VIGA, ESCORAMENTO METÁLICO, PÉ-DIREITO DUPLO, EM CHAPA DE MADEIRA PLASTIFICADA, 14 UTILIZAÇÕES. AF_09/2020</t>
  </si>
  <si>
    <t>92478</t>
  </si>
  <si>
    <t>MONTAGEM E DESMONTAGEM DE FÔRMA DE VIGA, ESCORAMENTO METÁLICO, PÉ-DIREITO DUPLO, EM CHAPA DE MADEIRA PLASTIFICADA, 18 UTILIZAÇÕES. AF_09/2020</t>
  </si>
  <si>
    <t>92450</t>
  </si>
  <si>
    <t>MONTAGEM E DESMONTAGEM DE FÔRMA DE VIGA, ESCORAMENTO METÁLICO, PÉ-DIREITO DUPLO, EM CHAPA DE MADEIRA RESINADA, 2 UTILIZAÇÕES. AF_09/2020</t>
  </si>
  <si>
    <t>92454</t>
  </si>
  <si>
    <t>MONTAGEM E DESMONTAGEM DE FÔRMA DE VIGA, ESCORAMENTO METÁLICO, PÉ-DIREITO DUPLO, EM CHAPA DE MADEIRA RESINADA, 4 UTILIZAÇÕES. AF_09/2020</t>
  </si>
  <si>
    <t>92458</t>
  </si>
  <si>
    <t>MONTAGEM E DESMONTAGEM DE FÔRMA DE VIGA, ESCORAMENTO METÁLICO, PÉ-DIREITO DUPLO, EM CHAPA DE MADEIRA RESINADA, 6 UTILIZAÇÕES. AF_09/2020</t>
  </si>
  <si>
    <t>92462</t>
  </si>
  <si>
    <t>MONTAGEM E DESMONTAGEM DE FÔRMA DE VIGA, ESCORAMENTO METÁLICO, PÉ-DIREITO DUPLO, EM CHAPA DE MADEIRA RESINADA, 8 UTILIZAÇÕES. AF_09/2020</t>
  </si>
  <si>
    <t>92468</t>
  </si>
  <si>
    <t>MONTAGEM E DESMONTAGEM DE FÔRMA DE VIGA, ESCORAMENTO METÁLICO, PÉ-DIREITO SIMPLES, EM CHAPA DE MADEIRA PLASTIFICADA, 10 UTILIZAÇÕES. AF_09/2020</t>
  </si>
  <si>
    <t>92472</t>
  </si>
  <si>
    <t>MONTAGEM E DESMONTAGEM DE FÔRMA DE VIGA, ESCORAMENTO METÁLICO, PÉ-DIREITO SIMPLES, EM CHAPA DE MADEIRA PLASTIFICADA, 12 UTILIZAÇÕES. AF_09/2020</t>
  </si>
  <si>
    <t>92476</t>
  </si>
  <si>
    <t>MONTAGEM E DESMONTAGEM DE FÔRMA DE VIGA, ESCORAMENTO METÁLICO, PÉ-DIREITO SIMPLES, EM CHAPA DE MADEIRA PLASTIFICADA, 14 UTILIZAÇÕES. AF_09/2020</t>
  </si>
  <si>
    <t>92480</t>
  </si>
  <si>
    <t>MONTAGEM E DESMONTAGEM DE FÔRMA DE VIGA, ESCORAMENTO METÁLICO, PÉ-DIREITO SIMPLES, EM CHAPA DE MADEIRA PLASTIFICADA, 18 UTILIZAÇÕES. AF_09/2020</t>
  </si>
  <si>
    <t>92452</t>
  </si>
  <si>
    <t>MONTAGEM E DESMONTAGEM DE FÔRMA DE VIGA, ESCORAMENTO METÁLICO, PÉ-DIREITO SIMPLES, EM CHAPA DE MADEIRA RESINADA, 2 UTILIZAÇÕES. AF_09/2020</t>
  </si>
  <si>
    <t>92456</t>
  </si>
  <si>
    <t>MONTAGEM E DESMONTAGEM DE FÔRMA DE VIGA, ESCORAMENTO METÁLICO, PÉ-DIREITO SIMPLES, EM CHAPA DE MADEIRA RESINADA, 4 UTILIZAÇÕES. AF_09/2020</t>
  </si>
  <si>
    <t>92460</t>
  </si>
  <si>
    <t>MONTAGEM E DESMONTAGEM DE FÔRMA DE VIGA, ESCORAMENTO METÁLICO, PÉ-DIREITO SIMPLES, EM CHAPA DE MADEIRA RESINADA, 6 UTILIZAÇÕES. AF_09/2020</t>
  </si>
  <si>
    <t>92464</t>
  </si>
  <si>
    <t>MONTAGEM E DESMONTAGEM DE FÔRMA DE VIGA, ESCORAMENTO METÁLICO, PÉ-DIREITO SIMPLES, EM CHAPA DE MADEIRA RESINADA, 8 UTILIZAÇÕES. AF_09/2020</t>
  </si>
  <si>
    <t>105403</t>
  </si>
  <si>
    <t>FABRICAÇÃO DE FÔRMA PARA PILARES CIRCULARES, EM CHAPA DE MADEIRA COMPENSADA RESINADA, PÉ-DIREITO DUPLO. AF_05/2024</t>
  </si>
  <si>
    <t>96252</t>
  </si>
  <si>
    <t>FABRICAÇÃO DE FÔRMA PARA PILARES CIRCULARES, EM CHAPA DE MADEIRA COMPENSADA RESINADA, PÉ-DIREITO SIMPLES. AF_05/2024</t>
  </si>
  <si>
    <t>105406</t>
  </si>
  <si>
    <t>MONTAGEM E DESMONTAGEM DE FÔRMA DE PILARES CIRCULARES, PÉ-DIREITO DUPLO, EM MADEIRA, 2 UTILIZAÇÕES. AF_05/2024</t>
  </si>
  <si>
    <t>96258</t>
  </si>
  <si>
    <t>MONTAGEM E DESMONTAGEM DE FÔRMA DE PILARES CIRCULARES, PÉ-DIREITO SIMPLES, EM MADEIRA, 2 UTILIZAÇÕES. AF_05/2024</t>
  </si>
  <si>
    <t>92751</t>
  </si>
  <si>
    <t>MURO DE GABIÃO, ENCHIMENTO COM PEDRA DE MÃO TIPO RACHÃO, COM SOLO REFORÇADO, PARA MUROS COM ALTURA MAIOR QUE 12 M E MENOR OU IGUAL A 20 M - FORNECIMENTO E EXECUÇÃO. AF_03/2024</t>
  </si>
  <si>
    <t>92752</t>
  </si>
  <si>
    <t>MURO DE GABIÃO, ENCHIMENTO COM PEDRA DE MÃO TIPO RACHÃO, COM SOLO REFORÇADO, PARA MUROS COM ALTURA MAIOR QUE 20 M E MENOR OU IGUAL A 28 M - FORNECIMENTO E EXECUÇÃO. AF_03/2024</t>
  </si>
  <si>
    <t>92750</t>
  </si>
  <si>
    <t>MURO DE GABIÃO, ENCHIMENTO COM PEDRA DE MÃO TIPO RACHÃO, COM SOLO REFORÇADO, PARA MUROS COM ALTURA MAIOR QUE 4 M E MENOR OU IGUAL A 12 M - FORNECIMENTO E EXECUÇÃO. AF_03/2024</t>
  </si>
  <si>
    <t>92749</t>
  </si>
  <si>
    <t>MURO DE GABIÃO, ENCHIMENTO COM PEDRA DE MÃO TIPO RACHÃO, COM SOLO REFORÇADO, PARA MUROS COM ALTURA MENOR OU IGUAL A 4 M - FORNECIMENTO E EXECUÇÃO. AF_03/2024</t>
  </si>
  <si>
    <t>92745</t>
  </si>
  <si>
    <t>MURO DE GABIÃO, ENCHIMENTO COM PEDRA DE MÃO TIPO RACHÃO, DE GRAVIDADE, COM GAIOLAS DE COMPRIMENTO IGUAL A 2 M, PARA MUROS COM ALTURA MAIOR QUE 4 M E MENOR OU IGUAL A 6 M - FORNECIMENTO E EXECUÇÃO. AF_03/2024</t>
  </si>
  <si>
    <t>92747</t>
  </si>
  <si>
    <t>MURO DE GABIÃO, ENCHIMENTO COM PEDRA DE MÃO TIPO RACHÃO, DE GRAVIDADE, COM GAIOLAS DE COMPRIMENTO IGUAL A 2 M, PARA MUROS COM ALTURA MAIOR QUE 6 M E MENOR OU IGUAL A 10 M - FORNECIMENTO E EXECUÇÃO. AF_03/2024</t>
  </si>
  <si>
    <t>92743</t>
  </si>
  <si>
    <t>MURO DE GABIÃO, ENCHIMENTO COM PEDRA DE MÃO TIPO RACHÃO, DE GRAVIDADE, COM GAIOLAS DE COMPRIMENTO IGUAL A 2 M, PARA MUROS COM ALTURA MENOR OU IGUAL A 4 M - FORNECIMENTO E EXECUÇÃO. AF_03/2024</t>
  </si>
  <si>
    <t>92746</t>
  </si>
  <si>
    <t>MURO DE GABIÃO, ENCHIMENTO COM PEDRA DE MÃO TIPO RACHÃO, DE GRAVIDADE, COM GAIOLAS DE COMPRIMENTO IGUAL A 5 M, PARA MUROS COM ALTURA MAIOR QUE 4 M E MENOR OU IGUAL A 6 M - FORNECIMENTO E EXECUÇÃO. AF_03/2024</t>
  </si>
  <si>
    <t>92748</t>
  </si>
  <si>
    <t>MURO DE GABIÃO, ENCHIMENTO COM PEDRA DE MÃO TIPO RACHÃO, DE GRAVIDADE, COM GAIOLAS DE COMPRIMENTO IGUAL A 5 M, PARA MUROS COM ALTURA MAIOR QUE 6 M E MENOR OU IGUAL A 10 M- FORNECIMENTO E EXECUÇÃO. AF_03/2024</t>
  </si>
  <si>
    <t>92744</t>
  </si>
  <si>
    <t>MURO DE GABIÃO, ENCHIMENTO COM PEDRA DE MÃO TIPO RACHÃO, DE GRAVIDADE, COM GAIOLAS DE COMPRIMENTO IGUAL A 5 M, PARA MUROS COM ALTURA MENOR OU IGUAL A 4 M - FORNECIMENTO E EXECUÇÃO. AF_03/2024</t>
  </si>
  <si>
    <t>92754</t>
  </si>
  <si>
    <t>MURO DE GABIÃO, ENCHIMENTO COM RESÍDUO DE CONSTRUÇÃO E DEMOLIÇÃO, DE GRAVIDADE, COM GAIOLA TRAPEZOIDAL DE COMPRIMENTO IGUAL A 2 M, PARA MUROS COM ALTURA MAIOR QUE 2 M E MENOR OU IGUAL A 4 M - FORNECIMENTO E EXECUÇÃO. AF_03/2024</t>
  </si>
  <si>
    <t>92753</t>
  </si>
  <si>
    <t>MURO DE GABIÃO, ENCHIMENTO COM RESÍDUO DE CONSTRUÇÃO E DEMOLIÇÃO, DE GRAVIDADE, COM GAIOLA TRAPEZOIDAL DE COMPRIMENTO IGUAL A 2 M, PARA MUROS COM ALTURA MENOR OU IGUAL A 2 M - FORNECIMENTO E EXECUÇÃO. AF_03/2024</t>
  </si>
  <si>
    <t>92755</t>
  </si>
  <si>
    <t>PROTEÇÃO SUPERFICIAL DE CANAL EM GABIÃO TIPO COLCHÃO, ALTURA DE 17 CENTÍMETROS, ENCHIMENTO COM PEDRA DE MÃO TIPO RACHÃO - FORNECIMENTO E EXECUÇÃO. AF_03/2024</t>
  </si>
  <si>
    <t>92756</t>
  </si>
  <si>
    <t>PROTEÇÃO SUPERFICIAL DE CANAL EM GABIÃO TIPO COLCHÃO, ALTURA DE 23 CENTÍMETROS, ENCHIMENTO COM PEDRA DE MÃO TIPO RACHÃO - FORNECIMENTO E EXECUÇÃO. AF_03/2024</t>
  </si>
  <si>
    <t>92757</t>
  </si>
  <si>
    <t>PROTEÇÃO SUPERFICIAL DE CANAL EM GABIÃO TIPO COLCHÃO, ALTURA DE 30 CENTÍMETROS, ENCHIMENTO COM PEDRA DE MÃO TIPO RACHÃO - FORNECIMENTO E EXECUÇÃO. AF_03/2024</t>
  </si>
  <si>
    <t>92758</t>
  </si>
  <si>
    <t>PROTEÇÃO SUPERFICIAL DE CANAL EM GABIÃO TIPO SACO, DIÂMETRO DE 65 CENTÍMETROS, ENCHIMENTO MANUAL COM PEDRA DE MÃO TIPO RACHÃO - FORNECIMENTO E EXECUÇÃO. AF_03/2024</t>
  </si>
  <si>
    <t>104491</t>
  </si>
  <si>
    <t>ADUELA/ GALERIA FECHADA PRE-MOLDADA DE CONCRETO ARMADO, SECAO QUADRANGULAR INTERNA DE 1,50 X 1,50 M (L X A), MISULA DE 20 X 20 CM, C = 1,00 M, ESPESSURA MIN = 15 CM, TB-45 E FCK DO CONCRETO = 30 MPA FORNECIMENTO E ASSENTAMENTO. AF_01/2023</t>
  </si>
  <si>
    <t>104492</t>
  </si>
  <si>
    <t>ADUELA/ GALERIA FECHADA PRE-MOLDADA DE CONCRETO ARMADO, SECAO QUADRANGULAR INTERNA DE 2,00 X 2,00 M (L X A), MISULA DE 20 X 20 CM, C = 1,00 M, ESPESSURA MIN = 15 CM, TB-45 E FCK DO CONCRETO = 30 MPA FORNECIMENTO E ASSENTAMENTO. AF_01/2023</t>
  </si>
  <si>
    <t>104494</t>
  </si>
  <si>
    <t>ADUELA/ GALERIA FECHADA PRE-MOLDADA DE CONCRETO ARMADO, SECAO QUADRANGULAR INTERNA DE 2,50 X 2,50 M (L X A), MISULA DE 20 X 20 CM, C = 1,00 M, ESPESSURA MIN = 15 CM, TB-45 E FCK DO CONCRETO = 30 MPA FORNECIMENTO E ASSENTAMENTO. AF_01/2023</t>
  </si>
  <si>
    <t>104497</t>
  </si>
  <si>
    <t>ADUELA/ GALERIA FECHADA PRE-MOLDADA DE CONCRETO ARMADO, SECAO QUADRANGULAR INTERNA DE 3,00 X 3,00 M (L X A), MISULA DE 20 X 20 CM, C = 1,00 M, ESPESSURA MIN = 20 CM, TB-45 E FCK DO CONCRETO = 30 MPA FORNECIMENTO E ASSENTAMENTO. AF_01/2023</t>
  </si>
  <si>
    <t>104515</t>
  </si>
  <si>
    <t>APLICAÇÃO DE MANTA GEOTÊXTIL NAS JUNTAS RÍGIDAS DE ADUELAS PRÉ-MOLDADAS DE CONCRETO ARMADO. AF_01/2023</t>
  </si>
  <si>
    <t>87430</t>
  </si>
  <si>
    <t>APLICAÇÃO DE GESSO PROJETADO COM EQUIPAMENTO DE PROJEÇÃO EM PAREDES, DESEMPENADO (SEM TALISCAS), ESPESSURA DE 0,5CM. AF_03/2023</t>
  </si>
  <si>
    <t>87433</t>
  </si>
  <si>
    <t>APLICAÇÃO DE GESSO PROJETADO COM EQUIPAMENTO DE PROJEÇÃO EM PAREDES, DESEMPENADO (SEM TALISCAS), ESPESSURA DE 1,0CM. AF_03/2023</t>
  </si>
  <si>
    <t>87436</t>
  </si>
  <si>
    <t>APLICAÇÃO DE GESSO PROJETADO COM EQUIPAMENTO DE PROJEÇÃO EM PAREDES, SARRAFEADO (COM TALISCAS), ESPESSURA DE 1,0CM. AF_03/2023</t>
  </si>
  <si>
    <t>87439</t>
  </si>
  <si>
    <t>APLICAÇÃO DE GESSO PROJETADO COM EQUIPAMENTO DE PROJEÇÃO EM PAREDES, SARRAFEADO (COM TALISCAS), ESPESSURA DE 1,5CM. AF_03/2023</t>
  </si>
  <si>
    <t>104633</t>
  </si>
  <si>
    <t>APLICAÇÃO MANUAL DE GESSO DESEMPENADO (SEM TALISCAS) EM PAREDES COM PÉ DIREITO DUPLO, ESPESSURA DE 0,5CM. AF_03/2023</t>
  </si>
  <si>
    <t>104634</t>
  </si>
  <si>
    <t>APLICAÇÃO MANUAL DE GESSO DESEMPENADO (SEM TALISCAS) EM PAREDES COM PÉ DIREITO DUPLO, ESPESSURA DE 1,0CM. AF_03/2023</t>
  </si>
  <si>
    <t>87418</t>
  </si>
  <si>
    <t>APLICAÇÃO MANUAL DE GESSO DESEMPENADO (SEM TALISCAS) EM PAREDES, ESPESSURA DE 0,5CM. AF_03/2023</t>
  </si>
  <si>
    <t>87421</t>
  </si>
  <si>
    <t>APLICAÇÃO MANUAL DE GESSO DESEMPENADO (SEM TALISCAS) EM PAREDES, ESPESSURA DE 1,0CM. AF_03/2023</t>
  </si>
  <si>
    <t>104628</t>
  </si>
  <si>
    <t>APLICAÇÃO MANUAL DE GESSO DESEMPENADO (SEM TALISCAS) EM TETO DE AMBIENTES COM PAREDES EM PÉ DIREITO DUPLO E ÁREA ENTRE 5M² E 10M², ESPESSURA DE 0,5CM. AF_03/2023</t>
  </si>
  <si>
    <t>104631</t>
  </si>
  <si>
    <t>APLICAÇÃO MANUAL DE GESSO DESEMPENADO (SEM TALISCAS) EM TETO DE AMBIENTES COM PAREDES EM PÉ DIREITO DUPLO E ÁREA ENTRE 5M² E 10M², ESPESSURA DE 1,0CM. AF_03/2023</t>
  </si>
  <si>
    <t>104627</t>
  </si>
  <si>
    <t>APLICAÇÃO MANUAL DE GESSO DESEMPENADO (SEM TALISCAS) EM TETO DE AMBIENTES COM PAREDES EM PÉ DIREITO DUPLO E ÁREA MAIOR QUE 10M², ESPESSURA DE 0,5CM. AF_03/2023</t>
  </si>
  <si>
    <t>104630</t>
  </si>
  <si>
    <t>APLICAÇÃO MANUAL DE GESSO DESEMPENADO (SEM TALISCAS) EM TETO DE AMBIENTES COM PAREDES EM PÉ DIREITO DUPLO E ÁREA MAIOR QUE 10M², ESPESSURA DE 1,0CM. AF_03/2023</t>
  </si>
  <si>
    <t>104629</t>
  </si>
  <si>
    <t>APLICAÇÃO MANUAL DE GESSO DESEMPENADO (SEM TALISCAS) EM TETO DE AMBIENTES COM PAREDES EM PÉ DIREITO DUPLO E ÁREA MENOR QUE 5M², ESPESSURA DE 0,5CM. AF_03/2023</t>
  </si>
  <si>
    <t>104632</t>
  </si>
  <si>
    <t>APLICAÇÃO MANUAL DE GESSO DESEMPENADO (SEM TALISCAS) EM TETO DE AMBIENTES COM PAREDES EM PÉ DIREITO DUPLO E ÁREA MENOR QUE 5M², ESPESSURA DE 1,0CM. AF_03/2023</t>
  </si>
  <si>
    <t>87412</t>
  </si>
  <si>
    <t>APLICAÇÃO MANUAL DE GESSO DESEMPENADO (SEM TALISCAS) EM TETO DE AMBIENTES DE ÁREA ENTRE 5M² E 10M², ESPESSURA DE 0,5CM. AF_03/2023</t>
  </si>
  <si>
    <t>87415</t>
  </si>
  <si>
    <t>APLICAÇÃO MANUAL DE GESSO DESEMPENADO (SEM TALISCAS) EM TETO DE AMBIENTES DE ÁREA ENTRE 5M² E 10M², ESPESSURA DE 1,0CM. AF_03/2023</t>
  </si>
  <si>
    <t>87411</t>
  </si>
  <si>
    <t>APLICAÇÃO MANUAL DE GESSO DESEMPENADO (SEM TALISCAS) EM TETO DE AMBIENTES DE ÁREA MAIOR QUE 10M², ESPESSURA DE 0,5CM. AF_03/2023</t>
  </si>
  <si>
    <t>87414</t>
  </si>
  <si>
    <t>APLICAÇÃO MANUAL DE GESSO DESEMPENADO (SEM TALISCAS) EM TETO DE AMBIENTES DE ÁREA MAIOR QUE 10M², ESPESSURA DE 1,0CM. AF_03/2023</t>
  </si>
  <si>
    <t>87413</t>
  </si>
  <si>
    <t>APLICAÇÃO MANUAL DE GESSO DESEMPENADO (SEM TALISCAS) EM TETO DE AMBIENTES DE ÁREA MENOR QUE 5M², ESPESSURA DE 0,5CM. AF_03/2023</t>
  </si>
  <si>
    <t>87416</t>
  </si>
  <si>
    <t>APLICAÇÃO MANUAL DE GESSO DESEMPENADO (SEM TALISCAS) EM TETO DE AMBIENTES DE ÁREA MENOR QUE 5M², ESPESSURA DE 1,0CM. AF_03/2023</t>
  </si>
  <si>
    <t>104635</t>
  </si>
  <si>
    <t>APLICAÇÃO MANUAL DE GESSO SARRAFEADO (COM TALISCAS) EM PAREDES COM PÉ DIREITO DUPLO, ESPESSURA DE 1,0CM. AF_03/2023</t>
  </si>
  <si>
    <t>104636</t>
  </si>
  <si>
    <t>APLICAÇÃO MANUAL DE GESSO SARRAFEADO (COM TALISCAS) EM PAREDES COM PÉ DIREITO DUPLO, ESPESSURA DE 1,5CM. AF_03/2023</t>
  </si>
  <si>
    <t>87424</t>
  </si>
  <si>
    <t>APLICAÇÃO MANUAL DE GESSO SARRAFEADO (COM TALISCAS) EM PAREDES, ESPESSURA DE 1,0CM. AF_03/2023</t>
  </si>
  <si>
    <t>87427</t>
  </si>
  <si>
    <t>APLICAÇÃO MANUAL DE GESSO SARRAFEADO (COM TALISCAS) EM PAREDES, ESPESSURA DE 1,5CM. AF_03/2023</t>
  </si>
  <si>
    <t>89998</t>
  </si>
  <si>
    <t>ARMAÇÃO DE CINTA DE ALVENARIA ESTRUTURAL; DIÂMETRO DE 10,0 MM. AF_09/2021</t>
  </si>
  <si>
    <t>102920</t>
  </si>
  <si>
    <t>ARMAÇÃO DE CINTA DE ALVENARIA ESTRUTURAL; DIÂMETRO DE 12,5 MM. AF_09/2021</t>
  </si>
  <si>
    <t>102923</t>
  </si>
  <si>
    <t>ARMAÇÃO DE CINTA DE ALVENARIA ESTRUTURAL; DIÂMETRO DE 16,0 MM. AF_09/2021</t>
  </si>
  <si>
    <t>90000</t>
  </si>
  <si>
    <t>ARMAÇÃO DE VERGA E CONTRAVERGA DE ALVENARIA ESTRUTURAL; DIÂMETRO DE 10,0 MM. AF_09/2021</t>
  </si>
  <si>
    <t>103088</t>
  </si>
  <si>
    <t>ARMAÇÃO DE VERGA E CONTRAVERGA DE ALVENARIA ESTRUTURAL; DIÂMETRO DE 12,5 MM. AF_09/2021</t>
  </si>
  <si>
    <t>102922</t>
  </si>
  <si>
    <t>ARMAÇÃO DE VERGA E CONTRAVERGA DE ALVENARIA ESTRUTURAL; DIÂMETRO DE 16,0 MM. AF_09/2021</t>
  </si>
  <si>
    <t>89999</t>
  </si>
  <si>
    <t>ARMAÇÃO DE VERGA E CONTRAVERGA DE ALVENARIA ESTRUTURAL; DIÂMETRO DE 8,0 MM. AF_09/2021</t>
  </si>
  <si>
    <t>89996</t>
  </si>
  <si>
    <t>ARMAÇÃO VERTICAL DE ALVENARIA ESTRUTURAL; DIÂMETRO DE 10,0 MM. AF_09/2021</t>
  </si>
  <si>
    <t>89997</t>
  </si>
  <si>
    <t>ARMAÇÃO VERTICAL DE ALVENARIA ESTRUTURAL; DIÂMETRO DE 12,5 MM. AF_09/2021</t>
  </si>
  <si>
    <t>102921</t>
  </si>
  <si>
    <t>ARMAÇÃO VERTICAL DE ALVENARIA ESTRUTURAL; DIÂMETRO DE 16,0 MM. AF_09/2021</t>
  </si>
  <si>
    <t>90278</t>
  </si>
  <si>
    <t>GRAUTE FGK=15 MPA; TRAÇO 1:0,04:2,2:2,5 (EM MASSA SECA DE CIMENTO/CAL/AREIA GROSSA/BRITA 0) - PREPARO MECÂNICO COM BETONEIRA 400 L. AF_09/2021</t>
  </si>
  <si>
    <t>90282</t>
  </si>
  <si>
    <t>GRAUTE FGK=15 MPA; TRAÇO 1:2,2:2,5:0,3 (EM MASSA SECA DE CIMENTO/ AREIA GROSSA/ BRITA 0/ ADITIVO) - PREPARO MECÂNICO COM BETONEIRA 400 L. AF_09/2021</t>
  </si>
  <si>
    <t>90279</t>
  </si>
  <si>
    <t>GRAUTE FGK=20 MPA; TRAÇO 1:0,04:1,8:2,1 (EM MASSA SECA DE CIMENTO/ CAL/ AREIA GROSSA/ BRITA 0) - PREPARO MECÂNICO COM BETONEIRA 400 L. AF_09/2021</t>
  </si>
  <si>
    <t>90283</t>
  </si>
  <si>
    <t>GRAUTE FGK=20 MPA; TRAÇO 1:1,8:2,1:0,4 (EM MASSA SECA DE CIMENTO/ AREIA GROSSA/ BRITA 0/ ADITIVO) - PREPARO MECÂNICO COM BETONEIRA 400 L. AF_09/2021</t>
  </si>
  <si>
    <t>90280</t>
  </si>
  <si>
    <t>GRAUTE FGK=25 MPA; TRAÇO 1:0,02:1,3:1,6 (EM MASSA SECA DE CIMENTO/ CAL/ AREIA GROSSA/ BRITA 0) - PREPARO MECÂNICO COM BETONEIRA 400 L. AF_09/2021</t>
  </si>
  <si>
    <t>90284</t>
  </si>
  <si>
    <t>GRAUTE FGK=25 MPA; TRAÇO 1:1,3:1,6:0,4 (EM MASSA SECA DE CIMENTO/ AREIA GROSSA/ BRITA 0/ ADITIVO) - PREPARO MECÂNICO COM BETONEIRA 400 L. AF_09/2021</t>
  </si>
  <si>
    <t>90281</t>
  </si>
  <si>
    <t>GRAUTE FGK=30 MPA; TRAÇO 1:0,02:0,9:1,2 (EM MASSA SECA DE CIMENTO/ CAL/ AREIA GROSSA/ BRITA 0) - PREPARO MECÂNICO COM BETONEIRA 400 L. AF_09/2021</t>
  </si>
  <si>
    <t>90285</t>
  </si>
  <si>
    <t>GRAUTE FGK=30 MPA; TRAÇO 1:0,9:1,2:0,6 (EM MASSA SECA DE CIMENTO/ AREIA GROSSA/ BRITA 0/ ADITIVO) - PREPARO MECÂNICO COM BETONEIRA 400 L. AF_09/2021</t>
  </si>
  <si>
    <t>89994</t>
  </si>
  <si>
    <t>GRAUTEAMENTO DE CINTA INTERMEDIÁRIA OU DE CONTRAVERGA EM ALVENARIA ESTRUTURAL. AF_09/2021</t>
  </si>
  <si>
    <t>89995</t>
  </si>
  <si>
    <t>GRAUTEAMENTO DE CINTA SUPERIOR OU DE VERGA EM ALVENARIA ESTRUTURAL. AF_09/2021</t>
  </si>
  <si>
    <t>89993</t>
  </si>
  <si>
    <t>GRAUTEAMENTO VERTICAL EM ALVENARIA ESTRUTURAL. AF_09/2021</t>
  </si>
  <si>
    <t>99857</t>
  </si>
  <si>
    <t>CORRIMÃO SIMPLES, DIÂMETRO EXTERNO = 1 1/2", EM ALUMÍNIO. AF_04/2019_PS</t>
  </si>
  <si>
    <t>99855</t>
  </si>
  <si>
    <t>CORRIMÃO SIMPLES, DIÂMETRO EXTERNO = 1 1/2", EM AÇO GALVANIZADO. AF_04/2019_PS</t>
  </si>
  <si>
    <t>99862</t>
  </si>
  <si>
    <t>GRADIL EM ALUMÍNIO FIXADO EM VÃOS DE JANELAS, FORMADO POR TUBOS DE 3/4". AF_04/2019</t>
  </si>
  <si>
    <t>99861</t>
  </si>
  <si>
    <t>GRADIL EM FERRO FIXADO EM VÃOS DE JANELAS, FORMADO POR BARRAS CHATAS DE 25X4,8 MM. AF_04/2019</t>
  </si>
  <si>
    <t>99839</t>
  </si>
  <si>
    <t>GUARDA-CORPO DE AÇO GALVANIZADO DE 1,10M DE ALTURA, MONTANTES TUBULARES DE 1.1/2 ESPAÇADOS DE 1,20M, TRAVESSA SUPERIOR DE 2, GRADIL FORMADO POR BARRAS CHATAS EM FERRO DE 32X4,8MM, FIXADO COM CHUMBADOR MECÂNICO. AF_04/2019_PS</t>
  </si>
  <si>
    <t>99837</t>
  </si>
  <si>
    <t>GUARDA-CORPO DE AÇO GALVANIZADO DE 1,10M, MONTANTES TUBULARES DE 1.1/4" ESPAÇADOS DE 1,20M, TRAVESSA SUPERIOR DE 1.1/2", GRADIL FORMADO POR TUBOS HORIZONTAIS DE 1" E VERTICAIS DE 3/4", FIXADO COM CHUMBADOR MECÂNICO. AF_04/2019_PS</t>
  </si>
  <si>
    <t>99841</t>
  </si>
  <si>
    <t>GUARDA-CORPO PANORÂMICO COM PERFIS DE ALUMÍNIO E VIDRO LAMINADO 8 MM, FIXADO COM CHUMBADOR MECÂNICO. AF_04/2019_PS</t>
  </si>
  <si>
    <t>94276</t>
  </si>
  <si>
    <t>ASSENTAMENTO DE GUIA (MEIO-FIO) EM TRECHO CURVO, CONFECCIONADA EM CONCRETO PRÉ-FABRICADO, DIMENSÕES 100X15X13X20 CM (COMPRIMENTO X BASE INFERIOR X BASE SUPERIOR X ALTURA). AF_01/2024</t>
  </si>
  <si>
    <t>94274</t>
  </si>
  <si>
    <t>ASSENTAMENTO DE GUIA (MEIO-FIO) EM TRECHO CURVO, CONFECCIONADA EM CONCRETO PRÉ-FABRICADO, DIMENSÕES 100X15X13X30 CM (COMPRIMENTO X BASE INFERIOR X BASE SUPERIOR X ALTURA). AF_01/2024</t>
  </si>
  <si>
    <t>94280</t>
  </si>
  <si>
    <t>ASSENTAMENTO DE GUIA (MEIO-FIO) EM TRECHO CURVO, CONFECCIONADA EM CONCRETO PRÉ-FABRICADO, DIMENSÕES 39X6,5X6,5X19 CM (COMPRIMENTO X BASE INFERIOR X BASE SUPERIOR X ALTURA), PARA DELIMITAÇÃO DE JARDINS, PRAÇAS OU PASSEIOS. AF_01/2024</t>
  </si>
  <si>
    <t>94278</t>
  </si>
  <si>
    <t>ASSENTAMENTO DE GUIA (MEIO-FIO) EM TRECHO CURVO, CONFECCIONADA EM CONCRETO PRÉ-FABRICADO, DIMENSÕES 80X08X08X25 CM (COMPRIMENTO X BASE INFERIOR X BASE SUPERIOR X ALTURA). AF_01/2024</t>
  </si>
  <si>
    <t>94275</t>
  </si>
  <si>
    <t>ASSENTAMENTO DE GUIA (MEIO-FIO) EM TRECHO RETO, CONFECCIONADA EM CONCRETO PRÉ-FABRICADO, DIMENSÕES 100X15X13X20 CM (COMPRIMENTO X BASE INFERIOR X BASE SUPERIOR X ALTURA). AF_01/2024</t>
  </si>
  <si>
    <t>94273</t>
  </si>
  <si>
    <t>ASSENTAMENTO DE GUIA (MEIO-FIO) EM TRECHO RETO, CONFECCIONADA EM CONCRETO PRÉ-FABRICADO, DIMENSÕES 100X15X13X30 CM (COMPRIMENTO X BASE INFERIOR X BASE SUPERIOR X ALTURA). AF_01/2024</t>
  </si>
  <si>
    <t>94279</t>
  </si>
  <si>
    <t>ASSENTAMENTO DE GUIA (MEIO-FIO) EM TRECHO RETO, CONFECCIONADA EM CONCRETO PRÉ-FABRICADO, DIMENSÕES 39X6,5X6,5X19 CM (COMPRIMENTO X BASE INFERIOR X BASE SUPERIOR X ALTURA), PARA DELIMITAÇÃO DE JARDINS, PRAÇAS OU PASSEIOS. AF_01/2024</t>
  </si>
  <si>
    <t>94277</t>
  </si>
  <si>
    <t>ASSENTAMENTO DE GUIA (MEIO-FIO) EM TRECHO RETO, CONFECCIONADA EM CONCRETO PRÉ-FABRICADO, DIMENSÕES 80X08X08X25 CM (COMPRIMENTO X BASE INFERIOR X BASE SUPERIOR X ALTURA). AF_01/2024</t>
  </si>
  <si>
    <t>94294</t>
  </si>
  <si>
    <t>EXECUÇÃO DE ESCORAS DE CONCRETO PARA CONTENÇÃO DE GUIAS PRÉ-FABRICADAS. AF_01/2024</t>
  </si>
  <si>
    <t>94288</t>
  </si>
  <si>
    <t>EXECUÇÃO DE SARJETA DE CONCRETO USINADO, MOLDADA IN LOCO EM TRECHO CURVO, 30 CM BASE X 10 CM ALTURA. AF_01/2024</t>
  </si>
  <si>
    <t>94282</t>
  </si>
  <si>
    <t>EXECUÇÃO DE SARJETA DE CONCRETO USINADO, MOLDADA IN LOCO EM TRECHO CURVO, 30 CM BASE X 15 CM ALTURA. AF_01/2024</t>
  </si>
  <si>
    <t>94290</t>
  </si>
  <si>
    <t>EXECUÇÃO DE SARJETA DE CONCRETO USINADO, MOLDADA IN LOCO EM TRECHO CURVO, 45 CM BASE X 10 CM ALTURA. AF_01/2024</t>
  </si>
  <si>
    <t>94284</t>
  </si>
  <si>
    <t>EXECUÇÃO DE SARJETA DE CONCRETO USINADO, MOLDADA IN LOCO EM TRECHO CURVO, 45 CM BASE X 15 CM ALTURA. AF_01/2024</t>
  </si>
  <si>
    <t>94292</t>
  </si>
  <si>
    <t>EXECUÇÃO DE SARJETA DE CONCRETO USINADO, MOLDADA IN LOCO EM TRECHO CURVO, 60 CM BASE X 10 CM ALTURA. AF_01/2024</t>
  </si>
  <si>
    <t>94286</t>
  </si>
  <si>
    <t>EXECUÇÃO DE SARJETA DE CONCRETO USINADO, MOLDADA IN LOCO EM TRECHO CURVO, 60 CM BASE X 15 CM ALTURA. AF_01/2024</t>
  </si>
  <si>
    <t>94287</t>
  </si>
  <si>
    <t>EXECUÇÃO DE SARJETA DE CONCRETO USINADO, MOLDADA IN LOCO EM TRECHO RETO, 30 CM BASE X 10 CM ALTURA. AF_01/2024</t>
  </si>
  <si>
    <t>94281</t>
  </si>
  <si>
    <t>EXECUÇÃO DE SARJETA DE CONCRETO USINADO, MOLDADA IN LOCO EM TRECHO RETO, 30 CM BASE X 15 CM ALTURA. AF_01/2024</t>
  </si>
  <si>
    <t>94289</t>
  </si>
  <si>
    <t>EXECUÇÃO DE SARJETA DE CONCRETO USINADO, MOLDADA IN LOCO EM TRECHO RETO, 45 CM BASE X 10 CM ALTURA. AF_01/2024</t>
  </si>
  <si>
    <t>94283</t>
  </si>
  <si>
    <t>EXECUÇÃO DE SARJETA DE CONCRETO USINADO, MOLDADA IN LOCO EM TRECHO RETO, 45 CM BASE X 15 CM ALTURA. AF_01/2024</t>
  </si>
  <si>
    <t>94291</t>
  </si>
  <si>
    <t>EXECUÇÃO DE SARJETA DE CONCRETO USINADO, MOLDADA IN LOCO EM TRECHO RETO, 60 CM BASE X 10 CM ALTURA. AF_01/2024</t>
  </si>
  <si>
    <t>94285</t>
  </si>
  <si>
    <t>EXECUÇÃO DE SARJETA DE CONCRETO USINADO, MOLDADA IN LOCO EM TRECHO RETO, 60 CM BASE X 15 CM ALTURA. AF_01/2024</t>
  </si>
  <si>
    <t>94293</t>
  </si>
  <si>
    <t>EXECUÇÃO DE SARJETÃO DE CONCRETO USINADO, MOLDADA IN LOCO EM TRECHO RETO, 100 CM BASE X 20 CM ALTURA. AF_01/2024</t>
  </si>
  <si>
    <t>94264</t>
  </si>
  <si>
    <t>GUIA (MEIO-FIO) CONCRETO, MOLDADA IN LOCO EM TRECHO CURVO COM EXTRUSORA, 13 CM BASE X 22 CM ALTURA. AF_01/2024</t>
  </si>
  <si>
    <t>94266</t>
  </si>
  <si>
    <t>GUIA (MEIO-FIO) CONCRETO, MOLDADA IN LOCO EM TRECHO CURVO COM EXTRUSORA, 15 CM BASE X 30 CM ALTURA. AF_01/2024</t>
  </si>
  <si>
    <t>94263</t>
  </si>
  <si>
    <t>GUIA (MEIO-FIO) CONCRETO, MOLDADA IN LOCO EM TRECHO RETO COM EXTRUSORA, 13 CM BASE X 22 CM ALTURA. AF_01/2024</t>
  </si>
  <si>
    <t>94265</t>
  </si>
  <si>
    <t>GUIA (MEIO-FIO) CONCRETO, MOLDADA IN LOCO EM TRECHO RETO COM EXTRUSORA, 15 CM BASE X 30 CM ALTURA. AF_01/2024</t>
  </si>
  <si>
    <t>94268</t>
  </si>
  <si>
    <t>GUIA (MEIO-FIO) E SARJETA CONJUGADOS DE CONCRETO, MOLDADA IN LOCO EM TRECHO CURVO COM EXTRUSORA, 45 CM BASE (15 CM BASE DA GUIA + 30 CM BASE DA SARJETA) X 22 CM ALTURA. AF_01/2024</t>
  </si>
  <si>
    <t>94270</t>
  </si>
  <si>
    <t>GUIA (MEIO-FIO) E SARJETA CONJUGADOS DE CONCRETO, MOLDADA IN LOCO EM TRECHO CURVO COM EXTRUSORA, 60 CM BASE (15 CM BASE DA GUIA + 45 CM BASE DA SARJETA) X 26 CM ALTURA. AF_01/2024</t>
  </si>
  <si>
    <t>94272</t>
  </si>
  <si>
    <t>GUIA (MEIO-FIO) E SARJETA CONJUGADOS DE CONCRETO, MOLDADA IN LOCO EM TRECHO CURVO COM EXTRUSORA, 65 CM BASE (15 CM BASE DA GUIA + 50 CM BASE DA SARJETA) X 26 CM ALTURA. AF_01/2024</t>
  </si>
  <si>
    <t>94267</t>
  </si>
  <si>
    <t>GUIA (MEIO-FIO) E SARJETA CONJUGADOS DE CONCRETO, MOLDADA IN LOCO EM TRECHO RETO COM EXTRUSORA, 45 CM BASE (15 CM BASE DA GUIA + 30 CM BASE DA SARJETA) X 22 CM ALTURA. AF_01/2024</t>
  </si>
  <si>
    <t>94269</t>
  </si>
  <si>
    <t>GUIA (MEIO-FIO) E SARJETA CONJUGADOS DE CONCRETO, MOLDADA IN LOCO EM TRECHO RETO COM EXTRUSORA, 60 CM BASE (15 CM BASE DA GUIA + 45 CM BASE DA SARJETA) X 26 CM ALTURA. AF_01/2024</t>
  </si>
  <si>
    <t>94271</t>
  </si>
  <si>
    <t>GUIA (MEIO-FIO) E SARJETA CONJUGADOS DE CONCRETO, MOLDADA IN LOCO EM TRECHO RETO COM EXTRUSORA, 65 CM BASE (15 CM BASE DA GUIA + 50 CM BASE DA SARJETA) X 26 CM ALTURA. AF_01/2024</t>
  </si>
  <si>
    <t>97605</t>
  </si>
  <si>
    <t>LUMINÁRIA ARANDELA TIPO MEIA LUA, DE SOBREPOR, COM 1 LÂMPADA LED DE 6 W, SEM REATOR - FORNECIMENTO E INSTALAÇÃO. AF_09/2024</t>
  </si>
  <si>
    <t>97607</t>
  </si>
  <si>
    <t>LUMINÁRIA ARANDELA TIPO TARTARUGA, DE SOBREPOR, COM 1 LÂMPADA LED DE 6 W, SEM REATOR - FORNECIMENTO E INSTALAÇÃO. AF_09/2024</t>
  </si>
  <si>
    <t>97599</t>
  </si>
  <si>
    <t>LUMINÁRIA DE EMERGÊNCIA, COM 30 LÂMPADAS LED DE 2 W, SEM REATOR - FORNECIMENTO E INSTALAÇÃO. AF_09/2024</t>
  </si>
  <si>
    <t>103782</t>
  </si>
  <si>
    <t>LUMINÁRIA TIPO PLAFON CIRCULAR, DE SOBREPOR, COM LED DE 12/13 W - FORNECIMENTO E INSTALAÇÃO. AF_09/2024</t>
  </si>
  <si>
    <t>97610</t>
  </si>
  <si>
    <t>LÂMPADA COMPACTA DE LED 10 W, BASE E27 - FORNECIMENTO E INSTALAÇÃO. AF_09/2024</t>
  </si>
  <si>
    <t>97609</t>
  </si>
  <si>
    <t>LÂMPADA COMPACTA DE LED 6 W, BASE E27 - FORNECIMENTO E INSTALAÇÃO. AF_09/2024</t>
  </si>
  <si>
    <t>105554</t>
  </si>
  <si>
    <t>LÂMPADA TUBULAR LED 9/10W SEM SOQUETE - FORNECIMENTO E INSTALAÇÃO. AF_09/2024</t>
  </si>
  <si>
    <t>100903</t>
  </si>
  <si>
    <t>LÂMPADA TUBULAR LED DE 18/20 W, COM SOQUETE, BASE G13 - FORNECIMENTO E INSTALAÇÃO. AF_09/2024_PS</t>
  </si>
  <si>
    <t>100902</t>
  </si>
  <si>
    <t>LÂMPADA TUBULAR LED DE 9/10 W, COM SOQUETE, BASE G13 - FORNECIMENTO E INSTALAÇÃO. AF_09/2024_PS</t>
  </si>
  <si>
    <t>97595</t>
  </si>
  <si>
    <t>SENSOR DE PRESENÇA COM FOTOCÉLULA, FIXAÇÃO EM PAREDE - FORNECIMENTO E INSTALAÇÃO. AF_09/2024</t>
  </si>
  <si>
    <t>97597</t>
  </si>
  <si>
    <t>SENSOR DE PRESENÇA COM FOTOCÉLULA, FIXAÇÃO EM TETO - FORNECIMENTO E INSTALAÇÃO. AF_09/2024</t>
  </si>
  <si>
    <t>97596</t>
  </si>
  <si>
    <t>SENSOR DE PRESENÇA SEM FOTOCÉLULA, FIXAÇÃO EM PAREDE - FORNECIMENTO E INSTALAÇÃO. AF_09/2024</t>
  </si>
  <si>
    <t>97598</t>
  </si>
  <si>
    <t>SENSOR DE PRESENÇA SEM FOTOCÉLULA, FIXAÇÃO EM TETO - FORNECIMENTO E INSTALAÇÃO. AF_09/2024</t>
  </si>
  <si>
    <t>98562</t>
  </si>
  <si>
    <t>IMPERMEABILIZAÇÃO DE SUPERFÍCIE COM ARGAMASSA DE CIMENTO E AREIA, COM ADITIVO IMPERMEABILIZANTE, E = 1,5CM. AF_09/2023</t>
  </si>
  <si>
    <t>98555</t>
  </si>
  <si>
    <t>IMPERMEABILIZAÇÃO DE SUPERFÍCIE COM ARGAMASSA POLIMÉRICA / MEMBRANA ACRÍLICA, 3 DEMÃOS. AF_09/2023</t>
  </si>
  <si>
    <t>98556</t>
  </si>
  <si>
    <t>IMPERMEABILIZAÇÃO DE SUPERFÍCIE COM ARGAMASSA POLIMÉRICA / MEMBRANA ACRÍLICA, 4 DEMÃOS, REFORÇADA COM VÉU DE POLIÉSTER (MAV). AF_09/2023</t>
  </si>
  <si>
    <t>98557</t>
  </si>
  <si>
    <t>IMPERMEABILIZAÇÃO DE SUPERFÍCIE COM EMULSÃO ASFÁLTICA, 2 DEMÃOS. AF_09/2023</t>
  </si>
  <si>
    <t>98547</t>
  </si>
  <si>
    <t>IMPERMEABILIZAÇÃO DE SUPERFÍCIE COM MANTA ASFÁLTICA, DUAS CAMADAS, INCLUSIVE APLICAÇÃO DE PRIMER ASFÁLTICO, E=3MM E E=4MM. AF_09/2023</t>
  </si>
  <si>
    <t>98546</t>
  </si>
  <si>
    <t>IMPERMEABILIZAÇÃO DE SUPERFÍCIE COM MANTA ASFÁLTICA, UMA CAMADA, INCLUSIVE APLICAÇÃO DE PRIMER ASFÁLTICO, E=4MM. AF_09/2023</t>
  </si>
  <si>
    <t>98553</t>
  </si>
  <si>
    <t>IMPERMEABILIZAÇÃO DE SUPERFÍCIE COM MEMBRANA À BASE DE POLIURETANO, 2 DEMÃOS. AF_09/2023</t>
  </si>
  <si>
    <t>98554</t>
  </si>
  <si>
    <t>IMPERMEABILIZAÇÃO DE SUPERFÍCIE COM MEMBRANA À BASE DE RESINA ACRÍLICA, 3 DEMÃOS. AF_09/2023</t>
  </si>
  <si>
    <t>98565</t>
  </si>
  <si>
    <t>PROTEÇÃO MECÂNICA DE SUPERFICIE HORIZONTAL COM ARGAMASSA DE CIMENTO E AREIA, TRAÇO 1:3, E=3CM. AF_09/2023</t>
  </si>
  <si>
    <t>98567</t>
  </si>
  <si>
    <t>PROTEÇÃO MECÂNICA DE SUPERFICIE HORIZONTAL COM ARGAMASSA DE CIMENTO E AREIA, TRAÇO 1:3, E=4CM. AF_09/2023</t>
  </si>
  <si>
    <t>98569</t>
  </si>
  <si>
    <t>PROTEÇÃO MECÂNICA DE SUPERFICIE HORIZONTAL COM ARGAMASSA DE CIMENTO E AREIA, TRAÇO 1:3, E=5CM. AF_09/2023</t>
  </si>
  <si>
    <t>98571</t>
  </si>
  <si>
    <t>PROTEÇÃO MECÂNICA DE SUPERFICIE HORIZONTAL COM CONCRETO 15 MPA, E=4CM. AF_09/2023</t>
  </si>
  <si>
    <t>98572</t>
  </si>
  <si>
    <t>PROTEÇÃO MECÂNICA DE SUPERFICIE HORIZONTAL COM CONCRETO 15 MPA, E=5CM. AF_09/2023</t>
  </si>
  <si>
    <t>98563</t>
  </si>
  <si>
    <t>PROTEÇÃO MECÂNICA DE SUPERFÍCIE HORIZONTAL COM ARGAMASSA DE CIMENTO E AREIA, TRAÇO 1:3, E=2CM. AF_09/2023</t>
  </si>
  <si>
    <t>98564</t>
  </si>
  <si>
    <t>PROTEÇÃO MECÂNICA DE SUPERFÍCIE VERTICAL COM ARGAMASSA DE CIMENTO E AREIA, TRAÇO 1:3, E=2CM. AF_09/2023</t>
  </si>
  <si>
    <t>98566</t>
  </si>
  <si>
    <t>PROTEÇÃO MECÂNICA DE SUPERFÍCIE VERTICAL COM ARGAMASSA DE CIMENTO E AREIA, TRAÇO 1:3, E=3CM. AF_09/2023</t>
  </si>
  <si>
    <t>98568</t>
  </si>
  <si>
    <t>PROTEÇÃO MECÂNICA DE SUPERFÍCIE VERTICAL COM ARGAMASSA DE CIMENTO E AREIA, TRAÇO 1:3, E=4CM. AF_09/2023</t>
  </si>
  <si>
    <t>98570</t>
  </si>
  <si>
    <t>PROTEÇÃO MECÂNICA DE SUPERFÍCIE VERTICAL COM ARGAMASSA DE CIMENTO E AREIA, TRAÇO 1:3, E=5CM. AF_09/2023</t>
  </si>
  <si>
    <t>98573</t>
  </si>
  <si>
    <t>PROTEÇÃO MECÂNICA DE SUPERFÍCIE VERTICAL COM CONCRETO 15 MPA, E=5CM. AF_09/2023</t>
  </si>
  <si>
    <t>98576</t>
  </si>
  <si>
    <t>TRATAMENTO DE JUNTA DE DILATAÇÃO COM MANTA ASFÁLTICA ADERIDA COM MAÇARICO. AF_09/2023</t>
  </si>
  <si>
    <t>98575</t>
  </si>
  <si>
    <t>TRATAMENTO DE JUNTA DE DILATAÇÃO, COM TARUGO DE POLIETILENO E SELANTE PU, INCLUSO PREENCHIMENTO COM ESPUMA EXPANSIVA PU. AF_09/2023</t>
  </si>
  <si>
    <t>98577</t>
  </si>
  <si>
    <t>TRATAMENTO DE JUNTA SERRADA, COM TARUGO DE POLIETILENO E SELANTE À BASE DE SILICONE. AF_09/2023</t>
  </si>
  <si>
    <t>98558</t>
  </si>
  <si>
    <t>TRATAMENTO DE RALO OU PONTO EMERGENTE COM ARGAMASSA POLIMÉRICA / MEMBRANA ACRÍLICA REFORÇADO COM TELA DE POLIÉSTER (MAV). AF_09/2023</t>
  </si>
  <si>
    <t>98559</t>
  </si>
  <si>
    <t>TRATAMENTO DE RODAPÉ COM TELA DE POLIÉSTER. AF_09/2023</t>
  </si>
  <si>
    <t>91925</t>
  </si>
  <si>
    <t>CABO DE COBRE FLEXÍVEL ISOLADO, 1,5 MM², ANTI-CHAMA 0,6/1,0 KV, PARA CIRCUITOS TERMINAIS - FORNECIMENTO E INSTALAÇÃO. AF_03/2023</t>
  </si>
  <si>
    <t>CABO DE COBRE FLEXÍVEL ISOLADO, 10 MM², ANTI-CHAMA 450/750 V, PARA CIRCUITOS TERMINAIS - FORNECIMENTO E INSTALAÇÃO. AF_03/2023</t>
  </si>
  <si>
    <t>91935</t>
  </si>
  <si>
    <t>CABO DE COBRE FLEXÍVEL ISOLADO, 16 MM², ANTI-CHAMA 0,6/1,0 KV, PARA CIRCUITOS TERMINAIS - FORNECIMENTO E INSTALAÇÃO. AF_03/2023</t>
  </si>
  <si>
    <t>91934</t>
  </si>
  <si>
    <t>CABO DE COBRE FLEXÍVEL ISOLADO, 16 MM², ANTI-CHAMA 450/750 V, PARA CIRCUITOS TERMINAIS - FORNECIMENTO E INSTALAÇÃO. AF_03/2023</t>
  </si>
  <si>
    <t>91927</t>
  </si>
  <si>
    <t>CABO DE COBRE FLEXÍVEL ISOLADO, 2,5 MM², ANTI-CHAMA 0,6/1,0 KV, PARA CIRCUITOS TERMINAIS - FORNECIMENTO E INSTALAÇÃO. AF_03/2023</t>
  </si>
  <si>
    <t>91929</t>
  </si>
  <si>
    <t>CABO DE COBRE FLEXÍVEL ISOLADO, 4 MM², ANTI-CHAMA 0,6/1,0 KV, PARA CIRCUITOS TERMINAIS - FORNECIMENTO E INSTALAÇÃO. AF_03/2023</t>
  </si>
  <si>
    <t>CABO DE COBRE FLEXÍVEL ISOLADO, 4 MM², ANTI-CHAMA 450/750 V, PARA CIRCUITOS TERMINAIS - FORNECIMENTO E INSTALAÇÃO. AF_03/2023</t>
  </si>
  <si>
    <t>91931</t>
  </si>
  <si>
    <t>CABO DE COBRE FLEXÍVEL ISOLADO, 6 MM², ANTI-CHAMA 0,6/1,0 KV, PARA CIRCUITOS TERMINAIS - FORNECIMENTO E INSTALAÇÃO. AF_03/2023</t>
  </si>
  <si>
    <t>91937</t>
  </si>
  <si>
    <t>CAIXA OCTOGONAL 3" X 3", PVC, INSTALADA EM LAJE - FORNECIMENTO E INSTALAÇÃO. AF_03/2023</t>
  </si>
  <si>
    <t>91936</t>
  </si>
  <si>
    <t>CAIXA OCTOGONAL 4" X 4", PVC, INSTALADA EM LAJE - FORNECIMENTO E INSTALAÇÃO. AF_03/2023</t>
  </si>
  <si>
    <t>92867</t>
  </si>
  <si>
    <t>CAIXA RETANGULAR 4" X 2" ALTA (2,00 M DO PISO), METÁLICA, INSTALADA EM PAREDE - FORNECIMENTO E INSTALAÇÃO. AF_03/2023</t>
  </si>
  <si>
    <t>91939</t>
  </si>
  <si>
    <t>CAIXA RETANGULAR 4" X 2" ALTA (2,00 M DO PISO), PVC, INSTALADA EM PAREDE - FORNECIMENTO E INSTALAÇÃO. AF_03/2023</t>
  </si>
  <si>
    <t>92869</t>
  </si>
  <si>
    <t>CAIXA RETANGULAR 4" X 2" BAIXA (0,30 M DO PISO), METÁLICA, INSTALADA EM PAREDE - FORNECIMENTO E INSTALAÇÃO. AF_03/2023</t>
  </si>
  <si>
    <t>91941</t>
  </si>
  <si>
    <t>CAIXA RETANGULAR 4" X 2" BAIXA (0,30 M DO PISO), PVC, INSTALADA EM PAREDE - FORNECIMENTO E INSTALAÇÃO. AF_03/2023</t>
  </si>
  <si>
    <t>92868</t>
  </si>
  <si>
    <t>CAIXA RETANGULAR 4" X 2" MÉDIA (1,30 M DO PISO), METÁLICA, INSTALADA EM PAREDE - FORNECIMENTO E INSTALAÇÃO. AF_03/2023</t>
  </si>
  <si>
    <t>91940</t>
  </si>
  <si>
    <t>CAIXA RETANGULAR 4" X 2" MÉDIA (1,30 M DO PISO), PVC, INSTALADA EM PAREDE - FORNECIMENTO E INSTALAÇÃO. AF_03/2023</t>
  </si>
  <si>
    <t>92870</t>
  </si>
  <si>
    <t>CAIXA RETANGULAR 4" X 4" ALTA (2,00 M DO PISO), METÁLICA, INSTALADA EM PAREDE - FORNECIMENTO E INSTALAÇÃO. AF_03/2023</t>
  </si>
  <si>
    <t>91942</t>
  </si>
  <si>
    <t>CAIXA RETANGULAR 4" X 4" ALTA (2,00 M DO PISO), PVC, INSTALADA EM PAREDE - FORNECIMENTO E INSTALAÇÃO. AF_03/2023</t>
  </si>
  <si>
    <t>92872</t>
  </si>
  <si>
    <t>CAIXA RETANGULAR 4" X 4" BAIXA (0,30 M DO PISO), METÁLICA, INSTALADA EM PAREDE - FORNECIMENTO E INSTALAÇÃO. AF_03/2023</t>
  </si>
  <si>
    <t>91944</t>
  </si>
  <si>
    <t>CAIXA RETANGULAR 4" X 4" BAIXA (0,30 M DO PISO), PVC, INSTALADA EM PAREDE - FORNECIMENTO E INSTALAÇÃO. AF_03/2023</t>
  </si>
  <si>
    <t>92871</t>
  </si>
  <si>
    <t>CAIXA RETANGULAR 4" X 4" MÉDIA (1,30 M DO PISO), METÁLICA, INSTALADA EM PAREDE - FORNECIMENTO E INSTALAÇÃO. AF_03/2023</t>
  </si>
  <si>
    <t>91943</t>
  </si>
  <si>
    <t>CAIXA RETANGULAR 4" X 4" MÉDIA (1,30 M DO PISO), PVC, INSTALADA EM PAREDE - FORNECIMENTO E INSTALAÇÃO. AF_03/2023</t>
  </si>
  <si>
    <t>92866</t>
  </si>
  <si>
    <t>CAIXA SEXTAVADA 3" X 3", METÁLICA, INSTALADA EM LAJE - FORNECIMENTO E INSTALAÇÃO. AF_03/2023</t>
  </si>
  <si>
    <t>91987</t>
  </si>
  <si>
    <t>CAMPAINHA CIGARRA (1 MÓDULO), 10A/250V, INCLUINDO SUPORTE E PLACA - FORNECIMENTO E INSTALAÇÃO. AF_03/2023</t>
  </si>
  <si>
    <t>91986</t>
  </si>
  <si>
    <t>CAMPAINHA CIGARRA (1 MÓDULO), 10A/250V, SEM SUPORTE E SEM PLACA - FORNECIMENTO E INSTALAÇÃO. AF_03/2023</t>
  </si>
  <si>
    <t>97559</t>
  </si>
  <si>
    <t>CURVA 135 GRAUS PARA ELETRODUTO, PVC, ROSCÁVEL, DN 25 MM (3/4"), PARA CIRCUITOS TERMINAIS, INSTALADA EM FORRO - FORNECIMENTO E INSTALAÇÃO. AF_03/2023</t>
  </si>
  <si>
    <t>97562</t>
  </si>
  <si>
    <t>CURVA 135 GRAUS PARA ELETRODUTO, PVC, ROSCÁVEL, DN 25 MM (3/4"), PARA CIRCUITOS TERMINAIS, INSTALADA EM LAJE - FORNECIMENTO E INSTALAÇÃO. AF_03/2023</t>
  </si>
  <si>
    <t>97564</t>
  </si>
  <si>
    <t>CURVA 135 GRAUS PARA ELETRODUTO, PVC, ROSCÁVEL, DN 25 MM (3/4"), PARA CIRCUITOS TERMINAIS, INSTALADA EM PAREDE - FORNECIMENTO E INSTALAÇÃO. AF_03/2023</t>
  </si>
  <si>
    <t>91889</t>
  </si>
  <si>
    <t>CURVA 180 GRAUS PARA ELETRODUTO, PVC, ROSCÁVEL, DN 20 MM (1/2"), PARA CIRCUITOS TERMINAIS, INSTALADA EM FORRO - FORNECIMENTO E INSTALAÇÃO. AF_03/2023</t>
  </si>
  <si>
    <t>91901</t>
  </si>
  <si>
    <t>CURVA 180 GRAUS PARA ELETRODUTO, PVC, ROSCÁVEL, DN 20 MM (1/2"), PARA CIRCUITOS TERMINAIS, INSTALADA EM LAJE - FORNECIMENTO E INSTALAÇÃO. AF_03/2023</t>
  </si>
  <si>
    <t>91913</t>
  </si>
  <si>
    <t>CURVA 180 GRAUS PARA ELETRODUTO, PVC, ROSCÁVEL, DN 20 MM (1/2"), PARA CIRCUITOS TERMINAIS, INSTALADA EM PAREDE - FORNECIMENTO E INSTALAÇÃO. AF_03/2023</t>
  </si>
  <si>
    <t>91892</t>
  </si>
  <si>
    <t>CURVA 180 GRAUS PARA ELETRODUTO, PVC, ROSCÁVEL, DN 25 MM (3/4"), PARA CIRCUITOS TERMINAIS, INSTALADA EM FORRO - FORNECIMENTO E INSTALAÇÃO. AF_03/2023</t>
  </si>
  <si>
    <t>91904</t>
  </si>
  <si>
    <t>CURVA 180 GRAUS PARA ELETRODUTO, PVC, ROSCÁVEL, DN 25 MM (3/4"), PARA CIRCUITOS TERMINAIS, INSTALADA EM LAJE - FORNECIMENTO E INSTALAÇÃO. AF_03/2023</t>
  </si>
  <si>
    <t>91916</t>
  </si>
  <si>
    <t>CURVA 180 GRAUS PARA ELETRODUTO, PVC, ROSCÁVEL, DN 25 MM (3/4"), PARA CIRCUITOS TERMINAIS, INSTALADA EM PAREDE - FORNECIMENTO E INSTALAÇÃO. AF_03/2023</t>
  </si>
  <si>
    <t>91895</t>
  </si>
  <si>
    <t>CURVA 180 GRAUS PARA ELETRODUTO, PVC, ROSCÁVEL, DN 32 MM (1"), PARA CIRCUITOS TERMINAIS, INSTALADA EM FORRO - FORNECIMENTO E INSTALAÇÃO. AF_03/2023</t>
  </si>
  <si>
    <t>91907</t>
  </si>
  <si>
    <t>CURVA 180 GRAUS PARA ELETRODUTO, PVC, ROSCÁVEL, DN 32 MM (1"), PARA CIRCUITOS TERMINAIS, INSTALADA EM LAJE - FORNECIMENTO E INSTALAÇÃO. AF_03/2023</t>
  </si>
  <si>
    <t>91919</t>
  </si>
  <si>
    <t>CURVA 180 GRAUS PARA ELETRODUTO, PVC, ROSCÁVEL, DN 32 MM (1"), PARA CIRCUITOS TERMINAIS, INSTALADA EM PAREDE - FORNECIMENTO E INSTALAÇÃO. AF_03/2023</t>
  </si>
  <si>
    <t>91898</t>
  </si>
  <si>
    <t>CURVA 180 GRAUS PARA ELETRODUTO, PVC, ROSCÁVEL, DN 40 MM (1 1/4"), PARA CIRCUITOS TERMINAIS, INSTALADA EM FORRO - FORNECIMENTO E INSTALAÇÃO. AF_03/2023</t>
  </si>
  <si>
    <t>91910</t>
  </si>
  <si>
    <t>CURVA 180 GRAUS PARA ELETRODUTO, PVC, ROSCÁVEL, DN 40 MM (1 1/4"), PARA CIRCUITOS TERMINAIS, INSTALADA EM LAJE - FORNECIMENTO E INSTALAÇÃO. AF_03/2023</t>
  </si>
  <si>
    <t>91922</t>
  </si>
  <si>
    <t>CURVA 180 GRAUS PARA ELETRODUTO, PVC, ROSCÁVEL, DN 40 MM (1 1/4"), PARA CIRCUITOS TERMINAIS, INSTALADA EM PAREDE - FORNECIMENTO E INSTALAÇÃO. AF_03/2023</t>
  </si>
  <si>
    <t>91887</t>
  </si>
  <si>
    <t>CURVA 90 GRAUS PARA ELETRODUTO, PVC, ROSCÁVEL, DN 20 MM (1/2"), PARA CIRCUITOS TERMINAIS, INSTALADA EM FORRO - FORNECIMENTO E INSTALAÇÃO. AF_03/2023</t>
  </si>
  <si>
    <t>91899</t>
  </si>
  <si>
    <t>CURVA 90 GRAUS PARA ELETRODUTO, PVC, ROSCÁVEL, DN 20 MM (1/2"), PARA CIRCUITOS TERMINAIS, INSTALADA EM LAJE - FORNECIMENTO E INSTALAÇÃO. AF_03/2023</t>
  </si>
  <si>
    <t>91911</t>
  </si>
  <si>
    <t>CURVA 90 GRAUS PARA ELETRODUTO, PVC, ROSCÁVEL, DN 20 MM (1/2"), PARA CIRCUITOS TERMINAIS, INSTALADA EM PAREDE - FORNECIMENTO E INSTALAÇÃO. AF_03/2023</t>
  </si>
  <si>
    <t>CURVA 90 GRAUS PARA ELETRODUTO, PVC, ROSCÁVEL, DN 25 MM (3/4"), PARA CIRCUITOS TERMINAIS, INSTALADA EM FORRO - FORNECIMENTO E INSTALAÇÃO. AF_03/2023</t>
  </si>
  <si>
    <t>91902</t>
  </si>
  <si>
    <t>CURVA 90 GRAUS PARA ELETRODUTO, PVC, ROSCÁVEL, DN 25 MM (3/4"), PARA CIRCUITOS TERMINAIS, INSTALADA EM LAJE - FORNECIMENTO E INSTALAÇÃO. AF_03/2023</t>
  </si>
  <si>
    <t>91914</t>
  </si>
  <si>
    <t>CURVA 90 GRAUS PARA ELETRODUTO, PVC, ROSCÁVEL, DN 25 MM (3/4"), PARA CIRCUITOS TERMINAIS, INSTALADA EM PAREDE - FORNECIMENTO E INSTALAÇÃO. AF_03/2023</t>
  </si>
  <si>
    <t>91893</t>
  </si>
  <si>
    <t>CURVA 90 GRAUS PARA ELETRODUTO, PVC, ROSCÁVEL, DN 32 MM (1"), PARA CIRCUITOS TERMINAIS, INSTALADA EM FORRO - FORNECIMENTO E INSTALAÇÃO. AF_03/2023</t>
  </si>
  <si>
    <t>91905</t>
  </si>
  <si>
    <t>CURVA 90 GRAUS PARA ELETRODUTO, PVC, ROSCÁVEL, DN 32 MM (1"), PARA CIRCUITOS TERMINAIS, INSTALADA EM LAJE - FORNECIMENTO E INSTALAÇÃO. AF_03/2023</t>
  </si>
  <si>
    <t>91917</t>
  </si>
  <si>
    <t>CURVA 90 GRAUS PARA ELETRODUTO, PVC, ROSCÁVEL, DN 32 MM (1"), PARA CIRCUITOS TERMINAIS, INSTALADA EM PAREDE - FORNECIMENTO E INSTALAÇÃO. AF_03/2023</t>
  </si>
  <si>
    <t>91896</t>
  </si>
  <si>
    <t>CURVA 90 GRAUS PARA ELETRODUTO, PVC, ROSCÁVEL, DN 40 MM (1 1/4"), PARA CIRCUITOS TERMINAIS, INSTALADA EM FORRO - FORNECIMENTO E INSTALAÇÃO. AF_03/2023</t>
  </si>
  <si>
    <t>91908</t>
  </si>
  <si>
    <t>CURVA 90 GRAUS PARA ELETRODUTO, PVC, ROSCÁVEL, DN 40 MM (1 1/4"), PARA CIRCUITOS TERMINAIS, INSTALADA EM LAJE - FORNECIMENTO E INSTALAÇÃO. AF_03/2023</t>
  </si>
  <si>
    <t>91920</t>
  </si>
  <si>
    <t>CURVA 90 GRAUS PARA ELETRODUTO, PVC, ROSCÁVEL, DN 40 MM (1 1/4"), PARA CIRCUITOS TERMINAIS, INSTALADA EM PAREDE - FORNECIMENTO E INSTALAÇÃO. AF_03/2023</t>
  </si>
  <si>
    <t>91983</t>
  </si>
  <si>
    <t>DIMMER ROTATIVO (1 MÓDULO), 220V/600W, INCLUINDO SUPORTE E PLACA - FORNECIMENTO E INSTALAÇÃO. AF_03/2023</t>
  </si>
  <si>
    <t>91982</t>
  </si>
  <si>
    <t>DIMMER ROTATIVO (1 MÓDULO), 220V/600W, SEM SUPORTE E SEM PLACA - FORNECIMENTO E INSTALAÇÃO. AF_03/2023</t>
  </si>
  <si>
    <t>91833</t>
  </si>
  <si>
    <t>ELETRODUTO FLEXÍVEL CORRUGADO REFORÇADO, PVC, DN 20 MM (1/2"), PARA CIRCUITOS TERMINAIS, INSTALADO EM FORRO - FORNECIMENTO E INSTALAÇÃO. AF_03/2023</t>
  </si>
  <si>
    <t>91843</t>
  </si>
  <si>
    <t>ELETRODUTO FLEXÍVEL CORRUGADO REFORÇADO, PVC, DN 20 MM (1/2"), PARA CIRCUITOS TERMINAIS, INSTALADO EM LAJE - FORNECIMENTO E INSTALAÇÃO. AF_03/2023</t>
  </si>
  <si>
    <t>91853</t>
  </si>
  <si>
    <t>ELETRODUTO FLEXÍVEL CORRUGADO REFORÇADO, PVC, DN 20 MM (1/2"), PARA CIRCUITOS TERMINAIS, INSTALADO EM PAREDE - FORNECIMENTO E INSTALAÇÃO. AF_03/2023</t>
  </si>
  <si>
    <t>91835</t>
  </si>
  <si>
    <t>ELETRODUTO FLEXÍVEL CORRUGADO REFORÇADO, PVC, DN 25 MM (3/4"), PARA CIRCUITOS TERMINAIS, INSTALADO EM FORRO - FORNECIMENTO E INSTALAÇÃO. AF_03/2023</t>
  </si>
  <si>
    <t>91845</t>
  </si>
  <si>
    <t>ELETRODUTO FLEXÍVEL CORRUGADO REFORÇADO, PVC, DN 25 MM (3/4"), PARA CIRCUITOS TERMINAIS, INSTALADO EM LAJE - FORNECIMENTO E INSTALAÇÃO. AF_03/2023</t>
  </si>
  <si>
    <t>91855</t>
  </si>
  <si>
    <t>ELETRODUTO FLEXÍVEL CORRUGADO REFORÇADO, PVC, DN 25 MM (3/4"), PARA CIRCUITOS TERMINAIS, INSTALADO EM PAREDE - FORNECIMENTO E INSTALAÇÃO. AF_03/2023</t>
  </si>
  <si>
    <t>91837</t>
  </si>
  <si>
    <t>ELETRODUTO FLEXÍVEL CORRUGADO REFORÇADO, PVC, DN 32 MM (1"), PARA CIRCUITOS TERMINAIS, INSTALADO EM FORRO - FORNECIMENTO E INSTALAÇÃO. AF_03/2023</t>
  </si>
  <si>
    <t>91847</t>
  </si>
  <si>
    <t>ELETRODUTO FLEXÍVEL CORRUGADO REFORÇADO, PVC, DN 32 MM (1"), PARA CIRCUITOS TERMINAIS, INSTALADO EM LAJE - FORNECIMENTO E INSTALAÇÃO. AF_03/2023</t>
  </si>
  <si>
    <t>91857</t>
  </si>
  <si>
    <t>ELETRODUTO FLEXÍVEL CORRUGADO REFORÇADO, PVC, DN 32 MM (1"), PARA CIRCUITOS TERMINAIS, INSTALADO EM PAREDE - FORNECIMENTO E INSTALAÇÃO. AF_03/2023</t>
  </si>
  <si>
    <t>91840</t>
  </si>
  <si>
    <t>ELETRODUTO FLEXÍVEL CORRUGADO, PEAD, DN 40 MM (1 1/4"), PARA CIRCUITOS TERMINAIS, INSTALADO EM FORRO - FORNECIMENTO E INSTALAÇÃO. AF_03/2023</t>
  </si>
  <si>
    <t>91850</t>
  </si>
  <si>
    <t>ELETRODUTO FLEXÍVEL CORRUGADO, PEAD, DN 40 MM (1 1/4"), PARA CIRCUITOS TERMINAIS, INSTALADO EM LAJE - FORNECIMENTO E INSTALAÇÃO. AF_03/2023</t>
  </si>
  <si>
    <t>91860</t>
  </si>
  <si>
    <t>ELETRODUTO FLEXÍVEL CORRUGADO, PEAD, DN 40 MM (1 1/4"), PARA CIRCUITOS TERMINAIS, INSTALADO EM PAREDE - FORNECIMENTO E INSTALAÇÃO. AF_03/2023</t>
  </si>
  <si>
    <t>91831</t>
  </si>
  <si>
    <t>ELETRODUTO FLEXÍVEL CORRUGADO, PVC, DN 20 MM (1/2"), PARA CIRCUITOS TERMINAIS, INSTALADO EM FORRO - FORNECIMENTO E INSTALAÇÃO. AF_03/2023</t>
  </si>
  <si>
    <t>91852</t>
  </si>
  <si>
    <t>ELETRODUTO FLEXÍVEL CORRUGADO, PVC, DN 20 MM (1/2"), PARA CIRCUITOS TERMINAIS, INSTALADO EM PAREDE - FORNECIMENTO E INSTALAÇÃO. AF_03/2023</t>
  </si>
  <si>
    <t>91834</t>
  </si>
  <si>
    <t>ELETRODUTO FLEXÍVEL CORRUGADO, PVC, DN 25 MM (3/4"), PARA CIRCUITOS TERMINAIS, INSTALADO EM FORRO - FORNECIMENTO E INSTALAÇÃO. AF_03/2023</t>
  </si>
  <si>
    <t>91836</t>
  </si>
  <si>
    <t>ELETRODUTO FLEXÍVEL CORRUGADO, PVC, DN 32 MM (1"), PARA CIRCUITOS TERMINAIS, INSTALADO EM FORRO - FORNECIMENTO E INSTALAÇÃO. AF_03/2023</t>
  </si>
  <si>
    <t>91856</t>
  </si>
  <si>
    <t>ELETRODUTO FLEXÍVEL CORRUGADO, PVC, DN 32 MM (1"), PARA CIRCUITOS TERMINAIS, INSTALADO EM PAREDE - FORNECIMENTO E INSTALAÇÃO. AF_03/2023</t>
  </si>
  <si>
    <t>91839</t>
  </si>
  <si>
    <t>ELETRODUTO FLEXÍVEL LISO, PEAD, DN 32 MM (1"), PARA CIRCUITOS TERMINAIS, INSTALADO EM FORRO - FORNECIMENTO E INSTALAÇÃO. AF_03/2023</t>
  </si>
  <si>
    <t>91849</t>
  </si>
  <si>
    <t>ELETRODUTO FLEXÍVEL LISO, PEAD, DN 32 MM (1"), PARA CIRCUITOS TERMINAIS, INSTALADO EM LAJE - FORNECIMENTO E INSTALAÇÃO. AF_03/2023</t>
  </si>
  <si>
    <t>91859</t>
  </si>
  <si>
    <t>ELETRODUTO FLEXÍVEL LISO, PEAD, DN 32 MM (1"), PARA CIRCUITOS TERMINAIS, INSTALADO EM PAREDE - FORNECIMENTO E INSTALAÇÃO. AF_03/2023</t>
  </si>
  <si>
    <t>91841</t>
  </si>
  <si>
    <t>ELETRODUTO FLEXÍVEL LISO, PEAD, DN 40 MM (1 1/4"), PARA CIRCUITOS TERMINAIS, INSTALADO EM FORRO - FORNECIMENTO E INSTALAÇÃO. AF_03/2023</t>
  </si>
  <si>
    <t>91851</t>
  </si>
  <si>
    <t>ELETRODUTO FLEXÍVEL LISO, PEAD, DN 40 MM (1 1/4"), PARA CIRCUITOS TERMINAIS, INSTALADO EM LAJE - FORNECIMENTO E INSTALAÇÃO. AF_03/2023</t>
  </si>
  <si>
    <t>91861</t>
  </si>
  <si>
    <t>ELETRODUTO FLEXÍVEL LISO, PEAD, DN 40 MM (1 1/4"), PARA CIRCUITOS TERMINAIS, INSTALADO EM PAREDE - FORNECIMENTO E INSTALAÇÃO. AF_03/2023</t>
  </si>
  <si>
    <t>91862</t>
  </si>
  <si>
    <t>ELETRODUTO RÍGIDO ROSCÁVEL, PVC, DN 20 MM (1/2"), PARA CIRCUITOS TERMINAIS, INSTALADO EM FORRO - FORNECIMENTO E INSTALAÇÃO. AF_03/2023</t>
  </si>
  <si>
    <t>91866</t>
  </si>
  <si>
    <t>ELETRODUTO RÍGIDO ROSCÁVEL, PVC, DN 20 MM (1/2"), PARA CIRCUITOS TERMINAIS, INSTALADO EM LAJE - FORNECIMENTO E INSTALAÇÃO. AF_03/2023</t>
  </si>
  <si>
    <t>91870</t>
  </si>
  <si>
    <t>ELETRODUTO RÍGIDO ROSCÁVEL, PVC, DN 20 MM (1/2"), PARA CIRCUITOS TERMINAIS, INSTALADO EM PAREDE - FORNECIMENTO E INSTALAÇÃO. AF_03/2023</t>
  </si>
  <si>
    <t>91863</t>
  </si>
  <si>
    <t>ELETRODUTO RÍGIDO ROSCÁVEL, PVC, DN 25 MM (3/4"), PARA CIRCUITOS TERMINAIS, INSTALADO EM FORRO - FORNECIMENTO E INSTALAÇÃO. AF_03/2023</t>
  </si>
  <si>
    <t>91867</t>
  </si>
  <si>
    <t>ELETRODUTO RÍGIDO ROSCÁVEL, PVC, DN 25 MM (3/4"), PARA CIRCUITOS TERMINAIS, INSTALADO EM LAJE - FORNECIMENTO E INSTALAÇÃO. AF_03/2023</t>
  </si>
  <si>
    <t>91864</t>
  </si>
  <si>
    <t>ELETRODUTO RÍGIDO ROSCÁVEL, PVC, DN 32 MM (1"), PARA CIRCUITOS TERMINAIS, INSTALADO EM FORRO - FORNECIMENTO E INSTALAÇÃO. AF_03/2023</t>
  </si>
  <si>
    <t>91868</t>
  </si>
  <si>
    <t>ELETRODUTO RÍGIDO ROSCÁVEL, PVC, DN 32 MM (1"), PARA CIRCUITOS TERMINAIS, INSTALADO EM LAJE - FORNECIMENTO E INSTALAÇÃO. AF_03/2023</t>
  </si>
  <si>
    <t>91872</t>
  </si>
  <si>
    <t>ELETRODUTO RÍGIDO ROSCÁVEL, PVC, DN 32 MM (1"), PARA CIRCUITOS TERMINAIS, INSTALADO EM PAREDE - FORNECIMENTO E INSTALAÇÃO. AF_03/2023</t>
  </si>
  <si>
    <t>91865</t>
  </si>
  <si>
    <t>ELETRODUTO RÍGIDO ROSCÁVEL, PVC, DN 40 MM (1 1/4"), PARA CIRCUITOS TERMINAIS, INSTALADO EM FORRO - FORNECIMENTO E INSTALAÇÃO. AF_03/2023</t>
  </si>
  <si>
    <t>91869</t>
  </si>
  <si>
    <t>ELETRODUTO RÍGIDO ROSCÁVEL, PVC, DN 40 MM (1 1/4"), PARA CIRCUITOS TERMINAIS, INSTALADO EM LAJE - FORNECIMENTO E INSTALAÇÃO. AF_03/2023</t>
  </si>
  <si>
    <t>91873</t>
  </si>
  <si>
    <t>ELETRODUTO RÍGIDO ROSCÁVEL, PVC, DN 40 MM (1 1/4"), PARA CIRCUITOS TERMINAIS, INSTALADO EM PAREDE - FORNECIMENTO E INSTALAÇÃO. AF_03/2023</t>
  </si>
  <si>
    <t>91981</t>
  </si>
  <si>
    <t>INTERRUPTOR BIPOLAR (1 MÓDULO), 10A/250V, INCLUINDO SUPORTE E PLACA - FORNECIMENTO E INSTALAÇÃO. AF_03/2023</t>
  </si>
  <si>
    <t>91980</t>
  </si>
  <si>
    <t>INTERRUPTOR BIPOLAR (1 MÓDULO), 10A/250V, SEM SUPORTE E SEM PLACA - FORNECIMENTO E INSTALAÇÃO. AF_03/2023</t>
  </si>
  <si>
    <t>91979</t>
  </si>
  <si>
    <t>INTERRUPTOR INTERMEDIÁRIO (1 MÓDULO), 10A/250V, INCLUINDO SUPORTE E PLACA - FORNECIMENTO E INSTALAÇÃO. AF_03/2023</t>
  </si>
  <si>
    <t>91978</t>
  </si>
  <si>
    <t>INTERRUPTOR INTERMEDIÁRIO (1 MÓDULO), 10A/250V, SEM SUPORTE E SEM PLACA - FORNECIMENTO E INSTALAÇÃO. AF_03/2023</t>
  </si>
  <si>
    <t>92029</t>
  </si>
  <si>
    <t>INTERRUPTOR PARALELO (1 MÓDULO) COM 1 TOMADA DE EMBUTIR 2P+T 10 A, INCLUINDO SUPORTE E PLACA - FORNECIMENTO E INSTALAÇÃO. AF_03/2023</t>
  </si>
  <si>
    <t>92028</t>
  </si>
  <si>
    <t>INTERRUPTOR PARALELO (1 MÓDULO) COM 1 TOMADA DE EMBUTIR 2P+T 10 A, SEM SUPORTE E SEM PLACA - FORNECIMENTO E INSTALAÇÃO. AF_03/2023</t>
  </si>
  <si>
    <t>92031</t>
  </si>
  <si>
    <t>INTERRUPTOR PARALELO (1 MÓDULO) COM 2 TOMADAS DE EMBUTIR 2P+T 10 A, INCLUINDO SUPORTE E PLACA - FORNECIMENTO E INSTALAÇÃO. AF_03/2023</t>
  </si>
  <si>
    <t>92030</t>
  </si>
  <si>
    <t>INTERRUPTOR PARALELO (1 MÓDULO) COM 2 TOMADAS DE EMBUTIR 2P+T 10 A, SEM SUPORTE E SEM PLACA - FORNECIMENTO E INSTALAÇÃO. AF_03/2023</t>
  </si>
  <si>
    <t>91955</t>
  </si>
  <si>
    <t>INTERRUPTOR PARALELO (1 MÓDULO), 10A/250V, INCLUINDO SUPORTE E PLACA - FORNECIMENTO E INSTALAÇÃO. AF_03/2023</t>
  </si>
  <si>
    <t>91954</t>
  </si>
  <si>
    <t>INTERRUPTOR PARALELO (1 MÓDULO), 10A/250V, SEM SUPORTE E SEM PLACA - FORNECIMENTO E INSTALAÇÃO. AF_03/2023</t>
  </si>
  <si>
    <t>92033</t>
  </si>
  <si>
    <t>INTERRUPTOR PARALELO (2 MÓDULOS) COM 1 TOMADA DE EMBUTIR 2P+T 10 A, INCLUINDO SUPORTE E PLACA - FORNECIMENTO E INSTALAÇÃO. AF_03/2023</t>
  </si>
  <si>
    <t>92032</t>
  </si>
  <si>
    <t>INTERRUPTOR PARALELO (2 MÓDULOS) COM 1 TOMADA DE EMBUTIR 2P+T 10 A, SEM SUPORTE E SEM PLACA - FORNECIMENTO E INSTALAÇÃO. AF_03/2023</t>
  </si>
  <si>
    <t>91961</t>
  </si>
  <si>
    <t>INTERRUPTOR PARALELO (2 MÓDULOS), 10A/250V, INCLUINDO SUPORTE E PLACA - FORNECIMENTO E INSTALAÇÃO. AF_03/2023</t>
  </si>
  <si>
    <t>91960</t>
  </si>
  <si>
    <t>INTERRUPTOR PARALELO (2 MÓDULOS), 10A/250V, SEM SUPORTE E SEM PLACA - FORNECIMENTO E INSTALAÇÃO. AF_03/2023</t>
  </si>
  <si>
    <t>91969</t>
  </si>
  <si>
    <t>INTERRUPTOR PARALELO (3 MÓDULOS), 10A/250V, INCLUINDO SUPORTE E PLACA - FORNECIMENTO E INSTALAÇÃO. AF_03/2023</t>
  </si>
  <si>
    <t>91968</t>
  </si>
  <si>
    <t>INTERRUPTOR PARALELO (3 MÓDULOS), 10A/250V, SEM SUPORTE E SEM PLACA - FORNECIMENTO E INSTALAÇÃO. AF_03/2023</t>
  </si>
  <si>
    <t>91985</t>
  </si>
  <si>
    <t>INTERRUPTOR PULSADOR CAMPAINHA (1 MÓDULO), 10A/250V, INCLUINDO SUPORTE E PLACA - FORNECIMENTO E INSTALAÇÃO. AF_03/2023</t>
  </si>
  <si>
    <t>91984</t>
  </si>
  <si>
    <t>INTERRUPTOR PULSADOR CAMPAINHA (1 MÓDULO), 10A/250V, SEM SUPORTE E SEM PLACA - FORNECIMENTO E INSTALAÇÃO. AF_03/2023</t>
  </si>
  <si>
    <t>91989</t>
  </si>
  <si>
    <t>INTERRUPTOR PULSADOR MINUTERIA (1 MÓDULO), 10A/250V, INCLUINDO SUPORTE E PLACA - FORNECIMENTO E INSTALAÇÃO. AF_03/2023</t>
  </si>
  <si>
    <t>91988</t>
  </si>
  <si>
    <t>INTERRUPTOR PULSADOR MINUTERIA (1 MÓDULO), 10A/250V, SEM SUPORTE E SEM PLACA - FORNECIMENTO E INSTALAÇÃO. AF_03/2023</t>
  </si>
  <si>
    <t>92023</t>
  </si>
  <si>
    <t>INTERRUPTOR SIMPLES (1 MÓDULO) COM 1 TOMADA DE EMBUTIR 2P+T 10 A, INCLUINDO SUPORTE E PLACA - FORNECIMENTO E INSTALAÇÃO. AF_03/2023</t>
  </si>
  <si>
    <t>92022</t>
  </si>
  <si>
    <t>INTERRUPTOR SIMPLES (1 MÓDULO) COM 1 TOMADA DE EMBUTIR 2P+T 10 A, SEM SUPORTE E SEM PLACA - FORNECIMENTO E INSTALAÇÃO. AF_03/2023</t>
  </si>
  <si>
    <t>92025</t>
  </si>
  <si>
    <t>INTERRUPTOR SIMPLES (1 MÓDULO) COM 2 TOMADAS DE EMBUTIR 2P+T 10 A, INCLUINDO SUPORTE E PLACA - FORNECIMENTO E INSTALAÇÃO. AF_03/2023</t>
  </si>
  <si>
    <t>92024</t>
  </si>
  <si>
    <t>INTERRUPTOR SIMPLES (1 MÓDULO) COM 2 TOMADAS DE EMBUTIR 2P+T 10 A, SEM SUPORTE E SEM PLACA - FORNECIMENTO E INSTALAÇÃO. AF_03/2023</t>
  </si>
  <si>
    <t>91957</t>
  </si>
  <si>
    <t>INTERRUPTOR SIMPLES (1 MÓDULO) COM INTERRUPTOR PARALELO (1 MÓDULO), 10A/250V, INCLUINDO SUPORTE E PLACA - FORNECIMENTO E INSTALAÇÃO. AF_03/2023</t>
  </si>
  <si>
    <t>91956</t>
  </si>
  <si>
    <t>INTERRUPTOR SIMPLES (1 MÓDULO) COM INTERRUPTOR PARALELO (1 MÓDULO), 10A/250V, SEM SUPORTE E SEM PLACA - FORNECIMENTO E INSTALAÇÃO. AF_03/2023</t>
  </si>
  <si>
    <t>91963</t>
  </si>
  <si>
    <t>INTERRUPTOR SIMPLES (1 MÓDULO) COM INTERRUPTOR PARALELO (2 MÓDULOS), 10A/250V, INCLUINDO SUPORTE E PLACA - FORNECIMENTO E INSTALAÇÃO. AF_03/2023</t>
  </si>
  <si>
    <t>91962</t>
  </si>
  <si>
    <t>INTERRUPTOR SIMPLES (1 MÓDULO) COM INTERRUPTOR PARALELO (2 MÓDULOS), 10A/250V, SEM SUPORTE E SEM PLACA - FORNECIMENTO E INSTALAÇÃO. AF_03/2023</t>
  </si>
  <si>
    <t>INTERRUPTOR SIMPLES (1 MÓDULO), 10A/250V, INCLUINDO SUPORTE E PLACA - FORNECIMENTO E INSTALAÇÃO. AF_03/2023</t>
  </si>
  <si>
    <t>91952</t>
  </si>
  <si>
    <t>INTERRUPTOR SIMPLES (1 MÓDULO), 10A/250V, SEM SUPORTE E SEM PLACA - FORNECIMENTO E INSTALAÇÃO. AF_03/2023</t>
  </si>
  <si>
    <t>92035</t>
  </si>
  <si>
    <t>INTERRUPTOR SIMPLES (1 MÓDULO), INTERRUPTOR PARALELO (1 MÓDULO) E 1 TOMADA DE EMBUTIR 2P+T 10 A, INCLUINDO SUPORTE E PLACA - FORNECIMENTO E INSTALAÇÃO. AF_03/2023</t>
  </si>
  <si>
    <t>92034</t>
  </si>
  <si>
    <t>INTERRUPTOR SIMPLES (1 MÓDULO), INTERRUPTOR PARALELO (1 MÓDULO) E 1 TOMADA DE EMBUTIR 2P+T 10 A, SEM SUPORTE E SEM PLACA - FORNECIMENTO E INSTALAÇÃO. AF_03/2023</t>
  </si>
  <si>
    <t>92027</t>
  </si>
  <si>
    <t>INTERRUPTOR SIMPLES (2 MÓDULOS) COM 1 TOMADA DE EMBUTIR 2P+T 10 A, INCLUINDO SUPORTE E PLACA - FORNECIMENTO E INSTALAÇÃO. AF_03/2023</t>
  </si>
  <si>
    <t>92026</t>
  </si>
  <si>
    <t>INTERRUPTOR SIMPLES (2 MÓDULOS) COM 1 TOMADA DE EMBUTIR 2P+T 10 A, SEM SUPORTE E SEM PLACA - FORNECIMENTO E INSTALAÇÃO. AF_03/2023</t>
  </si>
  <si>
    <t>91965</t>
  </si>
  <si>
    <t>INTERRUPTOR SIMPLES (2 MÓDULOS) COM INTERRUPTOR PARALELO (1 MÓDULO), 10A/250V, INCLUINDO SUPORTE E PLACA - FORNECIMENTO E INSTALAÇÃO. AF_03/2023</t>
  </si>
  <si>
    <t>91964</t>
  </si>
  <si>
    <t>INTERRUPTOR SIMPLES (2 MÓDULOS) COM INTERRUPTOR PARALELO (1 MÓDULO), 10A/250V, SEM SUPORTE E SEM PLACA - FORNECIMENTO E INSTALAÇÃO. AF_03/2023</t>
  </si>
  <si>
    <t>91973</t>
  </si>
  <si>
    <t>INTERRUPTOR SIMPLES (2 MÓDULOS) COM INTERRUPTOR PARALELO (2 MÓDULOS), 10A/250V, INCLUINDO SUPORTE E PLACA - FORNECIMENTO E INSTALAÇÃO. AF_03/2023</t>
  </si>
  <si>
    <t>91972</t>
  </si>
  <si>
    <t>INTERRUPTOR SIMPLES (2 MÓDULOS) COM INTERRUPTOR PARALELO (2 MÓDULOS), 10A/250V, SEM SUPORTE E SEM PLACA - FORNECIMENTO E INSTALAÇÃO. AF_03/2023</t>
  </si>
  <si>
    <t>91959</t>
  </si>
  <si>
    <t>INTERRUPTOR SIMPLES (2 MÓDULOS), 10A/250V, INCLUINDO SUPORTE E PLACA - FORNECIMENTO E INSTALAÇÃO. AF_03/2023</t>
  </si>
  <si>
    <t>91958</t>
  </si>
  <si>
    <t>INTERRUPTOR SIMPLES (2 MÓDULOS), 10A/250V, SEM SUPORTE E SEM PLACA - FORNECIMENTO E INSTALAÇÃO. AF_03/2023</t>
  </si>
  <si>
    <t>91971</t>
  </si>
  <si>
    <t>INTERRUPTOR SIMPLES (3 MÓDULOS) COM INTERRUPTOR PARALELO (1 MÓDULO), 10A/250V, INCLUINDO SUPORTE E PLACA - FORNECIMENTO E INSTALAÇÃO. AF_03/2023</t>
  </si>
  <si>
    <t>91970</t>
  </si>
  <si>
    <t>INTERRUPTOR SIMPLES (3 MÓDULOS) COM INTERRUPTOR PARALELO (1 MÓDULO), 10A/250V, SEM SUPORTE E SEM PLACA - FORNECIMENTO E INSTALAÇÃO. AF_03/2023</t>
  </si>
  <si>
    <t>91966</t>
  </si>
  <si>
    <t>INTERRUPTOR SIMPLES (3 MÓDULOS), 10A/250V, SEM SUPORTE E SEM PLACA - FORNECIMENTO E INSTALAÇÃO. AF_03/2023</t>
  </si>
  <si>
    <t>91975</t>
  </si>
  <si>
    <t>INTERRUPTOR SIMPLES (4 MÓDULOS), 10A/250V, INCLUINDO SUPORTE E PLACA - FORNECIMENTO E INSTALAÇÃO. AF_03/2023</t>
  </si>
  <si>
    <t>91974</t>
  </si>
  <si>
    <t>INTERRUPTOR SIMPLES (4 MÓDULOS), 10A/250V, SEM SUPORTE E SEM PLACA - FORNECIMENTO E INSTALAÇÃO. AF_03/2023</t>
  </si>
  <si>
    <t>91977</t>
  </si>
  <si>
    <t>INTERRUPTOR SIMPLES (6 MÓDULOS), 10A/250V, INCLUINDO SUPORTE E PLACA - FORNECIMENTO E INSTALAÇÃO. AF_03/2023</t>
  </si>
  <si>
    <t>91976</t>
  </si>
  <si>
    <t>INTERRUPTOR SIMPLES (6 MÓDULOS), 10A/250V, SEM SUPORTE E SEM PLACA - FORNECIMENTO E INSTALAÇÃO. AF_03/2023</t>
  </si>
  <si>
    <t>91874</t>
  </si>
  <si>
    <t>LUVA PARA ELETRODUTO, PVC, ROSCÁVEL, DN 20 MM (1/2"), PARA CIRCUITOS TERMINAIS, INSTALADA EM FORRO - FORNECIMENTO E INSTALAÇÃO. AF_03/2023</t>
  </si>
  <si>
    <t>91878</t>
  </si>
  <si>
    <t>LUVA PARA ELETRODUTO, PVC, ROSCÁVEL, DN 20 MM (1/2"), PARA CIRCUITOS TERMINAIS, INSTALADA EM LAJE - FORNECIMENTO E INSTALAÇÃO. AF_03/2023</t>
  </si>
  <si>
    <t>91882</t>
  </si>
  <si>
    <t>LUVA PARA ELETRODUTO, PVC, ROSCÁVEL, DN 20 MM (1/2"), PARA CIRCUITOS TERMINAIS, INSTALADA EM PAREDE - FORNECIMENTO E INSTALAÇÃO. AF_03/2023</t>
  </si>
  <si>
    <t>91875</t>
  </si>
  <si>
    <t>LUVA PARA ELETRODUTO, PVC, ROSCÁVEL, DN 25 MM (3/4"), PARA CIRCUITOS TERMINAIS, INSTALADA EM FORRO - FORNECIMENTO E INSTALAÇÃO. AF_03/2023</t>
  </si>
  <si>
    <t>91879</t>
  </si>
  <si>
    <t>LUVA PARA ELETRODUTO, PVC, ROSCÁVEL, DN 25 MM (3/4"), PARA CIRCUITOS TERMINAIS, INSTALADA EM LAJE - FORNECIMENTO E INSTALAÇÃO. AF_03/2023</t>
  </si>
  <si>
    <t>91884</t>
  </si>
  <si>
    <t>LUVA PARA ELETRODUTO, PVC, ROSCÁVEL, DN 25 MM (3/4"), PARA CIRCUITOS TERMINAIS, INSTALADA EM PAREDE - FORNECIMENTO E INSTALAÇÃO. AF_03/2023</t>
  </si>
  <si>
    <t>91876</t>
  </si>
  <si>
    <t>LUVA PARA ELETRODUTO, PVC, ROSCÁVEL, DN 32 MM (1"), PARA CIRCUITOS TERMINAIS, INSTALADA EM FORRO - FORNECIMENTO E INSTALAÇÃO. AF_03/2023</t>
  </si>
  <si>
    <t>91880</t>
  </si>
  <si>
    <t>LUVA PARA ELETRODUTO, PVC, ROSCÁVEL, DN 32 MM (1"), PARA CIRCUITOS TERMINAIS, INSTALADA EM LAJE - FORNECIMENTO E INSTALAÇÃO. AF_03/2023</t>
  </si>
  <si>
    <t>91885</t>
  </si>
  <si>
    <t>LUVA PARA ELETRODUTO, PVC, ROSCÁVEL, DN 32 MM (1"), PARA CIRCUITOS TERMINAIS, INSTALADA EM PAREDE - FORNECIMENTO E INSTALAÇÃO. AF_03/2023</t>
  </si>
  <si>
    <t>91877</t>
  </si>
  <si>
    <t>LUVA PARA ELETRODUTO, PVC, ROSCÁVEL, DN 40 MM (1 1/4"), PARA CIRCUITOS TERMINAIS, INSTALADA EM FORRO - FORNECIMENTO E INSTALAÇÃO. AF_03/2023</t>
  </si>
  <si>
    <t>91881</t>
  </si>
  <si>
    <t>LUVA PARA ELETRODUTO, PVC, ROSCÁVEL, DN 40 MM (1 1/4"), PARA CIRCUITOS TERMINAIS, INSTALADA EM LAJE - FORNECIMENTO E INSTALAÇÃO. AF_03/2023</t>
  </si>
  <si>
    <t>91886</t>
  </si>
  <si>
    <t>LUVA PARA ELETRODUTO, PVC, ROSCÁVEL, DN 40 MM (1 1/4"), PARA CIRCUITOS TERMINAIS, INSTALADA EM PAREDE - FORNECIMENTO E INSTALAÇÃO. AF_03/2023</t>
  </si>
  <si>
    <t>91945</t>
  </si>
  <si>
    <t>SUPORTE PARAFUSADO COM PLACA DE ENCAIXE 4" X 2" ALTO (2,00 M DO PISO) PARA PONTO ELÉTRICO - FORNECIMENTO E INSTALAÇÃO. AF_03/2023</t>
  </si>
  <si>
    <t>91947</t>
  </si>
  <si>
    <t>SUPORTE PARAFUSADO COM PLACA DE ENCAIXE 4" X 2" BAIXO (0,30 M DO PISO) PARA PONTO ELÉTRICO - FORNECIMENTO E INSTALAÇÃO. AF_03/2023</t>
  </si>
  <si>
    <t>91946</t>
  </si>
  <si>
    <t>SUPORTE PARAFUSADO COM PLACA DE ENCAIXE 4" X 2" MÉDIO (1,30 M DO PISO) PARA PONTO ELÉTRICO - FORNECIMENTO E INSTALAÇÃO. AF_03/2023</t>
  </si>
  <si>
    <t>91949</t>
  </si>
  <si>
    <t>SUPORTE PARAFUSADO COM PLACA DE ENCAIXE 4" X 4" ALTO (2,00 M DO PISO) PARA PONTO ELÉTRICO - FORNECIMENTO E INSTALAÇÃO. AF_03/2023</t>
  </si>
  <si>
    <t>91951</t>
  </si>
  <si>
    <t>SUPORTE PARAFUSADO COM PLACA DE ENCAIXE 4" X 4" BAIXO (0,30 M DO PISO) PARA PONTO ELÉTRICO - FORNECIMENTO E INSTALAÇÃO. AF_03/2023</t>
  </si>
  <si>
    <t>91950</t>
  </si>
  <si>
    <t>SUPORTE PARAFUSADO COM PLACA DE ENCAIXE 4" X 4" MÉDIO (1,30 M DO PISO) PARA PONTO ELÉTRICO - FORNECIMENTO E INSTALAÇÃO. AF_03/2023</t>
  </si>
  <si>
    <t>91992</t>
  </si>
  <si>
    <t>TOMADA ALTA DE EMBUTIR (1 MÓDULO), 2P+T 10 A, INCLUINDO SUPORTE E PLACA - FORNECIMENTO E INSTALAÇÃO. AF_03/2023</t>
  </si>
  <si>
    <t>91990</t>
  </si>
  <si>
    <t>TOMADA ALTA DE EMBUTIR (1 MÓDULO), 2P+T 10 A, SEM SUPORTE E SEM PLACA - FORNECIMENTO E INSTALAÇÃO. AF_03/2023</t>
  </si>
  <si>
    <t>91993</t>
  </si>
  <si>
    <t>TOMADA ALTA DE EMBUTIR (1 MÓDULO), 2P+T 20 A, INCLUINDO SUPORTE E PLACA - FORNECIMENTO E INSTALAÇÃO. AF_03/2023</t>
  </si>
  <si>
    <t>91991</t>
  </si>
  <si>
    <t>TOMADA ALTA DE EMBUTIR (1 MÓDULO), 2P+T 20 A, SEM SUPORTE E SEM PLACA - FORNECIMENTO E INSTALAÇÃO. AF_03/2023</t>
  </si>
  <si>
    <t>92000</t>
  </si>
  <si>
    <t>TOMADA BAIXA DE EMBUTIR (1 MÓDULO), 2P+T 10 A, INCLUINDO SUPORTE E PLACA - FORNECIMENTO E INSTALAÇÃO. AF_03/2023</t>
  </si>
  <si>
    <t>91998</t>
  </si>
  <si>
    <t>TOMADA BAIXA DE EMBUTIR (1 MÓDULO), 2P+T 10 A, SEM SUPORTE E SEM PLACA - FORNECIMENTO E INSTALAÇÃO. AF_03/2023</t>
  </si>
  <si>
    <t>91999</t>
  </si>
  <si>
    <t>TOMADA BAIXA DE EMBUTIR (1 MÓDULO), 2P+T 20 A, SEM SUPORTE E SEM PLACA - FORNECIMENTO E INSTALAÇÃO. AF_03/2023</t>
  </si>
  <si>
    <t>92008</t>
  </si>
  <si>
    <t>TOMADA BAIXA DE EMBUTIR (2 MÓDULOS), 2P+T 10 A, INCLUINDO SUPORTE E PLACA - FORNECIMENTO E INSTALAÇÃO. AF_03/2023</t>
  </si>
  <si>
    <t>92006</t>
  </si>
  <si>
    <t>TOMADA BAIXA DE EMBUTIR (2 MÓDULOS), 2P+T 10 A, SEM SUPORTE E SEM PLACA - FORNECIMENTO E INSTALAÇÃO. AF_03/2023</t>
  </si>
  <si>
    <t>92009</t>
  </si>
  <si>
    <t>TOMADA BAIXA DE EMBUTIR (2 MÓDULOS), 2P+T 20 A, INCLUINDO SUPORTE E PLACA - FORNECIMENTO E INSTALAÇÃO. AF_03/2023</t>
  </si>
  <si>
    <t>92007</t>
  </si>
  <si>
    <t>TOMADA BAIXA DE EMBUTIR (2 MÓDULOS), 2P+T 20 A, SEM SUPORTE E SEM PLACA - FORNECIMENTO E INSTALAÇÃO. AF_03/2023</t>
  </si>
  <si>
    <t>92016</t>
  </si>
  <si>
    <t>TOMADA BAIXA DE EMBUTIR (3 MÓDULOS), 2P+T 10 A, INCLUINDO SUPORTE E PLACA - FORNECIMENTO E INSTALAÇÃO. AF_03/2023</t>
  </si>
  <si>
    <t>92014</t>
  </si>
  <si>
    <t>TOMADA BAIXA DE EMBUTIR (3 MÓDULOS), 2P+T 10 A, SEM SUPORTE E SEM PLACA - FORNECIMENTO E INSTALAÇÃO. AF_03/2023</t>
  </si>
  <si>
    <t>92015</t>
  </si>
  <si>
    <t>TOMADA BAIXA DE EMBUTIR (3 MÓDULOS), 2P+T 20 A, SEM SUPORTE E SEM PLACA - FORNECIMENTO E INSTALAÇÃO. AF_03/2023</t>
  </si>
  <si>
    <t>92019</t>
  </si>
  <si>
    <t>TOMADA BAIXA DE EMBUTIR (4 MÓDULOS), 2P+T 10 A, INCLUINDO SUPORTE E PLACA - FORNECIMENTO E INSTALAÇÃO. AF_03/2023</t>
  </si>
  <si>
    <t>92018</t>
  </si>
  <si>
    <t>TOMADA BAIXA DE EMBUTIR (4 MÓDULOS), 2P+T 10 A, SEM SUPORTE E SEM PLACA - FORNECIMENTO E INSTALAÇÃO. AF_03/2023</t>
  </si>
  <si>
    <t>92021</t>
  </si>
  <si>
    <t>TOMADA BAIXA DE EMBUTIR (6 MÓDULOS), 2P+T 10 A, INCLUINDO SUPORTE E PLACA - FORNECIMENTO E INSTALAÇÃO. AF_03/2023</t>
  </si>
  <si>
    <t>92020</t>
  </si>
  <si>
    <t>TOMADA BAIXA DE EMBUTIR (6 MÓDULOS), 2P+T 10 A, SEM SUPORTE E SEM PLACA - FORNECIMENTO E INSTALAÇÃO. AF_03/2023</t>
  </si>
  <si>
    <t>91996</t>
  </si>
  <si>
    <t>TOMADA MÉDIA DE EMBUTIR (1 MÓDULO), 2P+T 10 A, INCLUINDO SUPORTE E PLACA - FORNECIMENTO E INSTALAÇÃO. AF_03/2023</t>
  </si>
  <si>
    <t>91994</t>
  </si>
  <si>
    <t>TOMADA MÉDIA DE EMBUTIR (1 MÓDULO), 2P+T 10 A, SEM SUPORTE E SEM PLACA - FORNECIMENTO E INSTALAÇÃO. AF_03/2023</t>
  </si>
  <si>
    <t>91997</t>
  </si>
  <si>
    <t>TOMADA MÉDIA DE EMBUTIR (1 MÓDULO), 2P+T 20 A, INCLUINDO SUPORTE E PLACA - FORNECIMENTO E INSTALAÇÃO. AF_03/2023</t>
  </si>
  <si>
    <t>91995</t>
  </si>
  <si>
    <t>TOMADA MÉDIA DE EMBUTIR (1 MÓDULO), 2P+T 20 A, SEM SUPORTE E SEM PLACA - FORNECIMENTO E INSTALAÇÃO. AF_03/2023</t>
  </si>
  <si>
    <t>92004</t>
  </si>
  <si>
    <t>TOMADA MÉDIA DE EMBUTIR (2 MÓDULOS), 2P+T 10 A, INCLUINDO SUPORTE E PLACA - FORNECIMENTO E INSTALAÇÃO. AF_03/2023</t>
  </si>
  <si>
    <t>92002</t>
  </si>
  <si>
    <t>TOMADA MÉDIA DE EMBUTIR (2 MÓDULOS), 2P+T 10 A, SEM SUPORTE E SEM PLACA - FORNECIMENTO E INSTALAÇÃO. AF_03/2023</t>
  </si>
  <si>
    <t>92005</t>
  </si>
  <si>
    <t>TOMADA MÉDIA DE EMBUTIR (2 MÓDULOS), 2P+T 20 A, INCLUINDO SUPORTE E PLACA - FORNECIMENTO E INSTALAÇÃO. AF_03/2023</t>
  </si>
  <si>
    <t>92003</t>
  </si>
  <si>
    <t>TOMADA MÉDIA DE EMBUTIR (2 MÓDULOS), 2P+T 20 A, SEM SUPORTE E SEM PLACA - FORNECIMENTO E INSTALAÇÃO. AF_03/2023</t>
  </si>
  <si>
    <t>92012</t>
  </si>
  <si>
    <t>TOMADA MÉDIA DE EMBUTIR (3 MÓDULOS), 2P+T 10 A, INCLUINDO SUPORTE E PLACA - FORNECIMENTO E INSTALAÇÃO. AF_03/2023</t>
  </si>
  <si>
    <t>92010</t>
  </si>
  <si>
    <t>TOMADA MÉDIA DE EMBUTIR (3 MÓDULOS), 2P+T 10 A, SEM SUPORTE E SEM PLACA - FORNECIMENTO E INSTALAÇÃO. AF_03/2023</t>
  </si>
  <si>
    <t>92013</t>
  </si>
  <si>
    <t>TOMADA MÉDIA DE EMBUTIR (3 MÓDULOS), 2P+T 20 A, INCLUINDO SUPORTE E PLACA - FORNECIMENTO E INSTALAÇÃO. AF_03/2023</t>
  </si>
  <si>
    <t>92011</t>
  </si>
  <si>
    <t>TOMADA MÉDIA DE EMBUTIR (3 MÓDULOS), 2P+T 20 A, SEM SUPORTE E SEM PLACA - FORNECIMENTO E INSTALAÇÃO. AF_03/2023</t>
  </si>
  <si>
    <t>95777</t>
  </si>
  <si>
    <t>CONDULETE DE ALUMÍNIO, TIPO B, PARA ELETRODUTO DE AÇO GALVANIZADO DN 20 MM (3/4''), APARENTE - FORNECIMENTO E INSTALAÇÃO. AF_10/2022</t>
  </si>
  <si>
    <t>95780</t>
  </si>
  <si>
    <t>CONDULETE DE ALUMÍNIO, TIPO B, PARA ELETRODUTO DE AÇO GALVANIZADO DN 25 MM (1''), APARENTE - FORNECIMENTO E INSTALAÇÃO. AF_10/2022</t>
  </si>
  <si>
    <t>CONDULETE DE ALUMÍNIO, TIPO C, PARA ELETRODUTO DE AÇO GALVANIZADO DN 20 MM (3/4''), APARENTE - FORNECIMENTO E INSTALAÇÃO. AF_10/2022</t>
  </si>
  <si>
    <t>95781</t>
  </si>
  <si>
    <t>CONDULETE DE ALUMÍNIO, TIPO C, PARA ELETRODUTO DE AÇO GALVANIZADO DN 25 MM (1''), APARENTE - FORNECIMENTO E INSTALAÇÃO. AF_10/2022</t>
  </si>
  <si>
    <t>95782</t>
  </si>
  <si>
    <t>CONDULETE DE ALUMÍNIO, TIPO E, ELETRODUTO DE AÇO GALVANIZADO DN 25 MM (1''), APARENTE - FORNECIMENTO E INSTALAÇÃO. AF_10/2022</t>
  </si>
  <si>
    <t>95779</t>
  </si>
  <si>
    <t>CONDULETE DE ALUMÍNIO, TIPO E, PARA ELETRODUTO DE AÇO GALVANIZADO DN 20 MM (3/4''), APARENTE - FORNECIMENTO E INSTALAÇÃO. AF_10/2022</t>
  </si>
  <si>
    <t>95785</t>
  </si>
  <si>
    <t>CONDULETE DE ALUMÍNIO, TIPO E, PARA ELETRODUTO DE AÇO GALVANIZADO DN 32 MM (1 1/4''), APARENTE - FORNECIMENTO E INSTALAÇÃO. AF_10/2022</t>
  </si>
  <si>
    <t>95787</t>
  </si>
  <si>
    <t>CONDULETE DE ALUMÍNIO, TIPO LR, PARA ELETRODUTO DE AÇO GALVANIZADO DN 20 MM (3/4''), APARENTE - FORNECIMENTO E INSTALAÇÃO. AF_10/2022</t>
  </si>
  <si>
    <t>95789</t>
  </si>
  <si>
    <t>CONDULETE DE ALUMÍNIO, TIPO LR, PARA ELETRODUTO DE AÇO GALVANIZADO DN 25 MM (1''), APARENTE - FORNECIMENTO E INSTALAÇÃO. AF_10/2022</t>
  </si>
  <si>
    <t>95791</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</si>
  <si>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</si>
  <si>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</si>
  <si>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95796</t>
  </si>
  <si>
    <t>CONDULETE DE ALUMÍNIO, TIPO T, PARA ELETRODUTO DE AÇO GALVANIZADO DN 25 MM (1''), APARENTE - FORNECIMENTO E INSTALAÇÃO. AF_10/2022</t>
  </si>
  <si>
    <t>95797</t>
  </si>
  <si>
    <t>CONDULETE DE ALUMÍNIO, TIPO T, PARA ELETRODUTO DE AÇO GALVANIZADO DN 32 MM (1 1/4''), APARENTE - FORNECIMENTO E INSTALAÇÃO. AF_10/2022</t>
  </si>
  <si>
    <t>95801</t>
  </si>
  <si>
    <t>CONDULETE DE ALUMÍNIO, TIPO X, PARA ELETRODUTO DE AÇO GALVANIZADO DN 20 MM (3/4''), APARENTE - FORNECIMENTO E INSTALAÇÃO. AF_10/2022</t>
  </si>
  <si>
    <t>95802</t>
  </si>
  <si>
    <t>CONDULETE DE ALUMÍNIO, TIPO X, PARA ELETRODUTO DE AÇO GALVANIZADO DN 25 MM (1''), APARENTE - FORNECIMENTO E INSTALAÇÃO. AF_10/2022</t>
  </si>
  <si>
    <t>95803</t>
  </si>
  <si>
    <t>CONDULETE DE ALUMÍNIO, TIPO X, PARA ELETRODUTO DE AÇO GALVANIZADO DN 32 MM (1 1/4''), APARENTE - FORNECIMENTO E INSTALAÇÃO. AF_10/2022</t>
  </si>
  <si>
    <t>95804</t>
  </si>
  <si>
    <t>CONDULETE DE PVC, TIPO B, PARA ELETRODUTO DE PVC SOLDÁVEL DN 20 MM (1/2''), APARENTE - FORNECIMENTO E INSTALAÇÃO. AF_10/2022</t>
  </si>
  <si>
    <t>95805</t>
  </si>
  <si>
    <t>CONDULETE DE PVC, TIPO B, PARA ELETRODUTO DE PVC SOLDÁVEL DN 25 MM (3/4''), APARENTE - FORNECIMENTO E INSTALAÇÃO. AF_10/2022</t>
  </si>
  <si>
    <t>95806</t>
  </si>
  <si>
    <t>CONDULETE DE PVC, TIPO B, PARA ELETRODUTO DE PVC SOLDÁVEL DN 32 MM (1''), APARENTE - FORNECIMENTO E INSTALAÇÃO. AF_10/2022</t>
  </si>
  <si>
    <t>104401</t>
  </si>
  <si>
    <t>CONDULETE DE PVC, TIPO C, PARA ELETRODUTO DE PVC SOLDÁVEL DN 20 MM (1/2''), APARENTE - FORNECIMENTO E INSTALAÇÃO. AF_10/2022</t>
  </si>
  <si>
    <t>104402</t>
  </si>
  <si>
    <t>CONDULETE DE PVC, TIPO C, PARA ELETRODUTO DE PVC SOLDÁVEL DN 25 MM (3/4''), APARENTE - FORNECIMENTO E INSTALAÇÃO. AF_10/2022</t>
  </si>
  <si>
    <t>104403</t>
  </si>
  <si>
    <t>CONDULETE DE PVC, TIPO C, PARA ELETRODUTO DE PVC SOLDÁVEL DN 32 MM (1''), APARENTE - FORNECIMENTO E INSTALAÇÃO. AF_10/2022</t>
  </si>
  <si>
    <t>104395</t>
  </si>
  <si>
    <t>CONDULETE DE PVC, TIPO E, PARA ELETRODUTO DE PVC SOLDÁVEL DN 20 MM (1/2''), APARENTE - FORNECIMENTO E INSTALAÇÃO. AF_10/2022</t>
  </si>
  <si>
    <t>104396</t>
  </si>
  <si>
    <t>CONDULETE DE PVC, TIPO E, PARA ELETRODUTO DE PVC SOLDÁVEL DN 25 MM (3/4''), APARENTE - FORNECIMENTO E INSTALAÇÃO. AF_10/2022</t>
  </si>
  <si>
    <t>104397</t>
  </si>
  <si>
    <t>CONDULETE DE PVC, TIPO E, PARA ELETRODUTO DE PVC SOLDÁVEL DN 32 MM (1''), APARENTE - FORNECIMENTO E INSTALAÇÃO. AF_10/2022</t>
  </si>
  <si>
    <t>95810</t>
  </si>
  <si>
    <t>CONDULETE DE PVC, TIPO LB, PARA ELETRODUTO DE PVC SOLDÁVEL DN 20 MM (1/2''), APARENTE - FORNECIMENTO E INSTALAÇÃO. AF_10/2022</t>
  </si>
  <si>
    <t>95811</t>
  </si>
  <si>
    <t>CONDULETE DE PVC, TIPO LB, PARA ELETRODUTO DE PVC SOLDÁVEL DN 25 MM (3/4''), APARENTE - FORNECIMENTO E INSTALAÇÃO. AF_10/2022</t>
  </si>
  <si>
    <t>95812</t>
  </si>
  <si>
    <t>CONDULETE DE PVC, TIPO LB, PARA ELETRODUTO DE PVC SOLDÁVEL DN 32 MM (1''), APARENTE - FORNECIMENTO E INSTALAÇÃO. AF_10/2022</t>
  </si>
  <si>
    <t>95807</t>
  </si>
  <si>
    <t>CONDULETE DE PVC, TIPO LL, PARA ELETRODUTO DE PVC SOLDÁVEL DN 20 MM (1/2''), APARENTE - FORNECIMENTO E INSTALAÇÃO. AF_10/2022</t>
  </si>
  <si>
    <t>95808</t>
  </si>
  <si>
    <t>CONDULETE DE PVC, TIPO LL, PARA ELETRODUTO DE PVC SOLDÁVEL DN 25 MM (3/4''), APARENTE - FORNECIMENTO E INSTALAÇÃO. AF_10/2022</t>
  </si>
  <si>
    <t>95809</t>
  </si>
  <si>
    <t>CONDULETE DE PVC, TIPO LL, PARA ELETRODUTO DE PVC SOLDÁVEL DN 32 MM (1''), APARENTE - FORNECIMENTO E INSTALAÇÃO. AF_10/2022</t>
  </si>
  <si>
    <t>104398</t>
  </si>
  <si>
    <t>CONDULETE DE PVC, TIPO LR, PARA ELETRODUTO DE PVC SOLDÁVEL DN 20 MM (1/2''), APARENTE - FORNECIMENTO E INSTALAÇÃO. AF_10/2022</t>
  </si>
  <si>
    <t>104399</t>
  </si>
  <si>
    <t>CONDULETE DE PVC, TIPO LR, PARA ELETRODUTO DE PVC SOLDÁVEL DN 25 MM (3/4''), APARENTE - FORNECIMENTO E INSTALAÇÃO. AF_10/2022</t>
  </si>
  <si>
    <t>104400</t>
  </si>
  <si>
    <t>CONDULETE DE PVC, TIPO LR, PARA ELETRODUTO DE PVC SOLDÁVEL DN 32 MM (1''), APARENTE - FORNECIMENTO E INSTALAÇÃO. AF_10/2022</t>
  </si>
  <si>
    <t>104404</t>
  </si>
  <si>
    <t>CONDULETE DE PVC, TIPO T, PARA ELETRODUTO DE PVC SOLDÁVEL DN 25 MM (3/4''), APARENTE - FORNECIMENTO E INSTALAÇÃO. AF_10/2022</t>
  </si>
  <si>
    <t>104405</t>
  </si>
  <si>
    <t>CONDULETE DE PVC, TIPO T, PARA ELETRODUTO DE PVC SOLDÁVEL DN 32 MM (1''), APARENTE - FORNECIMENTO E INSTALAÇÃO. AF_10/2022</t>
  </si>
  <si>
    <t>95813</t>
  </si>
  <si>
    <t>CONDULETE DE PVC, TIPO TB, PARA ELETRODUTO DE PVC SOLDÁVEL DN 20 MM (1/2''), APARENTE - FORNECIMENTO E INSTALAÇÃO. AF_10/2022</t>
  </si>
  <si>
    <t>95814</t>
  </si>
  <si>
    <t>CONDULETE DE PVC, TIPO TB, PARA ELETRODUTO DE PVC SOLDÁVEL DN 25 MM (3/4''), APARENTE - FORNECIMENTO E INSTALAÇÃO. AF_10/2022</t>
  </si>
  <si>
    <t>95815</t>
  </si>
  <si>
    <t>CONDULETE DE PVC, TIPO TB, PARA ELETRODUTO DE PVC SOLDÁVEL DN 32 MM (1''), APARENTE - FORNECIMENTO E INSTALAÇÃO. AF_10/2022</t>
  </si>
  <si>
    <t>95816</t>
  </si>
  <si>
    <t>CONDULETE DE PVC, TIPO X, PARA ELETRODUTO DE PVC SOLDÁVEL DN 20 MM (1/2''), APARENTE - FORNECIMENTO E INSTALAÇÃO. AF_10/2022</t>
  </si>
  <si>
    <t>95817</t>
  </si>
  <si>
    <t>CONDULETE DE PVC, TIPO X, PARA ELETRODUTO DE PVC SOLDÁVEL DN 25 MM (3/4"), APARENTE - FORNECIMENTO E INSTALAÇÃO. AF_10/2022</t>
  </si>
  <si>
    <t>95818</t>
  </si>
  <si>
    <t>CONDULETE DE PVC, TIPO X, PARA ELETRODUTO DE PVC SOLDÁVEL DN 32 MM (1''), APARENTE - FORNECIMENTO E INSTALAÇÃO. AF_10/2022</t>
  </si>
  <si>
    <t>95726</t>
  </si>
  <si>
    <t>ELETRODUTO RÍGIDO SOLDÁVEL, PVC, DN 20 MM (1/2"), APARENTE - FORNECIMENTO E INSTALAÇÃO. AF_10/2022</t>
  </si>
  <si>
    <t>95727</t>
  </si>
  <si>
    <t>ELETRODUTO RÍGIDO SOLDÁVEL, PVC, DN 25 MM (3/4"), APARENTE - FORNECIMENTO E INSTALAÇÃO. AF_10/2022</t>
  </si>
  <si>
    <t>95728</t>
  </si>
  <si>
    <t>ELETRODUTO RÍGIDO SOLDÁVEL, PVC, DN 32 MM (1"), APARENTE - FORNECIMENTO E INSTALAÇÃO. AF_10/2022</t>
  </si>
  <si>
    <t>92980</t>
  </si>
  <si>
    <t>CABO DE COBRE FLEXÍVEL ISOLADO, 10 MM², ANTI-CHAMA 0,6/1,0 KV, PARA DISTRIBUIÇÃO - FORNECIMENTO E INSTALAÇÃO. AF_10/2020</t>
  </si>
  <si>
    <t>92979</t>
  </si>
  <si>
    <t>CABO DE COBRE FLEXÍVEL ISOLADO, 10 MM², ANTI-CHAMA 450/750 V, PARA DISTRIBUIÇÃO - FORNECIMENTO E INSTALAÇÃO. AF_10/2020</t>
  </si>
  <si>
    <t>92982</t>
  </si>
  <si>
    <t>CABO DE COBRE FLEXÍVEL ISOLADO, 16 MM², ANTI-CHAMA 0,6/1,0 KV, PARA DISTRIBUIÇÃO - FORNECIMENTO E INSTALAÇÃO. AF_10/2020</t>
  </si>
  <si>
    <t>92981</t>
  </si>
  <si>
    <t>CABO DE COBRE FLEXÍVEL ISOLADO, 16 MM², ANTI-CHAMA 450/750 V, PARA DISTRIBUIÇÃO - FORNECIMENTO E INSTALAÇÃO. AF_10/2020</t>
  </si>
  <si>
    <t>101885</t>
  </si>
  <si>
    <t>CABO DE COBRE ISOLADO, 10 MM², ANTI-CHAMA 0,6/1 KV, INSTALADO EM ELETROCALHA OU PERFILADO - FORNECIMENTO E INSTALAÇÃO. AF_10/2020</t>
  </si>
  <si>
    <t>101884</t>
  </si>
  <si>
    <t>CABO DE COBRE ISOLADO, 10 MM², ANTI-CHAMA 450/750 V, INSTALADO EM ELETROCALHA OU PERFILADO - FORNECIMENTO E INSTALAÇÃO. AF_10/2020</t>
  </si>
  <si>
    <t>101887</t>
  </si>
  <si>
    <t>CABO DE COBRE ISOLADO, 16 MM², ANTI-CHAMA 0,6/1 KV, INSTALADO EM ELETROCALHA OU PERFILADO - FORNECIMENTO E INSTALAÇÃO. AF_10/2020</t>
  </si>
  <si>
    <t>101886</t>
  </si>
  <si>
    <t>CABO DE COBRE ISOLADO, 16 MM², ANTI-CHAMA 450/750 V, INSTALADO EM ELETROCALHA OU PERFILADO - FORNECIMENTO E INSTALAÇÃO. AF_10/2020</t>
  </si>
  <si>
    <t>101889</t>
  </si>
  <si>
    <t>CABO DE COBRE ISOLADO, 25 MM², ANTI-CHAMA 0,6/1 KV, INSTALADO EM ELETROCALHA OU PERFILADO - FORNECIMENTO E INSTALAÇÃO. AF_10/2020</t>
  </si>
  <si>
    <t>101888</t>
  </si>
  <si>
    <t>101938</t>
  </si>
  <si>
    <t>CAIXA DE PROTEÇÃO PARA MEDIDOR MONOFÁSICO DE EMBUTIR - FORNECIMENTO E INSTALAÇÃO. AF_10/2020</t>
  </si>
  <si>
    <t>101904</t>
  </si>
  <si>
    <t>CONTATOR TRIPOLAR I NOMIMAL 95A - FORNECIMENTO E INSTALAÇÃO. AF_10/2020</t>
  </si>
  <si>
    <t>101901</t>
  </si>
  <si>
    <t>CONTATOR TRIPOLAR I NOMINAL 12A - FORNECIMENTO E INSTALAÇÃO. AF_10/2020</t>
  </si>
  <si>
    <t>101902</t>
  </si>
  <si>
    <t>CONTATOR TRIPOLAR I NOMINAL 22A - FORNECIMENTO E INSTALAÇÃO. AF_10/2020</t>
  </si>
  <si>
    <t>101903</t>
  </si>
  <si>
    <t>CONTATOR TRIPOLAR I NOMINAL 38A - FORNECIMENTO E INSTALAÇÃO. AF_10/2020</t>
  </si>
  <si>
    <t>101900</t>
  </si>
  <si>
    <t>DISJUNTOR BAIXA TENSÃO TRIPOLAR A SECO 800A/600V - FORNECIMENTO E INSTALAÇÃO. AF_10/2020</t>
  </si>
  <si>
    <t>93660</t>
  </si>
  <si>
    <t>DISJUNTOR BIPOLAR TIPO DIN, CORRENTE NOMINAL DE 10A - FORNECIMENTO E INSTALAÇÃO. AF_10/2020</t>
  </si>
  <si>
    <t>93661</t>
  </si>
  <si>
    <t>DISJUNTOR BIPOLAR TIPO DIN, CORRENTE NOMINAL DE 16A - FORNECIMENTO E INSTALAÇÃO. AF_10/2020</t>
  </si>
  <si>
    <t>DISJUNTOR BIPOLAR TIPO DIN, CORRENTE NOMINAL DE 20A - FORNECIMENTO E INSTALAÇÃO. AF_10/2020</t>
  </si>
  <si>
    <t>93663</t>
  </si>
  <si>
    <t>DISJUNTOR BIPOLAR TIPO DIN, CORRENTE NOMINAL DE 25A - FORNECIMENTO E INSTALAÇÃO. AF_10/2020</t>
  </si>
  <si>
    <t>93664</t>
  </si>
  <si>
    <t>DISJUNTOR BIPOLAR TIPO DIN, CORRENTE NOMINAL DE 32A - FORNECIMENTO E INSTALAÇÃO. AF_10/2020</t>
  </si>
  <si>
    <t>93665</t>
  </si>
  <si>
    <t>DISJUNTOR BIPOLAR TIPO DIN, CORRENTE NOMINAL DE 40A - FORNECIMENTO E INSTALAÇÃO. AF_10/2020</t>
  </si>
  <si>
    <t>93666</t>
  </si>
  <si>
    <t>DISJUNTOR BIPOLAR TIPO DIN, CORRENTE NOMINAL DE 50A - FORNECIMENTO E INSTALAÇÃO. AF_10/2020</t>
  </si>
  <si>
    <t>101892</t>
  </si>
  <si>
    <t>DISJUNTOR BIPOLAR TIPO NEMA, CORRENTE NOMINAL DE 10 ATÉ 50A - FORNECIMENTO E INSTALAÇÃO. AF_10/2020</t>
  </si>
  <si>
    <t>DISJUNTOR MONOPOLAR TIPO DIN, CORRENTE NOMINAL DE 10A - FORNECIMENTO E INSTALAÇÃO. AF_10/2020</t>
  </si>
  <si>
    <t>93654</t>
  </si>
  <si>
    <t>DISJUNTOR MONOPOLAR TIPO DIN, CORRENTE NOMINAL DE 16A - FORNECIMENTO E INSTALAÇÃO. AF_10/2020</t>
  </si>
  <si>
    <t>DISJUNTOR MONOPOLAR TIPO DIN, CORRENTE NOMINAL DE 20A - FORNECIMENTO E INSTALAÇÃO. AF_10/2020</t>
  </si>
  <si>
    <t>93656</t>
  </si>
  <si>
    <t>DISJUNTOR MONOPOLAR TIPO DIN, CORRENTE NOMINAL DE 25A - FORNECIMENTO E INSTALAÇÃO. AF_10/2020</t>
  </si>
  <si>
    <t>93657</t>
  </si>
  <si>
    <t>DISJUNTOR MONOPOLAR TIPO DIN, CORRENTE NOMINAL DE 32A - FORNECIMENTO E INSTALAÇÃO. AF_10/2020</t>
  </si>
  <si>
    <t>93658</t>
  </si>
  <si>
    <t>DISJUNTOR MONOPOLAR TIPO DIN, CORRENTE NOMINAL DE 40A - FORNECIMENTO E INSTALAÇÃO. AF_10/2020</t>
  </si>
  <si>
    <t>93659</t>
  </si>
  <si>
    <t>DISJUNTOR MONOPOLAR TIPO DIN, CORRENTE NOMINAL DE 50A - FORNECIMENTO E INSTALAÇÃO. AF_10/2020</t>
  </si>
  <si>
    <t>101890</t>
  </si>
  <si>
    <t>DISJUNTOR MONOPOLAR TIPO NEMA, CORRENTE NOMINAL DE 10 ATÉ 30A - FORNECIMENTO E INSTALAÇÃO. AF_10/2020</t>
  </si>
  <si>
    <t>101891</t>
  </si>
  <si>
    <t>DISJUNTOR MONOPOLAR TIPO NEMA, CORRENTE NOMINAL DE 35 ATÉ 50A - FORNECIMENTO E INSTALAÇÃO. AF_10/2020</t>
  </si>
  <si>
    <t>101895</t>
  </si>
  <si>
    <t>DISJUNTOR TERMOMAGNÉTICO TRIPOLAR, CORRENTE NOMINAL DE 125A - FORNECIMENTO E INSTALAÇÃO. AF_10/2020</t>
  </si>
  <si>
    <t>101896</t>
  </si>
  <si>
    <t>DISJUNTOR TERMOMAGNÉTICO TRIPOLAR, CORRENTE NOMINAL DE 200A - FORNECIMENTO E INSTALAÇÃO. AF_10/2020</t>
  </si>
  <si>
    <t>101897</t>
  </si>
  <si>
    <t>DISJUNTOR TERMOMAGNÉTICO TRIPOLAR, CORRENTE NOMINAL DE 250A - FORNECIMENTO E INSTALAÇÃO. AF_10/2020</t>
  </si>
  <si>
    <t>101898</t>
  </si>
  <si>
    <t>DISJUNTOR TERMOMAGNÉTICO TRIPOLAR, CORRENTE NOMINAL DE 400A - FORNECIMENTO E INSTALAÇÃO. AF_10/2020</t>
  </si>
  <si>
    <t>101899</t>
  </si>
  <si>
    <t>DISJUNTOR TERMOMAGNÉTICO TRIPOLAR, CORRENTE NOMINAL DE 600A - FORNECIMENTO E INSTALAÇÃO. AF_10/2020</t>
  </si>
  <si>
    <t>93667</t>
  </si>
  <si>
    <t>DISJUNTOR TRIPOLAR TIPO DIN, CORRENTE NOMINAL DE 10A - FORNECIMENTO E INSTALAÇÃO. AF_10/2020</t>
  </si>
  <si>
    <t>93668</t>
  </si>
  <si>
    <t>DISJUNTOR TRIPOLAR TIPO DIN, CORRENTE NOMINAL DE 16A - FORNECIMENTO E INSTALAÇÃO. AF_10/2020</t>
  </si>
  <si>
    <t>93669</t>
  </si>
  <si>
    <t>DISJUNTOR TRIPOLAR TIPO DIN, CORRENTE NOMINAL DE 20A - FORNECIMENTO E INSTALAÇÃO. AF_10/2020</t>
  </si>
  <si>
    <t>93670</t>
  </si>
  <si>
    <t>DISJUNTOR TRIPOLAR TIPO DIN, CORRENTE NOMINAL DE 25A - FORNECIMENTO E INSTALAÇÃO. AF_10/2020</t>
  </si>
  <si>
    <t>93671</t>
  </si>
  <si>
    <t>DISJUNTOR TRIPOLAR TIPO DIN, CORRENTE NOMINAL DE 32A - FORNECIMENTO E INSTALAÇÃO. AF_10/2020</t>
  </si>
  <si>
    <t>93672</t>
  </si>
  <si>
    <t>DISJUNTOR TRIPOLAR TIPO DIN, CORRENTE NOMINAL DE 40A - FORNECIMENTO E INSTALAÇÃO. AF_10/2020</t>
  </si>
  <si>
    <t>93673</t>
  </si>
  <si>
    <t>DISJUNTOR TRIPOLAR TIPO DIN, CORRENTE NOMINAL DE 50A - FORNECIMENTO E INSTALAÇÃO. AF_10/2020</t>
  </si>
  <si>
    <t>101893</t>
  </si>
  <si>
    <t>DISJUNTOR TRIPOLAR TIPO NEMA, CORRENTE NOMINAL DE 10 ATÉ 50A - FORNECIMENTO E INSTALAÇÃO. AF_10/2020</t>
  </si>
  <si>
    <t>101894</t>
  </si>
  <si>
    <t>DISJUNTOR TRIPOLAR TIPO NEMA, CORRENTE NOMINAL DE 60 ATÉ 100A - FORNECIMENTO E INSTALAÇÃO. AF_10/2020</t>
  </si>
  <si>
    <t>101875</t>
  </si>
  <si>
    <t>QUADRO DE DISTRIBUIÇÃO DE ENERGIA EM CHAPA DE AÇO GALVANIZADO, DE EMBUTIR, COM BARRAMENTO TRIFÁSICO, PARA 12 DISJUNTORES DIN 100A - FORNECIMENTO E INSTALAÇÃO. AF_10/2020</t>
  </si>
  <si>
    <t>101883</t>
  </si>
  <si>
    <t>QUADRO DE DISTRIBUIÇÃO DE ENERGIA EM CHAPA DE AÇO GALVANIZADO, DE EMBUTIR, COM BARRAMENTO TRIFÁSICO, PARA 18 DISJUNTORES DIN 100A - FORNECIMENTO E INSTALAÇÃO. AF_10/2020</t>
  </si>
  <si>
    <t>101879</t>
  </si>
  <si>
    <t>QUADRO DE DISTRIBUIÇÃO DE ENERGIA EM CHAPA DE AÇO GALVANIZADO, DE EMBUTIR, COM BARRAMENTO TRIFÁSICO, PARA 24 DISJUNTORES DIN 100A - FORNECIMENTO E INSTALAÇÃO. AF_10/2020</t>
  </si>
  <si>
    <t>101880</t>
  </si>
  <si>
    <t>QUADRO DE DISTRIBUIÇÃO DE ENERGIA EM CHAPA DE AÇO GALVANIZADO, DE EMBUTIR, COM BARRAMENTO TRIFÁSICO, PARA 30 DISJUNTORES DIN 150A - FORNECIMENTO E INSTALAÇÃO. AF_10/2020</t>
  </si>
  <si>
    <t>101882</t>
  </si>
  <si>
    <t>QUADRO DE DISTRIBUIÇÃO DE ENERGIA EM CHAPA DE AÇO GALVANIZADO, DE EMBUTIR, COM BARRAMENTO TRIFÁSICO, PARA 30 DISJUNTORES DIN 225A - FORNECIMENTO E INSTALAÇÃO. AF_10/2020</t>
  </si>
  <si>
    <t>101881</t>
  </si>
  <si>
    <t>QUADRO DE DISTRIBUIÇÃO DE ENERGIA EM CHAPA DE AÇO GALVANIZADO, DE EMBUTIR, COM BARRAMENTO TRIFÁSICO, PARA 40 DISJUNTORES DIN 100A - FORNECIMENTO E INSTALAÇÃO. AF_10/2020</t>
  </si>
  <si>
    <t>101878</t>
  </si>
  <si>
    <t>QUADRO DE DISTRIBUIÇÃO DE ENERGIA EM CHAPA DE AÇO GALVANIZADO, DE SOBREPOR, COM BARRAMENTO TRIFÁSICO, PARA 18 DISJUNTORES DIN 100A - FORNECIMENTO E INSTALAÇÃO. AF_10/2020</t>
  </si>
  <si>
    <t>101877</t>
  </si>
  <si>
    <t>QUADRO DE DISTRIBUIÇÃO DE ENERGIA EM PVC, DE EMBUTIR, SEM BARRAMENTO, PARA 3 DISJUNTORES - FORNECIMENTO E INSTALAÇÃO. AF_10/2020</t>
  </si>
  <si>
    <t>QUADRO DE DISTRIBUIÇÃO DE ENERGIA EM PVC, DE EMBUTIR, SEM BARRAMENTO, PARA 6 DISJUNTORES - FORNECIMENTO E INSTALAÇÃO. AF_10/2020</t>
  </si>
  <si>
    <t>97360</t>
  </si>
  <si>
    <t>QUADRO DE MEDIÇÃO GERAL DE ENERGIA COM 12 MEDIDORES - FORNECIMENTO E INSTALAÇÃO. AF_10/2020</t>
  </si>
  <si>
    <t>97361</t>
  </si>
  <si>
    <t>QUADRO DE MEDIÇÃO GERAL DE ENERGIA COM 16 MEDIDORES - FORNECIMENTO E INSTALAÇÃO. AF_10/2020</t>
  </si>
  <si>
    <t>97359</t>
  </si>
  <si>
    <t>QUADRO DE MEDIÇÃO GERAL DE ENERGIA COM 8 MEDIDORES - FORNECIMENTO E INSTALAÇÃO. AF_10/2020</t>
  </si>
  <si>
    <t>101946</t>
  </si>
  <si>
    <t>QUADRO DE MEDIÇÃO GERAL DE ENERGIA PARA 1 MEDIDOR DE SOBREPOR - FORNECIMENTO E INSTALAÇÃO. AF_10/2020</t>
  </si>
  <si>
    <t>97362</t>
  </si>
  <si>
    <t>QUADRO DE MEDIÇÃO GERAL DE ENERGIA PARA BARRAMENTO BLINDADO COM 4 MEDIDORES - FORNECIMENTO E INSTALAÇÃO. AF_10/2020</t>
  </si>
  <si>
    <t>101553</t>
  </si>
  <si>
    <t>ALÇA PREFORMADA DE DISTRIBUIÇÃO, EM AÇO GALVANIZADO, AWG 1 - FORNECIMENTO E INSTALAÇÃO. AF_07/2020</t>
  </si>
  <si>
    <t>101554</t>
  </si>
  <si>
    <t>ALÇA PREFORMADA DE DISTRIBUIÇÃO, EM AÇO GALVANIZADO, AWG 2 - FORNECIMENTO E INSTALAÇÃO. AF_07/2020</t>
  </si>
  <si>
    <t>101555</t>
  </si>
  <si>
    <t>ALÇA PREFORMADA DE DISTRIBUIÇÃO, EM AÇO GALVANIZADO, AWG 4 - FORNECIMENTO E INSTALAÇÃO. AF_07/2020</t>
  </si>
  <si>
    <t>101556</t>
  </si>
  <si>
    <t>ALÇA PREFORMADA DE DISTRIBUIÇÃO, EM AÇO GALVANIZADO, AWG 6 - FORNECIMENTO E INSTALAÇÃO. AF_07/2020</t>
  </si>
  <si>
    <t>101537</t>
  </si>
  <si>
    <t>APARELHO SINALIZADOR DE SAÍDA DE GARAGEM, COM CÉLULA FOTOELÉTRICA - FORNECIMENTO E INSTALAÇÃO. AF_07/2020</t>
  </si>
  <si>
    <t>101538</t>
  </si>
  <si>
    <t>ARMAÇÃO SECUNDÁRIA, COM 1 ESTRIBO E 1 ISOLADOR - FORNECIMENTO E INSTALAÇÃO. AF_07/2020</t>
  </si>
  <si>
    <t>101542</t>
  </si>
  <si>
    <t>ARMAÇÃO SECUNDÁRIA, COM 1 ESTRIBO, SEM ISOLADOR - FORNECIMENTO E INSTALAÇÃO. AF_07/2020</t>
  </si>
  <si>
    <t>101539</t>
  </si>
  <si>
    <t>ARMAÇÃO SECUNDÁRIA, COM 2 ESTRIBOS E 2 ISOLADORES - FORNECIMENTO E INSTALAÇÃO. AF_07/2020</t>
  </si>
  <si>
    <t>101543</t>
  </si>
  <si>
    <t>ARMAÇÃO SECUNDÁRIA, COM 2 ESTRIBOS, SEM ISOLADOR - FORNECIMENTO E INSTALAÇÃO. AF_07/2020</t>
  </si>
  <si>
    <t>101540</t>
  </si>
  <si>
    <t>ARMAÇÃO SECUNDÁRIA, COM 3 ESTRIBOS E 3 ISOLADORES - FORNECIMENTO E INSTALAÇÃO. AF_07/2020</t>
  </si>
  <si>
    <t>101544</t>
  </si>
  <si>
    <t>ARMAÇÃO SECUNDÁRIA, COM 3 ESTRIBOS, SEM ISOLADOR - FORNECIMENTO E INSTALAÇÃO. AF_07/2020</t>
  </si>
  <si>
    <t>101541</t>
  </si>
  <si>
    <t>ARMAÇÃO SECUNDÁRIA, COM 4 ESTRIBOS E 4 ISOLADORES - FORNECIMENTO E INSTALAÇÃO. AF_07/2020</t>
  </si>
  <si>
    <t>101545</t>
  </si>
  <si>
    <t>ARMAÇÃO SECUNDÁRIA, COM 4 ESTRIBOS, SEM ISOLADOR - FORNECIMENTO E INSTALAÇÃO. AF_07/2020</t>
  </si>
  <si>
    <t>101560</t>
  </si>
  <si>
    <t>CABO DE COBRE FLEXÍVEL ISOLADO, 10 MM², 0,6/1,0 KV, PARA REDE AÉREA DE DISTRIBUIÇÃO DE ENERGIA ELÉTRICA DE BAIXA TENSÃO - FORNECIMENTO E INSTALAÇÃO. AF_07/2020</t>
  </si>
  <si>
    <t>101568</t>
  </si>
  <si>
    <t>CABO DE COBRE FLEXÍVEL ISOLADO, 120 MM², 0,6/1,0 KV, PARA REDE AÉREA DE DISTRIBUIÇÃO DE ENERGIA ELÉTRICA DE BAIXA TENSÃO - FORNECIMENTO E INSTALAÇÃO. AF_07/2020</t>
  </si>
  <si>
    <t>101561</t>
  </si>
  <si>
    <t>CABO DE COBRE FLEXÍVEL ISOLADO, 16 MM², 0,6/1,0 KV, PARA REDE AÉREA DE DISTRIBUIÇÃO DE ENERGIA ELÉTRICA DE BAIXA TENSÃO - FORNECIMENTO E INSTALAÇÃO. AF_07/2020</t>
  </si>
  <si>
    <t>101562</t>
  </si>
  <si>
    <t>CABO DE COBRE FLEXÍVEL ISOLADO, 25 MM², 0,6/1,0 KV, PARA REDE AÉREA DE DISTRIBUIÇÃO DE ENERGIA ELÉTRICA DE BAIXA TENSÃO - FORNECIMENTO E INSTALAÇÃO. AF_07/2020</t>
  </si>
  <si>
    <t>101563</t>
  </si>
  <si>
    <t>CABO DE COBRE FLEXÍVEL ISOLADO, 35 MM², 0,6/1,0 KV, PARA REDE AÉREA DE DISTRIBUIÇÃO DE ENERGIA ELÉTRICA DE BAIXA TENSÃO - FORNECIMENTO E INSTALAÇÃO. AF_07/2020</t>
  </si>
  <si>
    <t>101564</t>
  </si>
  <si>
    <t>CABO DE COBRE FLEXÍVEL ISOLADO, 50 MM², 0,6/1,0 KV, PARA REDE AÉREA DE DISTRIBUIÇÃO DE ENERGIA ELÉTRICA DE BAIXA TENSÃO - FORNECIMENTO E INSTALAÇÃO. AF_07/2020</t>
  </si>
  <si>
    <t>101565</t>
  </si>
  <si>
    <t>CABO DE COBRE FLEXÍVEL ISOLADO, 70 MM², 0,6/1,0 KV, PARA REDE AÉREA DE DISTRIBUIÇÃO DE ENERGIA ELÉTRICA DE BAIXA TENSÃO - FORNECIMENTO E INSTALAÇÃO. AF_07/2020</t>
  </si>
  <si>
    <t>101567</t>
  </si>
  <si>
    <t>CABO DE COBRE FLEXÍVEL ISOLADO, 95 MM², 0,6/1,0 KV, PARA REDE AÉREA DE DISTRIBUIÇÃO DE ENERGIA ELÉTRICA DE BAIXA TENSÃO - FORNECIMENTO E INSTALAÇÃO. AF_07/2020</t>
  </si>
  <si>
    <t>101501</t>
  </si>
  <si>
    <t>ENTRADA DE ENERGIA ELÉTRICA, AÉREA, BIFÁSICA, COM CAIXA DE EMBUTIR, CABO DE 10 MM2 E DISJUNTOR DIN 50A (NÃO INCLUSO O POSTE DE CONCRETO). AF_07/2020_PS</t>
  </si>
  <si>
    <t>101502</t>
  </si>
  <si>
    <t>ENTRADA DE ENERGIA ELÉTRICA, AÉREA, BIFÁSICA, COM CAIXA DE EMBUTIR, CABO DE 16 MM2 E DISJUNTOR DIN 50A (NÃO INCLUSO O POSTE DE CONCRETO). AF_07/2020_PS</t>
  </si>
  <si>
    <t>101503</t>
  </si>
  <si>
    <t>ENTRADA DE ENERGIA ELÉTRICA, AÉREA, BIFÁSICA, COM CAIXA DE EMBUTIR, CABO DE 25 MM2 E DISJUNTOR DIN 50A (NÃO INCLUSO O POSTE DE CONCRETO). AF_07/2020_PS</t>
  </si>
  <si>
    <t>101504</t>
  </si>
  <si>
    <t>ENTRADA DE ENERGIA ELÉTRICA, AÉREA, BIFÁSICA, COM CAIXA DE EMBUTIR, CABO DE 35 MM2 E DISJUNTOR DIN 50A (NÃO INCLUSO O POSTE DE CONCRETO). AF_07/2020_PS</t>
  </si>
  <si>
    <t>101497</t>
  </si>
  <si>
    <t>ENTRADA DE ENERGIA ELÉTRICA, AÉREA, BIFÁSICA, COM CAIXA DE SOBREPOR, CABO DE 10 MM2 E DISJUNTOR DIN 50A (NÃO INCLUSO O POSTE DE CONCRETO). AF_07/2020_PS</t>
  </si>
  <si>
    <t>101498</t>
  </si>
  <si>
    <t>ENTRADA DE ENERGIA ELÉTRICA, AÉREA, BIFÁSICA, COM CAIXA DE SOBREPOR, CABO DE 16 MM2 E DISJUNTOR DIN 50A (NÃO INCLUSO O POSTE DE CONCRETO). AF_07/2020_PS</t>
  </si>
  <si>
    <t>101499</t>
  </si>
  <si>
    <t>ENTRADA DE ENERGIA ELÉTRICA, AÉREA, BIFÁSICA, COM CAIXA DE SOBREPOR, CABO DE 25 MM2 E DISJUNTOR DIN 50A (NÃO INCLUSO O POSTE DE CONCRETO). AF_07/2020_PS</t>
  </si>
  <si>
    <t>101500</t>
  </si>
  <si>
    <t>ENTRADA DE ENERGIA ELÉTRICA, AÉREA, BIFÁSICA, COM CAIXA DE SOBREPOR, CABO DE 35 MM2 E DISJUNTOR DIN 50A (NÃO INCLUSO O POSTE DE CONCRETO). AF_07/2020_PS</t>
  </si>
  <si>
    <t>101493</t>
  </si>
  <si>
    <t>ENTRADA DE ENERGIA ELÉTRICA, AÉREA, MONOFÁSICA, COM CAIXA DE EMBUTIR, CABO DE 10 MM2 E DISJUNTOR DIN 50A (NÃO INCLUSO O POSTE DE CONCRETO). AF_07/2020_PS</t>
  </si>
  <si>
    <t>101494</t>
  </si>
  <si>
    <t>ENTRADA DE ENERGIA ELÉTRICA, AÉREA, MONOFÁSICA, COM CAIXA DE EMBUTIR, CABO DE 16 MM2 E DISJUNTOR DIN 50A (NÃO INCLUSO O POSTE DE CONCRETO). AF_07/2020_PS</t>
  </si>
  <si>
    <t>101495</t>
  </si>
  <si>
    <t>ENTRADA DE ENERGIA ELÉTRICA, AÉREA, MONOFÁSICA, COM CAIXA DE EMBUTIR, CABO DE 25 MM2 E DISJUNTOR DIN 50A (NÃO INCLUSO O POSTE DE CONCRETO). AF_07/2020_PS</t>
  </si>
  <si>
    <t>101496</t>
  </si>
  <si>
    <t>ENTRADA DE ENERGIA ELÉTRICA, AÉREA, MONOFÁSICA, COM CAIXA DE EMBUTIR, CABO DE 35 MM2 E DISJUNTOR DIN 50A (NÃO INCLUSO O POSTE DE CONCRETO). AF_07/2020_PS</t>
  </si>
  <si>
    <t>101489</t>
  </si>
  <si>
    <t>ENTRADA DE ENERGIA ELÉTRICA, AÉREA, MONOFÁSICA, COM CAIXA DE SOBREPOR, CABO DE 10 MM2 E DISJUNTOR DIN 50A (NÃO INCLUSO O POSTE DE CONCRETO). AF_07/2020_PS</t>
  </si>
  <si>
    <t>101490</t>
  </si>
  <si>
    <t>ENTRADA DE ENERGIA ELÉTRICA, AÉREA, MONOFÁSICA, COM CAIXA DE SOBREPOR, CABO DE 16 MM2 E DISJUNTOR DIN 50A (NÃO INCLUSO O POSTE DE CONCRETO). AF_07/2020_PS</t>
  </si>
  <si>
    <t>101491</t>
  </si>
  <si>
    <t>ENTRADA DE ENERGIA ELÉTRICA, AÉREA, MONOFÁSICA, COM CAIXA DE SOBREPOR, CABO DE 25 MM2 E DISJUNTOR DIN 50A (NÃO INCLUSO O POSTE DE CONCRETO). AF_07/2020_PS</t>
  </si>
  <si>
    <t>101492</t>
  </si>
  <si>
    <t>ENTRADA DE ENERGIA ELÉTRICA, AÉREA, MONOFÁSICA, COM CAIXA DE SOBREPOR, CABO DE 35 MM2 E DISJUNTOR DIN 50A (NÃO INCLUSO O POSTE DE CONCRETO). AF_07/2020_PS</t>
  </si>
  <si>
    <t>101509</t>
  </si>
  <si>
    <t>ENTRADA DE ENERGIA ELÉTRICA, AÉREA, TRIFÁSICA, COM CAIXA DE EMBUTIR, CABO DE 10 MM2 E DISJUNTOR DIN 50A (NÃO INCLUSO O POSTE DE CONCRETO). AF_07/2020</t>
  </si>
  <si>
    <t>101510</t>
  </si>
  <si>
    <t>ENTRADA DE ENERGIA ELÉTRICA, AÉREA, TRIFÁSICA, COM CAIXA DE EMBUTIR, CABO DE 16 MM2 E DISJUNTOR DIN 50A (NÃO INCLUSO O POSTE DE CONCRETO). AF_07/2020</t>
  </si>
  <si>
    <t>101511</t>
  </si>
  <si>
    <t>ENTRADA DE ENERGIA ELÉTRICA, AÉREA, TRIFÁSICA, COM CAIXA DE EMBUTIR, CABO DE 25 MM2 E DISJUNTOR DIN 50A (NÃO INCLUSO O POSTE DE CONCRETO). AF_07/2020</t>
  </si>
  <si>
    <t>101512</t>
  </si>
  <si>
    <t>ENTRADA DE ENERGIA ELÉTRICA, AÉREA, TRIFÁSICA, COM CAIXA DE EMBUTIR, CABO DE 35 MM2 E DISJUNTOR DIN 50A (NÃO INCLUSO O POSTE DE CONCRETO). AF_07/2020</t>
  </si>
  <si>
    <t>101505</t>
  </si>
  <si>
    <t>ENTRADA DE ENERGIA ELÉTRICA, AÉREA, TRIFÁSICA, COM CAIXA DE SOBREPOR, CABO DE 10 MM2 E DISJUNTOR DIN 50A (NÃO INCLUSO O POSTE DE CONCRETO). AF_07/2020_PS</t>
  </si>
  <si>
    <t>101506</t>
  </si>
  <si>
    <t>ENTRADA DE ENERGIA ELÉTRICA, AÉREA, TRIFÁSICA, COM CAIXA DE SOBREPOR, CABO DE 16 MM2 E DISJUNTOR DIN 50A (NÃO INCLUSO O POSTE DE CONCRETO). AF_07/2020_PS</t>
  </si>
  <si>
    <t>101507</t>
  </si>
  <si>
    <t>ENTRADA DE ENERGIA ELÉTRICA, AÉREA, TRIFÁSICA, COM CAIXA DE SOBREPOR, CABO DE 25 MM2 E DISJUNTOR DIN 50A (NÃO INCLUSO O POSTE DE CONCRETO). AF_07/2020_PS</t>
  </si>
  <si>
    <t>101508</t>
  </si>
  <si>
    <t>ENTRADA DE ENERGIA ELÉTRICA, AÉREA, TRIFÁSICA, COM CAIXA DE SOBREPOR, CABO DE 35 MM2 E DISJUNTOR DIN 50A (NÃO INCLUSO O POSTE DE CONCRETO). AF_07/2020_PS</t>
  </si>
  <si>
    <t>101525</t>
  </si>
  <si>
    <t>ENTRADA DE ENERGIA ELÉTRICA, SUBTERRÂNEA, BIFÁSICA, COM CAIXA DE EMBUTIR, CABO DE 10 MM2 E DISJUNTOR DIN 50A (NÃO INCLUSA MURETA DE ALVENARIA). AF_07/2020_PS</t>
  </si>
  <si>
    <t>101526</t>
  </si>
  <si>
    <t>ENTRADA DE ENERGIA ELÉTRICA, SUBTERRÂNEA, BIFÁSICA, COM CAIXA DE EMBUTIR, CABO DE 16 MM2 E DISJUNTOR DIN 50A (NÃO INCLUSA MURETA DE ALVENARIA). AF_07/2020_PS</t>
  </si>
  <si>
    <t>101527</t>
  </si>
  <si>
    <t>ENTRADA DE ENERGIA ELÉTRICA, SUBTERRÂNEA, BIFÁSICA, COM CAIXA DE EMBUTIR, CABO DE 25 MM2 E DISJUNTOR DIN 50A (NÃO INCLUSA MURETA DE ALVENARIA). AF_07/2020_PS</t>
  </si>
  <si>
    <t>101528</t>
  </si>
  <si>
    <t>ENTRADA DE ENERGIA ELÉTRICA, SUBTERRÂNEA, BIFÁSICA, COM CAIXA DE EMBUTIR, CABO DE 35 MM2 E DISJUNTOR DIN 50A (NÃO INCLUSA MURETA DE ALVENARIA). AF_07/2020_PS</t>
  </si>
  <si>
    <t>101521</t>
  </si>
  <si>
    <t>ENTRADA DE ENERGIA ELÉTRICA, SUBTERRÂNEA, BIFÁSICA, COM CAIXA DE SOBREPOR, CABO DE 10 MM2 E DISJUNTOR DIN 50A (NÃO INCLUSA MURETA DE ALVENARIA). AF_07/2020_PS</t>
  </si>
  <si>
    <t>101522</t>
  </si>
  <si>
    <t>ENTRADA DE ENERGIA ELÉTRICA, SUBTERRÂNEA, BIFÁSICA, COM CAIXA DE SOBREPOR, CABO DE 16 MM2 E DISJUNTOR DIN 50A (NÃO INCLUSA MURETA DE ALVENARIA). AF_07/2020_PS</t>
  </si>
  <si>
    <t>101523</t>
  </si>
  <si>
    <t>ENTRADA DE ENERGIA ELÉTRICA, SUBTERRÂNEA, BIFÁSICA, COM CAIXA DE SOBREPOR, CABO DE 25 MM2 E DISJUNTOR DIN 50A (NÃO INCLUSA MURETA DE ALVENARIA). AF_07/2020_PS</t>
  </si>
  <si>
    <t>101524</t>
  </si>
  <si>
    <t>ENTRADA DE ENERGIA ELÉTRICA, SUBTERRÂNEA, BIFÁSICA, COM CAIXA DE SOBREPOR, CABO DE 35 MM2 E DISJUNTOR DIN 50A (NÃO INCLUSA MURETA DE ALVENARIA). AF_07/2020_PS</t>
  </si>
  <si>
    <t>101517</t>
  </si>
  <si>
    <t>ENTRADA DE ENERGIA ELÉTRICA, SUBTERRÂNEA, MONOFÁSICA, COM CAIXA DE EMBUTIR, CABO DE 10 MM2 E DISJUNTOR DIN 50A (NÃO INCLUSA MURETA DE ALVENARIA). AF_07/2020_PS</t>
  </si>
  <si>
    <t>101518</t>
  </si>
  <si>
    <t>ENTRADA DE ENERGIA ELÉTRICA, SUBTERRÂNEA, MONOFÁSICA, COM CAIXA DE EMBUTIR, CABO DE 16 MM2 E DISJUNTOR DIN 50A (NÃO INCLUSA MURETA DE ALVENARIA). AF_07/2020_PS</t>
  </si>
  <si>
    <t>101519</t>
  </si>
  <si>
    <t>ENTRADA DE ENERGIA ELÉTRICA, SUBTERRÂNEA, MONOFÁSICA, COM CAIXA DE EMBUTIR, CABO DE 25 MM2 E DISJUNTOR DIN 50A (NÃO INCLUSA MURETA DE ALVENARIA). AF_07/2020_PS</t>
  </si>
  <si>
    <t>101520</t>
  </si>
  <si>
    <t>ENTRADA DE ENERGIA ELÉTRICA, SUBTERRÂNEA, MONOFÁSICA, COM CAIXA DE EMBUTIR, CABO DE 35 MM2 E DISJUNTOR DIN 50A (NÃO INCLUSA MURETA DE ALVENARIA). AF_07/2020_PS</t>
  </si>
  <si>
    <t>101513</t>
  </si>
  <si>
    <t>ENTRADA DE ENERGIA ELÉTRICA, SUBTERRÂNEA, MONOFÁSICA, COM CAIXA DE SOBREPOR, CABO DE 10 MM2 E DISJUNTOR DIN 50A (NÃO INCLUSA MURETA DE ALVENARIA). AF_07/2020_PS</t>
  </si>
  <si>
    <t>101514</t>
  </si>
  <si>
    <t>ENTRADA DE ENERGIA ELÉTRICA, SUBTERRÂNEA, MONOFÁSICA, COM CAIXA DE SOBREPOR, CABO DE 16 MM2 E DISJUNTOR DIN 50A (NÃO INCLUSA MURETA DE ALVENARIA). AF_07/2020_PS</t>
  </si>
  <si>
    <t>101515</t>
  </si>
  <si>
    <t>ENTRADA DE ENERGIA ELÉTRICA, SUBTERRÂNEA, MONOFÁSICA, COM CAIXA DE SOBREPOR, CABO DE 25 MM2 E DISJUNTOR DIN 50A (NÃO INCLUSA MURETA DE ALVENARIA). AF_07/2020_PS</t>
  </si>
  <si>
    <t>101516</t>
  </si>
  <si>
    <t>ENTRADA DE ENERGIA ELÉTRICA, SUBTERRÂNEA, MONOFÁSICA, COM CAIXA DE SOBREPOR, CABO DE 35 MM2 E DISJUNTOR DIN 50A (NÃO INCLUSA MURETA DE ALVENARIA). AF_07/2020_PS</t>
  </si>
  <si>
    <t>101533</t>
  </si>
  <si>
    <t>ENTRADA DE ENERGIA ELÉTRICA, SUBTERRÂNEA, TRIFÁSICA, COM CAIXA DE EMBUTIR, CABO DE 10 MM2 E DISJUNTOR DIN 50A (NÃO INCLUSA MURETA DE ALVENARIA). AF_07/2020</t>
  </si>
  <si>
    <t>101534</t>
  </si>
  <si>
    <t>ENTRADA DE ENERGIA ELÉTRICA, SUBTERRÂNEA, TRIFÁSICA, COM CAIXA DE EMBUTIR, CABO DE 16 MM2 E DISJUNTOR DIN 50A (NÃO INCLUSA MURETA DE ALVENARIA). AF_07/2020</t>
  </si>
  <si>
    <t>101535</t>
  </si>
  <si>
    <t>ENTRADA DE ENERGIA ELÉTRICA, SUBTERRÂNEA, TRIFÁSICA, COM CAIXA DE EMBUTIR, CABO DE 25 MM2 E DISJUNTOR DIN 50A (NÃO INCLUSA MURETA DE ALVENARIA). AF_07/2020</t>
  </si>
  <si>
    <t>101536</t>
  </si>
  <si>
    <t>ENTRADA DE ENERGIA ELÉTRICA, SUBTERRÂNEA, TRIFÁSICA, COM CAIXA DE EMBUTIR, CABO DE 35 MM2 E DISJUNTOR DIN 50A (NÃO INCLUSA MURETA DE ALVENARIA). AF_07/2020</t>
  </si>
  <si>
    <t>101529</t>
  </si>
  <si>
    <t>ENTRADA DE ENERGIA ELÉTRICA, SUBTERRÂNEA, TRIFÁSICA, COM CAIXA DE SOBREPOR, CABO DE 10 MM2 E DISJUNTOR DIN 50A (NÃO INCLUSA MURETA DE ALVENARIA). AF_07/2020_PS</t>
  </si>
  <si>
    <t>101530</t>
  </si>
  <si>
    <t>ENTRADA DE ENERGIA ELÉTRICA, SUBTERRÂNEA, TRIFÁSICA, COM CAIXA DE SOBREPOR, CABO DE 16 MM2 E DISJUNTOR DIN 50A (NÃO INCLUSA MURETA DE ALVENARIA). AF_07/2020_PS</t>
  </si>
  <si>
    <t>101531</t>
  </si>
  <si>
    <t>ENTRADA DE ENERGIA ELÉTRICA, SUBTERRÂNEA, TRIFÁSICA, COM CAIXA DE SOBREPOR, CABO DE 25 MM2 E DISJUNTOR DIN 50A (NÃO INCLUSA MURETA DE ALVENARIA). AF_07/2020_PS</t>
  </si>
  <si>
    <t>101532</t>
  </si>
  <si>
    <t>ENTRADA DE ENERGIA ELÉTRICA, SUBTERRÂNEA, TRIFÁSICA, COM CAIXA DE SOBREPOR, CABO DE 35 MM2 E DISJUNTOR DIN 50A (NÃO INCLUSA MURETA DE ALVENARIA). AF_07/2020_PS</t>
  </si>
  <si>
    <t>101549</t>
  </si>
  <si>
    <t>GRAMPO PARALELO METÁLICO, PARA REDES AÉREAS DE DISTRIBUIÇÃO DE ENERGIA ELÉTRICA DE BAIXA TENSÃO - FORNECIMENTO E INSTALAÇÃO. AF_07/2020</t>
  </si>
  <si>
    <t>101547</t>
  </si>
  <si>
    <t>ISOLADOR, TIPO DISCO, PARA TENSÃO 15 KV - FORNECIMENTO E INSTALAÇÃO. AF_07/2020</t>
  </si>
  <si>
    <t>101546</t>
  </si>
  <si>
    <t>ISOLADOR, TIPO PINO, PARA TENSÃO 15 KV - FORNECIMENTO E INSTALAÇÃO. AF_07/2020</t>
  </si>
  <si>
    <t>101548</t>
  </si>
  <si>
    <t>ISOLADOR, TIPO ROLDANA, PARA BAIXA TENSÃO - FORNECIMENTO E INSTALAÇÃO. AF_07/2020</t>
  </si>
  <si>
    <t>94764</t>
  </si>
  <si>
    <t>ADAPTADOR COM FLANGE E ANEL DE VEDAÇÃO, CPVC, ROSCÁVEL, DN 15 MM, INSTALADO EM RESERVAÇÃO PREDIAL DE ÁGUA - FORNECIMENTO E INSTALAÇÃO. AF_04/2024</t>
  </si>
  <si>
    <t>94765</t>
  </si>
  <si>
    <t>ADAPTADOR COM FLANGE E ANEL DE VEDAÇÃO, CPVC, ROSCÁVEL, DN 22 MM, INSTALADO EM RESERVAÇÃO PREDIAL DE ÁGUA - FORNECIMENTO E INSTALAÇÃO. AF_04/2024</t>
  </si>
  <si>
    <t>94766</t>
  </si>
  <si>
    <t>ADAPTADOR COM FLANGE E ANEL DE VEDAÇÃO, CPVC, ROSCÁVEL, DN 28 MM, INSTALADO EM RESERVAÇÃO PREDIAL DE ÁGUA - FORNECIMENTO E INSTALAÇÃO. AF_04/2024</t>
  </si>
  <si>
    <t>94767</t>
  </si>
  <si>
    <t>ADAPTADOR COM FLANGE E ANEL DE VEDAÇÃO, CPVC, ROSCÁVEL, DN 35 MM, INSTALADO EM RESERVAÇÃO PREDIAL DE ÁGUA - FORNECIMENTO E INSTALAÇÃO. AF_04/2024</t>
  </si>
  <si>
    <t>94768</t>
  </si>
  <si>
    <t>ADAPTADOR COM FLANGE E ANEL DE VEDAÇÃO, CPVC, ROSCÁVEL, DN 42 MM, INSTALADO EM RESERVAÇÃO PREDIAL DE ÁGUA - FORNECIMENTO E INSTALAÇÃO. AF_04/2024</t>
  </si>
  <si>
    <t>94769</t>
  </si>
  <si>
    <t>ADAPTADOR COM FLANGE E ANEL DE VEDAÇÃO, CPVC, ROSCÁVEL, DN 54 MM, INSTALADO EM RESERVAÇÃO PREDIAL DE ÁGUA - FORNECIMENTO E INSTALAÇÃO. AF_04/2024</t>
  </si>
  <si>
    <t>94783</t>
  </si>
  <si>
    <t>ADAPTADOR COM FLANGE E ANEL DE VEDAÇÃO, PVC, SOLDÁVEL, DN 20 MM X 1/2", INSTALADO EM RESERVAÇÃO PREDIAL DE ÁGUA - FORNECIMENTO E INSTALAÇÃO. AF_04/2024</t>
  </si>
  <si>
    <t>94703</t>
  </si>
  <si>
    <t>ADAPTADOR COM FLANGE E ANEL DE VEDAÇÃO, PVC, SOLDÁVEL, DN 25 MM X 3/4", INSTALADO EM RESERVAÇÃO PREDIAL DE ÁGUA - FORNECIMENTO E INSTALAÇÃO. AF_04/2024</t>
  </si>
  <si>
    <t>94704</t>
  </si>
  <si>
    <t>ADAPTADOR COM FLANGE E ANEL DE VEDAÇÃO, PVC, SOLDÁVEL, DN 32 MM X 1", INSTALADO EM RESERVAÇÃO PREDIAL DE ÁGUA - FORNECIMENTO E INSTALAÇÃO. AF_04/2024</t>
  </si>
  <si>
    <t>94705</t>
  </si>
  <si>
    <t>ADAPTADOR COM FLANGE E ANEL DE VEDAÇÃO, PVC, SOLDÁVEL, DN 40 MM X 1 1/4", INSTALADO EM RESERVAÇÃO PREDIAL DE ÁGUA - FORNECIMENTO E INSTALAÇÃO. AF_04/2024</t>
  </si>
  <si>
    <t>94706</t>
  </si>
  <si>
    <t>ADAPTADOR COM FLANGE E ANEL DE VEDAÇÃO, PVC, SOLDÁVEL, DN 50 MM X 1 1/2", INSTALADO EM RESERVAÇÃO PREDIAL DE ÁGUA - FORNECIMENTO E INSTALAÇÃO. AF_04/2024</t>
  </si>
  <si>
    <t>94707</t>
  </si>
  <si>
    <t>ADAPTADOR COM FLANGE E ANEL DE VEDAÇÃO, PVC, SOLDÁVEL, DN 60 MM X 2", INSTALADO EM RESERVAÇÃO PREDIAL DE ÁGUA - FORNECIMENTO E INSTALAÇÃO. AF_04/2024</t>
  </si>
  <si>
    <t>94715</t>
  </si>
  <si>
    <t>ADAPTADOR COM FLANGES LIVRES, PVC, SOLDÁVEL, DN 110 MM X 4", INSTALADO EM RESERVAÇÃO PREDIAL DE ÁGUA - FORNECIMENTO E INSTALAÇÃO. AF_04/2024</t>
  </si>
  <si>
    <t>94713</t>
  </si>
  <si>
    <t>ADAPTADOR COM FLANGES LIVRES, PVC, SOLDÁVEL, DN 75 MM X 2 1/2", INSTALADO EM RESERVAÇÃO PREDIAL DE ÁGUA - FORNECIMENTO E INSTALAÇÃO. AF_04/2024</t>
  </si>
  <si>
    <t>94714</t>
  </si>
  <si>
    <t>ADAPTADOR COM FLANGES LIVRES, PVC, SOLDÁVEL, DN 85 MM X 3", INSTALADO EM RESERVAÇÃO PREDIAL DE ÁGUA - FORNECIMENTO E INSTALAÇÃO. AF_04/2024</t>
  </si>
  <si>
    <t>94670</t>
  </si>
  <si>
    <t>ADAPTADOR CURTO COM BOLSA E ROSCA PARA REGISTRO, PVC, SOLDÁVEL, DN 110 MM X 4", INSTALADO EM RESERVAÇÃO PREDIAL DE ÁGUA - FORNECIMENTO E INSTALAÇÃO. AF_04/2024</t>
  </si>
  <si>
    <t>94656</t>
  </si>
  <si>
    <t>ADAPTADOR CURTO COM BOLSA E ROSCA PARA REGISTRO, PVC, SOLDÁVEL, DN 25 MM X 3/4", INSTALADO EM RESERVAÇÃO PREDIAL DE ÁGUA - FORNECIMENTO E INSTALAÇÃO. AF_04/2024</t>
  </si>
  <si>
    <t>94658</t>
  </si>
  <si>
    <t>ADAPTADOR CURTO COM BOLSA E ROSCA PARA REGISTRO, PVC, SOLDÁVEL, DN 32 MM X 1", INSTALADO EM RESERVAÇÃO PREDIAL DE ÁGUA - FORNECIMENTO E INSTALAÇÃO. AF_04/2024</t>
  </si>
  <si>
    <t>94660</t>
  </si>
  <si>
    <t>ADAPTADOR CURTO COM BOLSA E ROSCA PARA REGISTRO, PVC, SOLDÁVEL, DN 40 MM X 1 1/4", INSTALADO EM RESERVAÇÃO PREDIAL DE ÁGUA - FORNECIMENTO E INSTALAÇÃO. AF_04/2024</t>
  </si>
  <si>
    <t>94662</t>
  </si>
  <si>
    <t>ADAPTADOR CURTO COM BOLSA E ROSCA PARA REGISTRO, PVC, SOLDÁVEL, DN 50 MM X 1 1/2", INSTALADO EM RESERVAÇÃO PREDIAL DE ÁGUA - FORNECIMENTO E INSTALAÇÃO. AF_04/2024</t>
  </si>
  <si>
    <t>94664</t>
  </si>
  <si>
    <t>ADAPTADOR CURTO COM BOLSA E ROSCA PARA REGISTRO, PVC, SOLDÁVEL, DN 60 MM X 2", INSTALADO EM RESERVAÇÃO PREDIAL DE ÁGUA - FORNECIMENTO E INSTALAÇÃO. AF_04/2024</t>
  </si>
  <si>
    <t>94666</t>
  </si>
  <si>
    <t>ADAPTADOR CURTO COM BOLSA E ROSCA PARA REGISTRO, PVC, SOLDÁVEL, DN 75 MM X 2 1/2", INSTALADO EM RESERVAÇÃO PREDIAL DE ÁGUA - FORNECIMENTO E INSTALAÇÃO. AF_04/2024</t>
  </si>
  <si>
    <t>94668</t>
  </si>
  <si>
    <t>ADAPTADOR CURTO COM BOLSA E ROSCA PARA REGISTRO, PVC, SOLDÁVEL, DN 85 MM X 3", INSTALADO EM RESERVAÇÃO PREDIAL DE ÁGUA - FORNECIMENTO E INSTALAÇÃO. AF_04/2024</t>
  </si>
  <si>
    <t>105215</t>
  </si>
  <si>
    <t>BUCHA DE REDUÇÃO CPVC, SOLDÁVEL, DN 28 X 22 MM, INSTALADO EM RESERVAÇÃO PREDIAL DE ÁGUA - FORNECIMENTO E INSTALAÇÃO. AF_04/2024</t>
  </si>
  <si>
    <t>105216</t>
  </si>
  <si>
    <t>BUCHA DE REDUÇÃO CPVC, SOLDÁVEL, DN 35 X 28 MM, INSTALADO EM RESERVAÇÃO PREDIAL DE ÁGUA - FORNECIMENTO E INSTALAÇÃO. AF_04/2024</t>
  </si>
  <si>
    <t>105217</t>
  </si>
  <si>
    <t>BUCHA DE REDUÇÃO CPVC, SOLDÁVEL, DN 42 X 22 MM, INSTALADO EM RESERVAÇÃO PREDIAL DE ÁGUA - FORNECIMENTO E INSTALAÇÃO. AF_04/2024</t>
  </si>
  <si>
    <t>105214</t>
  </si>
  <si>
    <t>BUCHA DE REDUÇÃO CPVC, SOLDÁVEL, DN 54 X 28 MM, INSTALADO EM RESERVAÇÃO PREDIAL DE ÁGUA - FORNECIMENTO E INSTALAÇÃO. AF_04/2024</t>
  </si>
  <si>
    <t>105218</t>
  </si>
  <si>
    <t>BUCHA DE REDUÇÃO CPVC, SOLDÁVEL, DN 54 X 35 MM, INSTALADO EM RESERVAÇÃO PREDIAL DE ÁGUA - FORNECIMENTO E INSTALAÇÃO. AF_04/2024</t>
  </si>
  <si>
    <t>105213</t>
  </si>
  <si>
    <t>BUCHA DE REDUÇÃO EM COBRE, PONTA X BOLSA, 66 X 54 MM, INSTALADO EM RESERVAÇÃO PREDIAL DE ÁGUA - FORNECIMENTO E INSTALAÇÃO. AF_04/2024</t>
  </si>
  <si>
    <t>105233</t>
  </si>
  <si>
    <t>BUCHA DE REDUÇÃO PVC, SOLDÁVEL, LONGA, DN 40 X 25 MM, INSTALADO EM RESERVAÇÃO PREDIAL DE ÁGUA - FORNECIMENTO E INSTALAÇÃO. AF_04/2024</t>
  </si>
  <si>
    <t>105234</t>
  </si>
  <si>
    <t>BUCHA DE REDUÇÃO PVC, SOLDÁVEL, LONGA, DN 50 X 25 MM, INSTALADO EM RESERVAÇÃO PREDIAL DE ÁGUA - FORNECIMENTO E INSTALAÇÃO. AF_04/2024</t>
  </si>
  <si>
    <t>105228</t>
  </si>
  <si>
    <t>BUCHA DE REDUÇÃO PVC, SOLDÁVEL, LONGA, DN 50 X 32 MM, INSTALADO EM RESERVAÇÃO PREDIAL DE ÁGUA - FORNECIMENTO E INSTALAÇÃO. AF_04/2024</t>
  </si>
  <si>
    <t>105138</t>
  </si>
  <si>
    <t>BUCHA DE REDUÇÃO PVC, SOLDÁVEL, LONGA, DN 60 X 25 MM, INSTALADO EM RESERVAÇÃO PREDIAL DE ÁGUA - FORNECIMENTO E INSTALAÇÃO. AF_04/2024</t>
  </si>
  <si>
    <t>105139</t>
  </si>
  <si>
    <t>BUCHA DE REDUÇÃO PVC, SOLDÁVEL, LONGA, DN 60 X 32 MM, INSTALADO EM RESERVAÇÃO PREDIAL DE ÁGUA - FORNECIMENTO E INSTALAÇÃO. AF_04/2024</t>
  </si>
  <si>
    <t>105140</t>
  </si>
  <si>
    <t>BUCHA DE REDUÇÃO PVC, SOLDÁVEL, LONGA, DN 60 X 50 MM, INSTALADO EM RESERVAÇÃO PREDIAL DE ÁGUA - FORNECIMENTO E INSTALAÇÃO. AF_04/2024</t>
  </si>
  <si>
    <t>105141</t>
  </si>
  <si>
    <t>BUCHA DE REDUÇÃO PVC, SOLDÁVEL, LONGA, DN 75 X 50 MM, INSTALADO EM RESERVAÇÃO PREDIAL DE ÁGUA - FORNECIMENTO E INSTALAÇÃO. AF_04/2024</t>
  </si>
  <si>
    <t>105172</t>
  </si>
  <si>
    <t>BUCHA DE REDUÇÃO, EM FERRO GALVANIZADO, CONEXÃO ROSQUEADA, DN 80 MM X 50 MM (3" X 2"), INSTALADO EM RESERVAÇÃO PREDIAL DE ÁGUA - FORNECIMENTO E INSTALAÇÃO. AF_04/2024</t>
  </si>
  <si>
    <t>105169</t>
  </si>
  <si>
    <t>BUCHA DE REDUÇÃO, EM FERRO GALVANIZADO, CONEXÃO ROSQUEADA, DN 80 MM X 65 MM (3" X 2 1/2"), INSTALADO EM RESERVAÇÃO PREDIAL DE ÁGUA - FORNECIMENTO E INSTALAÇÃO. AF_04/2024</t>
  </si>
  <si>
    <t>105230</t>
  </si>
  <si>
    <t>BUCHA DE REDUÇÃO, PPR, DN 25 X 20 MM, INSTALADO EM RESERVAÇÃO PREDIAL DE ÁGUA - FORNECIMENTO E INSTALAÇÃO. AF_04/2024</t>
  </si>
  <si>
    <t>105231</t>
  </si>
  <si>
    <t>BUCHA DE REDUÇÃO, PPR, DN 32 X 25 MM, INSTALADO EM RESERVAÇÃO PREDIAL DE ÁGUA - FORNECIMENTO E INSTALAÇÃO. AF_04/2024</t>
  </si>
  <si>
    <t>105232</t>
  </si>
  <si>
    <t>BUCHA DE REDUÇÃO, PPR, DN 40 X 25 MM, INSTALADO EM RESERVAÇÃO PREDIAL DE ÁGUA - FORNECIMENTO E INSTALAÇÃO. AF_04/2024</t>
  </si>
  <si>
    <t>105229</t>
  </si>
  <si>
    <t>BUCHA DE REDUÇÃO, PPR, DN 50 X 25 MM, INSTALADO EM RESERVAÇÃO PREDIAL DE ÁGUA - FORNECIMENTO E INSTALAÇÃO. AF_04/2024</t>
  </si>
  <si>
    <t>105146</t>
  </si>
  <si>
    <t>BUCHA DE REDUÇÃO, PPR, DN 50 X 32 MM, INSTALADO EM RESERVAÇÃO PREDIAL DE ÁGUA - FORNECIMENTO E INSTALAÇÃO. AF_04/2024</t>
  </si>
  <si>
    <t>96738</t>
  </si>
  <si>
    <t>CONECTOR MACHO, PPR, 25 MM X 1/2'', INSTALADO EM RESERVAÇÃO PREDIAL DE ÁGUA - FORNECIMENTO E INSTALAÇÃO. AF_04/2024</t>
  </si>
  <si>
    <t>96740</t>
  </si>
  <si>
    <t>CONECTOR MACHO, PPR, 32 MM X 3/4'', INSTALADO EM RESERVAÇÃO PREDIAL DE ÁGUA - FORNECIMENTO E INSTALAÇÃO. AF_04/2024</t>
  </si>
  <si>
    <t>94738</t>
  </si>
  <si>
    <t>CONECTOR, CPVC, SOLDÁVEL, DN 114 MM X 4", INSTALADO EM RESERVAÇÃO PREDIAL DE ÁGUA - FORNECIMENTO E INSTALAÇÃO. AF_04/2024</t>
  </si>
  <si>
    <t>94724</t>
  </si>
  <si>
    <t>CONECTOR, CPVC, SOLDÁVEL, DN 22 MM X 3/4", INSTALADO EM RESERVAÇÃO PREDIAL DE ÁGUA - FORNECIMENTO E INSTALAÇÃO. AF_04/2024</t>
  </si>
  <si>
    <t>94726</t>
  </si>
  <si>
    <t>CONECTOR, CPVC, SOLDÁVEL, DN 28 MM X 1", INSTALADO EM RESERVAÇÃO PREDIAL DE ÁGUA - FORNECIMENTO E INSTALAÇÃO. AF_04/2024</t>
  </si>
  <si>
    <t>94728</t>
  </si>
  <si>
    <t>CONECTOR, CPVC, SOLDÁVEL, DN 35 MM X 1 1/4", INSTALADO EM RESERVAÇÃO PREDIAL DE ÁGUA - FORNECIMENTO E INSTALAÇÃO. AF_04/2024</t>
  </si>
  <si>
    <t>94730</t>
  </si>
  <si>
    <t>CONECTOR, CPVC, SOLDÁVEL, DN 42 MM X 1 1/2", INSTALADO EM RESERVAÇÃO PREDIAL DE ÁGUA - FORNECIMENTO E INSTALAÇÃO. AF_04/2024</t>
  </si>
  <si>
    <t>94732</t>
  </si>
  <si>
    <t>CONECTOR, CPVC, SOLDÁVEL, DN 54 MM X 2", INSTALADO EM RESERVAÇÃO PREDIAL DE ÁGUA - FORNECIMENTO E INSTALAÇÃO. AF_04/2024</t>
  </si>
  <si>
    <t>94734</t>
  </si>
  <si>
    <t>CONECTOR, CPVC, SOLDÁVEL, DN 73 MM X 2 1/2", INSTALADO EM RESERVAÇÃO PREDIAL DE ÁGUA - FORNECIMENTO E INSTALAÇÃO. AF_04/2024</t>
  </si>
  <si>
    <t>94736</t>
  </si>
  <si>
    <t>CONECTOR, CPVC, SOLDÁVEL, DN 89 MM X 3", INSTALADO EM RESERVAÇÃO PREDIAL DE ÁGUA - FORNECIMENTO E INSTALAÇÃO. AF_04/2024</t>
  </si>
  <si>
    <t>94483</t>
  </si>
  <si>
    <t>CONJUNTO HIDRÁULICO EM AÇO ROSCÁVEL PARA INSTALAÇÃO DE BOMBA, DN SUCÇÃO 32 MM (1 1/4") E DN RECALQUE 25 MM (1"), PARA EDIFICAÇÃO COM 4 PAVIMENTOS - FORNECIMENTO E INSTALAÇÃO. AF_04/2024</t>
  </si>
  <si>
    <t>94482</t>
  </si>
  <si>
    <t>CONJUNTO HIDRÁULICO EM AÇO ROSCÁVEL PARA INSTALAÇÃO DE BOMBA, DN SUCÇÃO 40 MM (1 1/2") E DN RECALQUE 32 MM (1 1/4"), PARA EDIFICAÇÃO COM 8 PAVIMENTOS - FORNECIMENTO E INSTALAÇÃO. AF_04/2024</t>
  </si>
  <si>
    <t>94481</t>
  </si>
  <si>
    <t>CONJUNTO HIDRÁULICO EM AÇO ROSCÁVEL PARA INSTALAÇÃO DE BOMBA, DN SUCÇÃO 50 MM (2") E DN RECALQUE 40 MM (1 1/2"), PARA EDIFICAÇÃO COM 12 PAVIMENTOS - FORNECIMENTO E INSTALAÇÃO. AF_04/2024</t>
  </si>
  <si>
    <t>94480</t>
  </si>
  <si>
    <t>CONJUNTO HIDRÁULICO EM AÇO ROSCÁVEL PARA INSTALAÇÃO DE BOMBA, DN SUCÇÃO 65 MM (2½") E DN RECALQUE 50 MM (2"), PARA EDIFICAÇÃO COM 18 PAVIMENTOS - FORNECIMENTO E INSTALAÇÃO. AF_04/2024</t>
  </si>
  <si>
    <t>94472</t>
  </si>
  <si>
    <t>COTOVELO 45 GRAUS, EM FERRO GALVANIZADO, CONEXÃO ROSQUEADA, DN 50 MM (2"), INSTALADO EM RESERVAÇÃO PREDIAL DE ÁGUA - FORNECIMENTO E INSTALAÇÃO. AF_04/2024</t>
  </si>
  <si>
    <t>94474</t>
  </si>
  <si>
    <t>COTOVELO 45 GRAUS, EM FERRO GALVANIZADO, CONEXÃO ROSQUEADA, DN 65 MM (2 1/2"), INSTALADO EM RESERVAÇÃO PREDIAL DE ÁGUA - FORNECIMENTO E INSTALAÇÃO. AF_04/2024</t>
  </si>
  <si>
    <t>94476</t>
  </si>
  <si>
    <t>COTOVELO 45 GRAUS, EM FERRO GALVANIZADO, CONEXÃO ROSQUEADA, DN 80 MM (3"), INSTALADO EM RESERVAÇÃO PREDIAL DE ÁGUA - FORNECIMENTO E INSTALAÇÃO. AF_04/2024</t>
  </si>
  <si>
    <t>94471</t>
  </si>
  <si>
    <t>COTOVELO 90 GRAUS, EM FERRO GALVANIZADO, CONEXÃO ROSQUEADA, DN 50 MM (2"), INSTALADO EM RESERVAÇÃO PREDIAL DE ÁGUA - FORNECIMENTO E INSTALAÇÃO. AF_04/2024</t>
  </si>
  <si>
    <t>94473</t>
  </si>
  <si>
    <t>COTOVELO 90 GRAUS, EM FERRO GALVANIZADO, CONEXÃO ROSQUEADA, DN 65 MM (2 1/2"), INSTALADO EM RESERVAÇÃO PREDIAL DE ÁGUA - FORNECIMENTO E INSTALAÇÃO. AF_04/2024</t>
  </si>
  <si>
    <t>94475</t>
  </si>
  <si>
    <t>COTOVELO 90 GRAUS, EM FERRO GALVANIZADO, CONEXÃO ROSQUEADA, DN 80 MM (3"), INSTALADO EM RESERVAÇÃO PREDIAL DE ÁGUA - FORNECIMENTO E INSTALAÇÃO. AF_04/2024</t>
  </si>
  <si>
    <t>105194</t>
  </si>
  <si>
    <t>COTOVELO 90 GRAUS, EM FERRO GALVANIZADO, MACHO/FÊMEA, CONEXÃO ROSQUEADA, DN 50 MM (2"), INSTALADO EM RESERVAÇÃO PREDIAL DE ÁGUA - FORNECIMENTO E INSTALAÇÃO. AF_04/2024</t>
  </si>
  <si>
    <t>105195</t>
  </si>
  <si>
    <t>COTOVELO 90 GRAUS, EM FERRO GALVANIZADO, MACHO/FÊMEA, CONEXÃO ROSQUEADA, DN 80 MM (3"), INSTALADO EM RESERVAÇÃO PREDIAL DE ÁGUA - FORNECIMENTO E INSTALAÇÃO. AF_04/2024</t>
  </si>
  <si>
    <t>105178</t>
  </si>
  <si>
    <t>COTOVELO DE REDUÇÃO, 90 GRAUS, EM FERRO GALVANIZADO, CONEXÃO ROSQUEADA, DN 65 MM X 50 MM (2 1/2" X 2"), INSTALADO EM RESERVAÇÃO PREDIAL DE ÁGUA - FORNECIMENTO E INSTALAÇÃO. AF_04/2024</t>
  </si>
  <si>
    <t>94620</t>
  </si>
  <si>
    <t>COTOVELO EM COBRE, DN 104 MM, 90 GRAUS, SEM ANEL DE SOLDA, INSTALADO EM RESERVAÇÃO PREDIAL DE ÁGUA - FORNECIMENTO E INSTALAÇÃO. AF_04/2024</t>
  </si>
  <si>
    <t>94614</t>
  </si>
  <si>
    <t>COTOVELO EM COBRE, DN 54 MM, 90 GRAUS, SEM ANEL DE SOLDA, INSTALADO EM RESERVAÇÃO PREDIAL DE ÁGUA - FORNECIMENTO E INSTALAÇÃO. AF_04/2024</t>
  </si>
  <si>
    <t>94616</t>
  </si>
  <si>
    <t>COTOVELO EM COBRE, DN 66 MM, 90 GRAUS, SEM ANEL DE SOLDA, INSTALADO EM RESERVAÇÃO PREDIAL DE ÁGUA - FORNECIMENTO E INSTALAÇÃO. AF_04/2024</t>
  </si>
  <si>
    <t>94618</t>
  </si>
  <si>
    <t>COTOVELO EM COBRE, DN 79 MM, 90 GRAUS, SEM ANEL DE SOLDA, INSTALADO EM RESERVAÇÃO PREDIAL DE ÁGUA - FORNECIMENTO E INSTALAÇÃO. AF_04/2024</t>
  </si>
  <si>
    <t>105193</t>
  </si>
  <si>
    <t>COTOVELO, 90 GRAUS, EM FERRO GALVANIZADO, MACHO/FÊMEA, CONEXÃO ROSQUEADA, DN 65 MM (2 1/2"), INSTALADO EM RESERVAÇÃO PREDIAL DE ÁGUA - FORNECIMENTO E INSTALAÇÃO. AF_04/2024</t>
  </si>
  <si>
    <t>105197</t>
  </si>
  <si>
    <t>CURVA 45 GRAUS, EM FERRO GALVANIZADO, FÊMEA, CONEXÃO ROSQUEADA, DN 50 MM (2"), INSTALADO EM RESERVAÇÃO PREDIAL DE ÁGUA - FORNECIMENTO E INSTALAÇÃO. AF_04/2024</t>
  </si>
  <si>
    <t>105196</t>
  </si>
  <si>
    <t>CURVA 45 GRAUS, EM FERRO GALVANIZADO, FÊMEA, CONEXÃO ROSQUEADA, DN 65 MM (2 1/2"), INSTALADO EM RESERVAÇÃO PREDIAL DE ÁGUA - FORNECIMENTO E INSTALAÇÃO. AF_04/2024</t>
  </si>
  <si>
    <t>105198</t>
  </si>
  <si>
    <t>CURVA 45 GRAUS, EM FERRO GALVANIZADO, FÊMEA, CONEXÃO ROSQUEADA, DN 80 MM (3"), INSTALADO EM RESERVAÇÃO PREDIAL DE ÁGUA - FORNECIMENTO E INSTALAÇÃO. AF_04/2024</t>
  </si>
  <si>
    <t>105200</t>
  </si>
  <si>
    <t>CURVA 45 GRAUS, EM FERRO GALVANIZADO, MACHO/FÊMEA, CONEXÃO ROSQUEADA, DN 50 MM (2"), INSTALADO EM RESERVAÇÃO PREDIAL DE ÁGUA - FORNECIMENTO E INSTALAÇÃO. AF_04/2024</t>
  </si>
  <si>
    <t>105199</t>
  </si>
  <si>
    <t>CURVA 45 GRAUS, EM FERRO GALVANIZADO, MACHO/FÊMEA, CONEXÃO ROSQUEADA, DN 65 MM (2 1/2"), INSTALADO EM RESERVAÇÃO PREDIAL DE ÁGUA - FORNECIMENTO E INSTALAÇÃO. AF_04/2024</t>
  </si>
  <si>
    <t>105201</t>
  </si>
  <si>
    <t>CURVA 45 GRAUS, EM FERRO GALVANIZADO, MACHO/FÊMEA, CONEXÃO ROSQUEADA, DN 80 MM (3"), INSTALADO EM RESERVAÇÃO PREDIAL DE ÁGUA - FORNECIMENTO E INSTALAÇÃO. AF_04/2024</t>
  </si>
  <si>
    <t>94741</t>
  </si>
  <si>
    <t>CURVA 90 GRAUS, CPVC, SOLDÁVEL, DN 22 MM, INSTALADO EM RESERVAÇÃO PREDIAL DE ÁGUA - FORNECIMENTO E INSTALAÇÃO. AF_04/2024</t>
  </si>
  <si>
    <t>94743</t>
  </si>
  <si>
    <t>CURVA 90 GRAUS, CPVC, SOLDÁVEL, DN 28 MM, INSTALADO EM RESERVAÇÃO PREDIAL DE ÁGUA - FORNECIMENTO E INSTALAÇÃO. AF_04/2024</t>
  </si>
  <si>
    <t>105209</t>
  </si>
  <si>
    <t>CURVA 90 GRAUS, EM FERRO GALVANIZADO, CONEXÃO ROSQUEADA, DN 50 MM (2"), INSTALADO EM RESERVAÇÃO PREDIAL DE ÁGUA - FORNECIMENTO E INSTALAÇÃO. AF_04/2024</t>
  </si>
  <si>
    <t>105208</t>
  </si>
  <si>
    <t>CURVA 90 GRAUS, EM FERRO GALVANIZADO, CONEXÃO ROSQUEADA, DN 65 MM (2 1/2"), INSTALADO EM RESERVAÇÃO PREDIAL DE ÁGUA - FORNECIMENTO E INSTALAÇÃO. AF_04/2024</t>
  </si>
  <si>
    <t>105210</t>
  </si>
  <si>
    <t>CURVA 90 GRAUS, EM FERRO GALVANIZADO, CONEXÃO ROSQUEADA, DN 80 MM (3"), INSTALADO EM RESERVAÇÃO PREDIAL DE ÁGUA - FORNECIMENTO E INSTALAÇÃO. AF_04/2024</t>
  </si>
  <si>
    <t>105203</t>
  </si>
  <si>
    <t>CURVA 90 GRAUS, EM FERRO GALVANIZADO, FÊMEA, CONEXÃO ROSQUEADA, DN 50 MM (2"), INSTALADO EM RESERVAÇÃO PREDIAL DE ÁGUA - FORNECIMENTO E INSTALAÇÃO. AF_04/2024</t>
  </si>
  <si>
    <t>105202</t>
  </si>
  <si>
    <t>CURVA 90 GRAUS, EM FERRO GALVANIZADO, FÊMEA, CONEXÃO ROSQUEADA, DN 65 MM (2 1/2"), INSTALADO EM RESERVAÇÃO PREDIAL DE ÁGUA - FORNECIMENTO E INSTALAÇÃO. AF_04/2024</t>
  </si>
  <si>
    <t>105204</t>
  </si>
  <si>
    <t>CURVA 90 GRAUS, EM FERRO GALVANIZADO, FÊMEA, CONEXÃO ROSQUEADA, DN 80 (3"), INSTALADO EM RESERVAÇÃO PREDIAL DE ÁGUA - FORNECIMENTO E INSTALAÇÃO. AF_04/2024</t>
  </si>
  <si>
    <t>105206</t>
  </si>
  <si>
    <t>CURVA 90 GRAUS, EM FERRO GALVANIZADO, MACHO/FÊMEA, CONEXÃO ROSQUEADA, DN 50 MM (2"), INSTALADO EM RESERVAÇÃO PREDIAL DE ÁGUA - FORNECIMENTO E INSTALAÇÃO. AF_04/2024</t>
  </si>
  <si>
    <t>105205</t>
  </si>
  <si>
    <t>CURVA 90 GRAUS, EM FERRO GALVANIZADO, MACHO/FÊMEA, CONEXÃO ROSQUEADA, DN 65 MM (2 1/2"), INSTALADO EM RESERVAÇÃO PREDIAL DE ÁGUA - FORNECIMENTO E INSTALAÇÃO. AF_04/2024</t>
  </si>
  <si>
    <t>105207</t>
  </si>
  <si>
    <t>CURVA 90 GRAUS, EM FERRO GALVANIZADO, MACHO/FÊMEA, CONEXÃO ROSQUEADA, DN 80 MM (3"), INSTALADO EM RESERVAÇÃO PREDIAL DE ÁGUA - FORNECIMENTO E INSTALAÇÃO. AF_04/2024</t>
  </si>
  <si>
    <t>94687</t>
  </si>
  <si>
    <t>CURVA 90 GRAUS, PVC, SOLDÁVEL, DN 110 MM, INSTALADO EM RESERVAÇÃO PREDIAL DE ÁGUA - FORNECIMENTO E INSTALAÇÃO. AF_04/2024</t>
  </si>
  <si>
    <t>94673</t>
  </si>
  <si>
    <t>CURVA 90 GRAUS, PVC, SOLDÁVEL, DN 25 MM, INSTALADO EM RESERVAÇÃO PREDIAL DE ÁGUA - FORNECIMENTO E INSTALAÇÃO. AF_04/2024</t>
  </si>
  <si>
    <t>94675</t>
  </si>
  <si>
    <t>CURVA 90 GRAUS, PVC, SOLDÁVEL, DN 32 MM, INSTALADO EM RESERVAÇÃO PREDIAL DE ÁGUA - FORNECIMENTO E INSTALAÇÃO. AF_04/2024</t>
  </si>
  <si>
    <t>94677</t>
  </si>
  <si>
    <t>CURVA 90 GRAUS, PVC, SOLDÁVEL, DN 40 MM, INSTALADO EM RESERVAÇÃO PREDIAL DE ÁGUA - FORNECIMENTO E INSTALAÇÃO. AF_04/2024</t>
  </si>
  <si>
    <t>94679</t>
  </si>
  <si>
    <t>CURVA 90 GRAUS, PVC, SOLDÁVEL, DN 50 MM, INSTALADO EM RESERVAÇÃO PREDIAL DE ÁGUA - FORNECIMENTO E INSTALAÇÃO. AF_04/2024</t>
  </si>
  <si>
    <t>94681</t>
  </si>
  <si>
    <t>CURVA 90 GRAUS, PVC, SOLDÁVEL, DN 60 MM, INSTALADO EM RESERVAÇÃO PREDIAL DE ÁGUA - FORNECIMENTO E INSTALAÇÃO. AF_04/2024</t>
  </si>
  <si>
    <t>94683</t>
  </si>
  <si>
    <t>CURVA 90 GRAUS, PVC, SOLDÁVEL, DN 75 MM, INSTALADO EM RESERVAÇÃO PREDIAL DE ÁGUA - FORNECIMENTO E INSTALAÇÃO. AF_04/2024</t>
  </si>
  <si>
    <t>94685</t>
  </si>
  <si>
    <t>CURVA 90 GRAUS, PVC, SOLDÁVEL, DN 85 MM, INSTALADO EM RESERVAÇÃO PREDIAL DE ÁGUA - FORNECIMENTO E INSTALAÇÃO. AF_04/2024</t>
  </si>
  <si>
    <t>94615</t>
  </si>
  <si>
    <t>CURVA EM COBRE, DN 54 MM, 45 GRAUS, SEM ANEL DE SOLDA, BOLSA X BOLSA, INSTALADO EM RESERVAÇÃO PREDIAL DE ÁGUA - FORNECIMENTO E INSTALAÇÃO. AF_04/2024</t>
  </si>
  <si>
    <t>94617</t>
  </si>
  <si>
    <t>CURVA EM COBRE, DN 66 MM, 45 GRAUS, SEM ANEL DE SOLDA, BOLSA X BOLSA, INSTALADO EM RESERVAÇÃO PREDIAL DE ÁGUA - FORNECIMENTO E INSTALAÇÃO. AF_04/2024</t>
  </si>
  <si>
    <t>105147</t>
  </si>
  <si>
    <t>CURVA PPR 90 GRAUS, DN 20 MM, INSTALADO EM RESERVAÇÃO PREDIAL DE ÁGUA - FORNECIMENTO E INSTALAÇÃO. AF_04/2024</t>
  </si>
  <si>
    <t>105148</t>
  </si>
  <si>
    <t>CURVA PPR 90 GRAUS, DN 25 MM, INSTALADO EM RESERVAÇÃO PREDIAL DE ÁGUA - FORNECIMENTO E INSTALAÇÃO. AF_04/2024</t>
  </si>
  <si>
    <t>105154</t>
  </si>
  <si>
    <t>CURVA PVC 45 GRAUS, SOLDÁVEL, DN 25 MM, INSTALADO EM RESERVAÇÃO PREDIAL DE ÁGUA - FORNECIMENTO E INSTALAÇÃO. AF_04/2024</t>
  </si>
  <si>
    <t>105155</t>
  </si>
  <si>
    <t>CURVA PVC 45 GRAUS, SOLDÁVEL, DN 32 MM, INSTALADO EM RESERVAÇÃO PREDIAL DE ÁGUA - FORNECIMENTO E INSTALAÇÃO. AF_04/2024</t>
  </si>
  <si>
    <t>105156</t>
  </si>
  <si>
    <t>CURVA PVC 45 GRAUS, SOLDÁVEL, DN 40 MM, INSTALADO EM RESERVAÇÃO PREDIAL DE ÁGUA - FORNECIMENTO E INSTALAÇÃO. AF_04/2024</t>
  </si>
  <si>
    <t>105157</t>
  </si>
  <si>
    <t>CURVA PVC 45 GRAUS, SOLDÁVEL, DN 50 MM, INSTALADO EM RESERVAÇÃO PREDIAL DE ÁGUA - FORNECIMENTO E INSTALAÇÃO. AF_04/2024</t>
  </si>
  <si>
    <t>105158</t>
  </si>
  <si>
    <t>CURVA PVC 45 GRAUS, SOLDÁVEL, DN 60 MM, INSTALADO EM RESERVAÇÃO PREDIAL DE ÁGUA - FORNECIMENTO E INSTALAÇÃO. AF_04/2024</t>
  </si>
  <si>
    <t>105159</t>
  </si>
  <si>
    <t>CURVA PVC 45 GRAUS, SOLDÁVEL, DN 75 MM, INSTALADO EM RESERVAÇÃO PREDIAL DE ÁGUA - FORNECIMENTO E INSTALAÇÃO. AF_04/2024</t>
  </si>
  <si>
    <t>105160</t>
  </si>
  <si>
    <t>CURVA PVC 45 GRAUS, SOLDÁVEL, DN 85 MM, INSTALADO EM RESERVAÇÃO PREDIAL DE ÁGUA - FORNECIMENTO E INSTALAÇÃO. AF_04/2024</t>
  </si>
  <si>
    <t>94672</t>
  </si>
  <si>
    <t>JOELHO 90 GRAUS COM BUCHA DE LATÃO, PVC, SOLDÁVEL, DN 25 MM X 3/4", INSTALADO EM RESERVAÇÃO PREDIAL DE ÁGUA - FORNECIMENTO E INSTALAÇÃO. AF_04/2024</t>
  </si>
  <si>
    <t>94754</t>
  </si>
  <si>
    <t>JOELHO 90 GRAUS, CPVC, SOLDÁVEL, DN 114 MM, INSTALADO EM RESERVAÇÃO PREDIAL DE ÁGUA - FORNECIMENTO E INSTALAÇÃO. AF_04/2024</t>
  </si>
  <si>
    <t>94740</t>
  </si>
  <si>
    <t>JOELHO 90 GRAUS, CPVC, SOLDÁVEL, DN 22 MM, INSTALADO EM RESERVAÇÃO PREDIAL DE ÁGUA - FORNECIMENTO E INSTALAÇÃO. AF_04/2024</t>
  </si>
  <si>
    <t>94742</t>
  </si>
  <si>
    <t>JOELHO 90 GRAUS, CPVC, SOLDÁVEL, DN 28 MM, INSTALADO EM RESERVAÇÃO PREDIAL DE ÁGUA - FORNECIMENTO E INSTALAÇÃO. AF_04/2024</t>
  </si>
  <si>
    <t>94744</t>
  </si>
  <si>
    <t>JOELHO 90 GRAUS, CPVC, SOLDÁVEL, DN 35 MM, INSTALADO EM RESERVAÇÃO PREDIAL DE ÁGUA - FORNECIMENTO E INSTALAÇÃO. AF_04/2024</t>
  </si>
  <si>
    <t>94746</t>
  </si>
  <si>
    <t>JOELHO 90 GRAUS, CPVC, SOLDÁVEL, DN 42 MM, INSTALADO EM RESERVAÇÃO PREDIAL DE ÁGUA - FORNECIMENTO E INSTALAÇÃO. AF_04/2024</t>
  </si>
  <si>
    <t>94748</t>
  </si>
  <si>
    <t>JOELHO 90 GRAUS, CPVC, SOLDÁVEL, DN 54 MM, INSTALADO EM RESERVAÇÃO PREDIAL DE ÁGUA - FORNECIMENTO E INSTALAÇÃO. AF_04/2024</t>
  </si>
  <si>
    <t>94750</t>
  </si>
  <si>
    <t>JOELHO 90 GRAUS, CPVC, SOLDÁVEL, DN 73 MM, INSTALADO EM RESERVAÇÃO PREDIAL DE ÁGUA - FORNECIMENTO E INSTALAÇÃO. AF_04/2024</t>
  </si>
  <si>
    <t>94752</t>
  </si>
  <si>
    <t>JOELHO 90 GRAUS, CPVC, SOLDÁVEL, DN 89 MM, INSTALADO EM RESERVAÇÃO PREDIAL DE ÁGUA - FORNECIMENTO E INSTALAÇÃO. AF_04/2024</t>
  </si>
  <si>
    <t>96755</t>
  </si>
  <si>
    <t>JOELHO 90 GRAUS, PPR, DN 110 MM, INSTALADO EM RESERVAÇÃO PREDIAL DE ÁGUA - FORNECIMENTO E INSTALAÇÃO. AF_04/2024</t>
  </si>
  <si>
    <t>96747</t>
  </si>
  <si>
    <t>JOELHO 90 GRAUS, PPR, DN 20 MM, INSTALADO EM RESERVAÇÃO PREDIAL DE ÁGUA - FORNECIMENTO E INSTALAÇÃO. AF_04/2024</t>
  </si>
  <si>
    <t>96748</t>
  </si>
  <si>
    <t>JOELHO 90 GRAUS, PPR, DN 25 MM, INSTALADO EM RESERVAÇÃO PREDIAL DE ÁGUA - FORNECIMENTO E INSTALAÇÃO. AF_04/2024</t>
  </si>
  <si>
    <t>96749</t>
  </si>
  <si>
    <t>JOELHO 90 GRAUS, PPR, DN 32 MM, INSTALADO EM RESERVAÇÃO PREDIAL DE ÁGUA - FORNECIMENTO E INSTALAÇÃO. AF_04/2024</t>
  </si>
  <si>
    <t>96750</t>
  </si>
  <si>
    <t>JOELHO 90 GRAUS, PPR, DN 40 MM, INSTALADO EM RESERVAÇÃO PREDIAL DE ÁGUA - FORNECIMENTO E INSTALAÇÃO. AF_04/2024</t>
  </si>
  <si>
    <t>96751</t>
  </si>
  <si>
    <t>JOELHO 90 GRAUS, PPR, DN 50 MM, INSTALADO EM RESERVAÇÃO PREDIAL DE ÁGUA - FORNECIMENTO E INSTALAÇÃO. AF_04/2024</t>
  </si>
  <si>
    <t>96752</t>
  </si>
  <si>
    <t>JOELHO 90 GRAUS, PPR, DN 63 MM, INSTALADO EM RESERVAÇÃO PREDIAL DE ÁGUA - FORNECIMENTO E INSTALAÇÃO. AF_04/2024</t>
  </si>
  <si>
    <t>96753</t>
  </si>
  <si>
    <t>JOELHO 90 GRAUS, PPR, DN 75 MM, INSTALADO EM RESERVAÇÃO PREDIAL DE ÁGUA - FORNECIMENTO E INSTALAÇÃO. AF_04/2024</t>
  </si>
  <si>
    <t>96754</t>
  </si>
  <si>
    <t>JOELHO 90 GRAUS, PPR, DN 90 MM, INSTALADO EM RESERVAÇÃO PREDIAL DE ÁGUA - FORNECIMENTO E INSTALAÇÃO. AF_04/2024</t>
  </si>
  <si>
    <t>94686</t>
  </si>
  <si>
    <t>JOELHO 90 GRAUS, PVC, SOLDÁVEL, DN 110 MM INSTALADO EM RESERVAÇÃO PREDIAL DE ÁGUA - FORNECIMENTO E INSTALAÇÃO. AF_04/2024</t>
  </si>
  <si>
    <t>94674</t>
  </si>
  <si>
    <t>JOELHO 90 GRAUS, PVC, SOLDÁVEL, DN 32 MM INSTALADO EM RESERVAÇÃO PREDIAL DE ÁGUA - FORNECIMENTO E INSTALAÇÃO. AF_04/2024</t>
  </si>
  <si>
    <t>94676</t>
  </si>
  <si>
    <t>JOELHO 90 GRAUS, PVC, SOLDÁVEL, DN 40 MM INSTALADO EM RESERVAÇÃO PREDIAL DE ÁGUA - FORNECIMENTO E INSTALAÇÃO. AF_04/2024</t>
  </si>
  <si>
    <t>94678</t>
  </si>
  <si>
    <t>JOELHO 90 GRAUS, PVC, SOLDÁVEL, DN 50 MM INSTALADO EM RESERVAÇÃO PREDIAL DE ÁGUA - FORNECIMENTO E INSTALAÇÃO. AF_04/2024</t>
  </si>
  <si>
    <t>94680</t>
  </si>
  <si>
    <t>JOELHO 90 GRAUS, PVC, SOLDÁVEL, DN 60 MM INSTALADO EM RESERVAÇÃO PREDIAL DE ÁGUA - FORNECIMENTO E INSTALAÇÃO. AF_04/2024</t>
  </si>
  <si>
    <t>94682</t>
  </si>
  <si>
    <t>JOELHO 90 GRAUS, PVC, SOLDÁVEL, DN 75 MM INSTALADO EM RESERVAÇÃO PREDIAL DE ÁGUA - FORNECIMENTO E INSTALAÇÃO. AF_04/2024</t>
  </si>
  <si>
    <t>94684</t>
  </si>
  <si>
    <t>JOELHO 90 GRAUS, PVC, SOLDÁVEL, DN 85 MM INSTALADO EM RESERVAÇÃO PREDIAL DE ÁGUA - FORNECIMENTO E INSTALAÇÃO. AF_04/2024</t>
  </si>
  <si>
    <t>105219</t>
  </si>
  <si>
    <t>JOELHO CPVC, SOLDÁVEL, 45 GRAUS, DN 22 MM, INSTALADO EM RESERVAÇÃO PREDIAL DE ÁGUA - FORNECIMENTO E INSTALAÇÃO. AF_04/2024</t>
  </si>
  <si>
    <t>105220</t>
  </si>
  <si>
    <t>JOELHO CPVC, SOLDÁVEL, 45 GRAUS, DN 28 MM, INSTALADO EM RESERVAÇÃO PREDIAL DE ÁGUA - FORNECIMENTO E INSTALAÇÃO. AF_04/2024</t>
  </si>
  <si>
    <t>105221</t>
  </si>
  <si>
    <t>JOELHO CPVC, SOLDÁVEL, 45 GRAUS, DN 35 MM, INSTALADO EM RESERVAÇÃO PREDIAL DE ÁGUA - FORNECIMENTO E INSTALAÇÃO. AF_04/2024</t>
  </si>
  <si>
    <t>105166</t>
  </si>
  <si>
    <t>JOELHO CPVC, SOLDÁVEL, 45 GRAUS, DN 42 MM, INSTALADO EM RESERVAÇÃO PREDIAL DE ÁGUA - FORNECIMENTO E INSTALAÇÃO. AF_04/2024</t>
  </si>
  <si>
    <t>105222</t>
  </si>
  <si>
    <t>JOELHO CPVC, SOLDÁVEL, 45 GRAUS, DN 54 MM, INSTALADO EM RESERVAÇÃO PREDIAL DE ÁGUA - FORNECIMENTO E INSTALAÇÃO. AF_04/2024</t>
  </si>
  <si>
    <t>105223</t>
  </si>
  <si>
    <t>JOELHO CPVC, SOLDÁVEL, 45 GRAUS, DN 73 MM, INSTALADO EM RESERVAÇÃO PREDIAL DE ÁGUA - FORNECIMENTO E INSTALAÇÃO. AF_04/2024</t>
  </si>
  <si>
    <t>105224</t>
  </si>
  <si>
    <t>JOELHO CPVC, SOLDÁVEL, 45 GRAUS, DN 89 MM, INSTALADO EM RESERVAÇÃO PREDIAL DE ÁGUA - FORNECIMENTO E INSTALAÇÃO. AF_04/2024</t>
  </si>
  <si>
    <t>105149</t>
  </si>
  <si>
    <t>JOELHO PPR 45 GRAUS, SOLDÁVEL, DN 20 MM, INSTALADO EM RESERVAÇÃO PREDIAL DE ÁGUA - FORNECIMENTO E INSTALAÇÃO. AF_04/2024</t>
  </si>
  <si>
    <t>105150</t>
  </si>
  <si>
    <t>JOELHO PPR 45 GRAUS, SOLDÁVEL, DN 25 MM, INSTALADO EM RESERVAÇÃO PREDIAL DE ÁGUA - FORNECIMENTO E INSTALAÇÃO. AF_04/2024</t>
  </si>
  <si>
    <t>105151</t>
  </si>
  <si>
    <t>JOELHO PPR 45 GRAUS, SOLDÁVEL, DN 40 MM, INSTALADO EM RESERVAÇÃO PREDIAL DE ÁGUA - FORNECIMENTO E INSTALAÇÃO. AF_04/2024</t>
  </si>
  <si>
    <t>105152</t>
  </si>
  <si>
    <t>JOELHO PPR 45 GRAUS, SOLDÁVEL, DN 50 MM, INSTALADO EM RESERVAÇÃO PREDIAL DE ÁGUA - FORNECIMENTO E INSTALAÇÃO. AF_04/2024</t>
  </si>
  <si>
    <t>105153</t>
  </si>
  <si>
    <t>JOELHO PPR 45 GRAUS, SOLDÁVEL, DN 63 MM, INSTALADO EM RESERVAÇÃO PREDIAL DE ÁGUA - FORNECIMENTO E INSTALAÇÃO. AF_04/2024</t>
  </si>
  <si>
    <t>105161</t>
  </si>
  <si>
    <t>JOELHO PPR 45 GRAUS, SOLDÁVEL, DN 75 MM, INSTALADO EM RESERVAÇÃO PREDIAL DE ÁGUA - FORNECIMENTO E INSTALAÇÃO. AF_04/2024</t>
  </si>
  <si>
    <t>105162</t>
  </si>
  <si>
    <t>JOELHO PPR 45 GRAUS, SOLDÁVEL, DN 90 MM, INSTALADO EM RESERVAÇÃO PREDIAL DE ÁGUA - FORNECIMENTO E INSTALAÇÃO. AF_04/2024</t>
  </si>
  <si>
    <t>105163</t>
  </si>
  <si>
    <t>JOELHO PPR, 45 GRAUS, SOLDÁVEL, DN 32 MM, INSTALADO EM RESERVAÇÃO PREDIAL DE ÁGUA - FORNECIMENTO E INSTALAÇÃO. AF_04/2024</t>
  </si>
  <si>
    <t>105170</t>
  </si>
  <si>
    <t>JOELHO PVC, SOLDÁVEL, 45 GRAUS, DN 25 MM, INSTALADO EM RESERVAÇÃO PREDIAL DE ÁGUA - FORNECIMENTO E INSTALAÇÃO. AF_04/2024</t>
  </si>
  <si>
    <t>105179</t>
  </si>
  <si>
    <t>JOELHO PVC, SOLDÁVEL, 45 GRAUS, DN 32 MM, INSTALADO EM RESERVAÇÃO PREDIAL DE ÁGUA - FORNECIMENTO E INSTALAÇÃO. AF_04/2024</t>
  </si>
  <si>
    <t>105180</t>
  </si>
  <si>
    <t>JOELHO PVC, SOLDÁVEL, 45 GRAUS, DN 40 MM, INSTALADO EM RESERVAÇÃO PREDIAL DE ÁGUA - FORNECIMENTO E INSTALAÇÃO. AF_04/2024</t>
  </si>
  <si>
    <t>105181</t>
  </si>
  <si>
    <t>JOELHO PVC, SOLDÁVEL, 45 GRAUS, DN 50 MM, INSTALADO EM RESERVAÇÃO PREDIAL DE ÁGUA - FORNECIMENTO E INSTALAÇÃO. AF_04/2024</t>
  </si>
  <si>
    <t>105182</t>
  </si>
  <si>
    <t>JOELHO PVC, SOLDÁVEL, 45 GRAUS, DN 60 MM, INSTALADO EM RESERVAÇÃO PREDIAL DE ÁGUA - FORNECIMENTO E INSTALAÇÃO. AF_04/2024</t>
  </si>
  <si>
    <t>105183</t>
  </si>
  <si>
    <t>JOELHO PVC, SOLDÁVEL, 45 GRAUS, DN 75 MM, INSTALADO EM RESERVAÇÃO PREDIAL DE ÁGUA - FORNECIMENTO E INSTALAÇÃO. AF_04/2024</t>
  </si>
  <si>
    <t>105184</t>
  </si>
  <si>
    <t>JOELHO PVC, SOLDÁVEL, 45 GRAUS, DN 85 MM, INSTALADO EM RESERVAÇÃO PREDIAL DE ÁGUA - FORNECIMENTO E INSTALAÇÃO. AF_04/2024</t>
  </si>
  <si>
    <t>94612</t>
  </si>
  <si>
    <t>LUVA DE COBRE, DN 104 MM, SEM ANEL DE SOLDA, INSTALADO EM RESERVAÇÃO PREDIAL DE ÁGUA - FORNECIMENTO E INSTALAÇÃO. AF_04/2024</t>
  </si>
  <si>
    <t>105142</t>
  </si>
  <si>
    <t>LUVA DE REDUÇÃO SOLDÁVEL, PVC, DN 32 MM X 25 MM, INSTALADO EM RESERVAÇÃO PREDIAL DE ÁGUA - FORNECIMENTO E INSTALAÇÃO. AF_04/2024</t>
  </si>
  <si>
    <t>105143</t>
  </si>
  <si>
    <t>LUVA DE REDUÇÃO SOLDÁVEL, PVC, DN 40 MM X 32 MM, INSTALADO EM RESERVAÇÃO PREDIAL DE ÁGUA - FORNECIMENTO E INSTALAÇÃO. AF_04/2024</t>
  </si>
  <si>
    <t>105144</t>
  </si>
  <si>
    <t>LUVA DE REDUÇÃO SOLDÁVEL, PVC, DN 60 MM X 50 MM, INSTALADO EM RESERVAÇÃO PREDIAL DE ÁGUA - FORNECIMENTO E INSTALAÇÃO. AF_04/2024</t>
  </si>
  <si>
    <t>105173</t>
  </si>
  <si>
    <t>LUVA DE REDUÇÃO, EM FERRO GALVANIZADO, CONEXÃO ROSQUEADA, DN 65 MM X 50 MM (2 1/2" X 2"), INSTALADO EM RESERVAÇÃO PREDIAL DE ÁGUA - FORNECIMENTO E INSTALAÇÃO. AF_04/2024</t>
  </si>
  <si>
    <t>105175</t>
  </si>
  <si>
    <t>LUVA DE REDUÇÃO, EM FERRO GALVANIZADO, CONEXÃO ROSQUEADA, DN 80 MM X 50 MM (3" X 2"), INSTALADO EM RESERVAÇÃO PREDIAL DE ÁGUA - FORNECIMENTO E INSTALAÇÃO. AF_04/2024</t>
  </si>
  <si>
    <t>105174</t>
  </si>
  <si>
    <t>LUVA DE REDUÇÃO, EM FERRO GALVANIZADO, CONEXÃO ROSQUEADA, DN 80 MM X 65 MM (3" X 2 1/2"), INSTALADO EM RESERVAÇÃO PREDIAL DE ÁGUA - FORNECIMENTO E INSTALAÇÃO. AF_04/2024</t>
  </si>
  <si>
    <t>105145</t>
  </si>
  <si>
    <t>LUVA DE REDUÇÃO, SOLDÁVEL, PVC, DN 50 X 25 MM, INSTALADO EM RESERVAÇÃO PREDIAL DE ÁGUA - FORNECIMENTO E INSTALAÇÃO. AF_04/2024</t>
  </si>
  <si>
    <t>94606</t>
  </si>
  <si>
    <t>LUVA EM COBRE, DN 54 MM, SEM ANEL DE SOLDA, INSTALADO EM RESERVAÇÃO PREDIAL DE ÁGUA - FORNECIMENTO E INSTALAÇÃO. AF_04/2024</t>
  </si>
  <si>
    <t>94608</t>
  </si>
  <si>
    <t>LUVA EM COBRE, DN 66 MM, SEM ANEL DE SOLDA, INSTALADO EM RESERVAÇÃO PREDIAL DE ÁGUA - FORNECIMENTO E INSTALAÇÃO. AF_04/2024</t>
  </si>
  <si>
    <t>94610</t>
  </si>
  <si>
    <t>LUVA EM COBRE, DN 79 MM, SEM ANEL DE SOLDA, INSTALADO EM RESERVAÇÃO PREDIAL DE ÁGUA - FORNECIMENTO E INSTALAÇÃO. AF_04/2024</t>
  </si>
  <si>
    <t>94657</t>
  </si>
  <si>
    <t>LUVA PVC, SOLDÁVEL, DN 25 MM, INSTALADO EM RESERVAÇÃO PREDIAL DE ÁGUA - FORNECIMENTO E INSTALAÇÃO. AF_04/2024</t>
  </si>
  <si>
    <t>94659</t>
  </si>
  <si>
    <t>LUVA PVC, SOLDÁVEL, DN 32 MM, INSTALADO EM RESERVAÇÃO PREDIAL DE ÁGUA - FORNECIMENTO E INSTALAÇÃO. AF_04/2024</t>
  </si>
  <si>
    <t>94739</t>
  </si>
  <si>
    <t>LUVA, CPVC, SOLDÁVEL, DN 114 MM, INSTALADO EM RESERVAÇÃO PREDIAL DE ÁGUA - FORNECIMENTO E INSTALAÇÃO. AF_04/2024</t>
  </si>
  <si>
    <t>94725</t>
  </si>
  <si>
    <t>LUVA, CPVC, SOLDÁVEL, DN 22 MM, INSTALADO EM RESERVAÇÃO PREDIAL DE ÁGUA - FORNECIMENTO E INSTALAÇÃO. AF_04/2024</t>
  </si>
  <si>
    <t>94727</t>
  </si>
  <si>
    <t>LUVA, CPVC, SOLDÁVEL, DN 28 MM, INSTALADO EM RESERVAÇÃO PREDIAL DE ÁGUA - FORNECIMENTO E INSTALAÇÃO. AF_04/2024</t>
  </si>
  <si>
    <t>94729</t>
  </si>
  <si>
    <t>LUVA, CPVC, SOLDÁVEL, DN 35 MM, INSTALADO EM RESERVAÇÃO PREDIAL DE ÁGUA - FORNECIMENTO E INSTALAÇÃO. AF_04/2024</t>
  </si>
  <si>
    <t>94731</t>
  </si>
  <si>
    <t>LUVA, CPVC, SOLDÁVEL, DN 42 MM, INSTALADO EM RESERVAÇÃO PREDIAL DE ÁGUA - FORNECIMENTO E INSTALAÇÃO. AF_04/2024</t>
  </si>
  <si>
    <t>94733</t>
  </si>
  <si>
    <t>LUVA, CPVC, SOLDÁVEL, DN 54 MM, INSTALADO EM RESERVAÇÃO PREDIAL DE ÁGUA - FORNECIMENTO E INSTALAÇÃO. AF_04/2024</t>
  </si>
  <si>
    <t>94863</t>
  </si>
  <si>
    <t>LUVA, CPVC, SOLDÁVEL, DN 73 MM, INSTALADO EM RESERVAÇÃO PREDIAL DE ÁGUA - FORNECIMENTO E INSTALAÇÃO. AF_04/2024</t>
  </si>
  <si>
    <t>94737</t>
  </si>
  <si>
    <t>LUVA, CPVC, SOLDÁVEL, DN 89 MM, INSTALADO EM RESERVAÇÃO PREDIAL DE ÁGUA - FORNECIMENTO E INSTALAÇÃO. AF_04/2024</t>
  </si>
  <si>
    <t>94465</t>
  </si>
  <si>
    <t>LUVA, EM FERRO GALVANIZADO, CONEXÃO ROSQUEADA, DN 50 MM (2"), INSTALADO EM RESERVAÇÃO PREDIAL DE ÁGUA - FORNECIMENTO E INSTALAÇÃO. AF_04/2024</t>
  </si>
  <si>
    <t>94467</t>
  </si>
  <si>
    <t>LUVA, EM FERRO GALVANIZADO, CONEXÃO ROSQUEADA, DN 65 MM (2 1/2"), INSTALADO EM RESERVAÇÃO PREDIAL DE ÁGUA - FORNECIMENTO E INSTALAÇÃO. AF_04/2024</t>
  </si>
  <si>
    <t>94469</t>
  </si>
  <si>
    <t>LUVA, EM FERRO GALVANIZADO, CONEXÃO ROSQUEADA, DN 80 MM (3"), INSTALADO EM RESERVAÇÃO PREDIAL DE ÁGUA - FORNECIMENTO E INSTALAÇÃO. AF_04/2024</t>
  </si>
  <si>
    <t>96746</t>
  </si>
  <si>
    <t>LUVA, PPR, DN 110 MM, CLASSE PN 25, INSTALADO EM RESERVAÇÃO PREDIAL DE ÁGUA - FORNECIMENTO E INSTALAÇÃO. AF_04/2024</t>
  </si>
  <si>
    <t>96736</t>
  </si>
  <si>
    <t>LUVA, PPR, DN 20 MM, INSTALADO EM RESERVAÇÃO PREDIAL DE ÁGUA - FORNECIMENTO E INSTALAÇÃO. AF_04/2024</t>
  </si>
  <si>
    <t>96737</t>
  </si>
  <si>
    <t>LUVA, PPR, DN 25 MM, INSTALADO EM RESERVAÇÃO PREDIAL DE ÁGUA - FORNECIMENTO E INSTALAÇÃO. AF_04/2024</t>
  </si>
  <si>
    <t>96739</t>
  </si>
  <si>
    <t>LUVA, PPR, DN 32 MM, CLASSE PN 25, INSTALADO EM RESERVAÇÃO PREDIAL DE ÁGUA - FORNECIMENTO E INSTALAÇÃO. AF_04/2024</t>
  </si>
  <si>
    <t>96741</t>
  </si>
  <si>
    <t>LUVA, PPR, DN 40 MM, CLASSE PN 25, INSTALADO EM RESERVAÇÃO PREDIAL DE ÁGUA - FORNECIMENTO E INSTALAÇÃO. AF_04/2024</t>
  </si>
  <si>
    <t>96742</t>
  </si>
  <si>
    <t>LUVA, PPR, DN 50 MM, CLASSE PN 25, INSTALADO EM RESERVAÇÃO PREDIAL DE ÁGUA - FORNECIMENTO E INSTALAÇÃO. AF_04/2024</t>
  </si>
  <si>
    <t>96743</t>
  </si>
  <si>
    <t>LUVA, PPR, DN 63 MM, CLASSE PN 25, INSTALADO EM RESERVAÇÃO PREDIAL DE ÁGUA - FORNECIMENTO E INSTALAÇÃO. AF_04/2024</t>
  </si>
  <si>
    <t>96744</t>
  </si>
  <si>
    <t>LUVA, PPR, DN 75 MM, CLASSE PN 25, INSTALADO EM RESERVAÇÃO PREDIAL DE ÁGUA - FORNECIMENTO E INSTALAÇÃO. AF_04/2024</t>
  </si>
  <si>
    <t>96745</t>
  </si>
  <si>
    <t>LUVA, PPR, DN 90 MM, CLASSE PN 25, INSTALADO EM RESERVAÇÃO PREDIAL DE ÁGUA - FORNECIMENTO E INSTALAÇÃO. AF_04/2024</t>
  </si>
  <si>
    <t>94671</t>
  </si>
  <si>
    <t>LUVA, PVC, SOLDÁVEL, DN 110 MM, INSTALADO EM RESERVAÇÃO PREDIAL DE ÁGUA - FORNECIMENTO E INSTALAÇÃO. AF_04/2024</t>
  </si>
  <si>
    <t>94661</t>
  </si>
  <si>
    <t>LUVA, PVC, SOLDÁVEL, DN 40 MM, INSTALADO EM RESERVAÇÃO PREDIAL DE ÁGUA - FORNECIMENTO E INSTALAÇÃO. AF_04/2024</t>
  </si>
  <si>
    <t>94663</t>
  </si>
  <si>
    <t>LUVA, PVC, SOLDÁVEL, DN 50 MM, INSTALADO EM RESERVAÇÃO PREDIAL DE ÁGUA - FORNECIMENTO E INSTALAÇÃO. AF_04/2024</t>
  </si>
  <si>
    <t>94665</t>
  </si>
  <si>
    <t>LUVA, PVC, SOLDÁVEL, DN 60 MM, INSTALADO EM RESERVAÇÃO PREDIAL DE ÁGUA - FORNECIMENTO E INSTALAÇÃO. AF_04/2024</t>
  </si>
  <si>
    <t>94667</t>
  </si>
  <si>
    <t>LUVA, PVC, SOLDÁVEL, DN 75 MM, INSTALADO EM RESERVAÇÃO PREDIAL DE ÁGUA - FORNECIMENTO E INSTALAÇÃO. AF_04/2024</t>
  </si>
  <si>
    <t>94669</t>
  </si>
  <si>
    <t>LUVA, PVC, SOLDÁVEL, DN 85 MM, INSTALADO EM RESERVAÇÃO PREDIAL DE ÁGUA - FORNECIMENTO E INSTALAÇÃO. AF_04/2024</t>
  </si>
  <si>
    <t>105177</t>
  </si>
  <si>
    <t>NIPLE DE REDUÇÃO, EM FERRO GALVANIZADO, CONEXÃO ROSQUEADA, DN 80 MM X 50 MM (3" X 2"), INSTALADO EM RESERVAÇÃO PREDIAL DE ÁGUA - FORNECIMENTO E INSTALAÇÃO. AF_04/2024</t>
  </si>
  <si>
    <t>105176</t>
  </si>
  <si>
    <t>NIPLE DE REDUÇÃO, EM FERRO GALVANIZADO, CONEXÃO ROSQUEADA, DN 80 MM X 65 MM (3" X 2 1/2"), INSTALADO EM RESERVAÇÃO PREDIAL DE ÁGUA - FORNECIMENTO E INSTALAÇÃO. AF_04/2024</t>
  </si>
  <si>
    <t>94466</t>
  </si>
  <si>
    <t>NIPLE, EM FERRO GALVANIZADO, CONEXÃO ROSQUEADA, DN 50 MM (2"), INSTALADO EM RESERVAÇÃO PREDIAL DE ÁGUA - FORNECIMENTO E INSTALAÇÃO. AF_04/2024</t>
  </si>
  <si>
    <t>94468</t>
  </si>
  <si>
    <t>NIPLE, EM FERRO GALVANIZADO, CONEXÃO ROSQUEADA, DN 65 MM (2 1/2"), INSTALADO EM RESERVAÇÃO PREDIAL DE ÁGUA - FORNECIMENTO E INSTALAÇÃO. AF_04/2024</t>
  </si>
  <si>
    <t>94470</t>
  </si>
  <si>
    <t>NIPLE, EM FERRO GALVANIZADO, CONEXÃO ROSQUEADA, DN 80 MM (3"), INSTALADO EM RESERVAÇÃO PREDIAL DE ÁGUA - FORNECIMENTO E INSTALAÇÃO. AF_04/2024</t>
  </si>
  <si>
    <t>105225</t>
  </si>
  <si>
    <t>TE DE REDUÇÃO, CPVC, DN 28 X 22 MM, INSTALADO EM RESERVAÇÃO PREDIAL DE ÁGUA - FORNECIMENTO E INSTALAÇÃO. AF_04/2024</t>
  </si>
  <si>
    <t>105226</t>
  </si>
  <si>
    <t>TE DE REDUÇÃO, CPVC, DN 35 X 28 MM, INSTALADO EM RESERVAÇÃO PREDIAL DE ÁGUA - FORNECIMENTO E INSTALAÇÃO. AF_04/2024</t>
  </si>
  <si>
    <t>105227</t>
  </si>
  <si>
    <t>TE DE REDUÇÃO, CPVC, DN 42 X 35 MM, INSTALADO EM RESERVAÇÃO PREDIAL DE ÁGUA - FORNECIMENTO E INSTALAÇÃO. AF_04/2024</t>
  </si>
  <si>
    <t>105212</t>
  </si>
  <si>
    <t>TE DE REDUÇÃO, EM FERRO GALVANIZADO, CONEXÃO ROSQUEADA, DN 80 MM X 50 MM (3" X 2"), INSTALADO EM RESERVAÇÃO PREDIAL DE ÁGUA - FORNECIMENTO E INSTALAÇÃO. AF_04/2024</t>
  </si>
  <si>
    <t>105211</t>
  </si>
  <si>
    <t>TE DE REDUÇÃO, EM FERRO GALVANIZADO, CONEXÃO ROSQUEADA, DN 80 MM X 65 MM (3" X 2 1/2"), INSTALADO EM RESERVAÇÃO PREDIAL DE ÁGUA - FORNECIMENTO E INSTALAÇÃO. AF_04/2024</t>
  </si>
  <si>
    <t>105189</t>
  </si>
  <si>
    <t>TE DE REDUÇÃO, PVC, SOLDÁVEL, 90 GRAUS, DN 50 MM X 25 MM, INSTALADO EM RESERVAÇÃO PREDIAL DE ÁGUA - FORNECIMENTO E INSTALAÇÃO. AF_04/2024</t>
  </si>
  <si>
    <t>105190</t>
  </si>
  <si>
    <t>TE DE REDUÇÃO, PVC, SOLDÁVEL, 90 GRAUS, DN 50 MM X 32 MM, INSTALADO EM RESERVAÇÃO PREDIAL DE ÁGUA - FORNECIMENTO E INSTALAÇÃO. AF_04/2024</t>
  </si>
  <si>
    <t>94625</t>
  </si>
  <si>
    <t>TE EM COBRE, DN 104 MM, SEM ANEL DE SOLDA, INSTALADO EM RESERVAÇÃO PREDIAL DE ÁGUA - FORNECIMENTO E INSTALAÇÃO. AF_04/2024</t>
  </si>
  <si>
    <t>94622</t>
  </si>
  <si>
    <t>TE EM COBRE, DN 54 MM, SEM ANEL DE SOLDA, INSTALADO EM RESERVAÇÃO PREDIAL DE ÁGUA - FORNECIMENTO E INSTALAÇÃO. AF_04/2024</t>
  </si>
  <si>
    <t>94623</t>
  </si>
  <si>
    <t>TE EM COBRE, DN 66 MM, SEM ANEL DE SOLDA, INSTALADO EM RESERVAÇÃO PREDIAL DE ÁGUA - FORNECIMENTO E INSTALAÇÃO. AF_04/2024</t>
  </si>
  <si>
    <t>94624</t>
  </si>
  <si>
    <t>TE EM COBRE, DN 79 MM, SEM ANEL DE SOLDA, INSTALADO EM RESERVAÇÃO PREDIAL DE ÁGUA - FORNECIMENTO E INSTALAÇÃO. AF_04/2024</t>
  </si>
  <si>
    <t>94763</t>
  </si>
  <si>
    <t>TE, CPVC, SOLDÁVEL, DN 114 MM, INSTALADO EM RESERVAÇÃO PREDIAL DE ÁGUA - FORNECIMENTO E INSTALAÇÃO. AF_04/2024</t>
  </si>
  <si>
    <t>94756</t>
  </si>
  <si>
    <t>TE, CPVC, SOLDÁVEL, DN 22 MM, INSTALADO EM RESERVAÇÃO PREDIAL DE ÁGUA - FORNECIMENTO E INSTALAÇÃO. AF_04/2024</t>
  </si>
  <si>
    <t>94757</t>
  </si>
  <si>
    <t>TE, CPVC, SOLDÁVEL, DN 28 MM, INSTALADO EM RESERVAÇÃO PREDIAL DE ÁGUA - FORNECIMENTO E INSTALAÇÃO. AF_04/2024</t>
  </si>
  <si>
    <t>94758</t>
  </si>
  <si>
    <t>TE, CPVC, SOLDÁVEL, DN 35 MM, INSTALADO EM RESERVAÇÃO PREDIAL DE ÁGUA - FORNECIMENTO E INSTALAÇÃO. AF_04/2024</t>
  </si>
  <si>
    <t>94759</t>
  </si>
  <si>
    <t>TE, CPVC, SOLDÁVEL, DN 42 MM, INSTALADO EM RESERVAÇÃO PREDIAL DE ÁGUA - FORNECIMENTO E INSTALAÇÃO. AF_04/2024</t>
  </si>
  <si>
    <t>94760</t>
  </si>
  <si>
    <t>TE, CPVC, SOLDÁVEL, DN 54 MM, INSTALADO EM RESERVAÇÃO PREDIAL DE ÁGUA - FORNECIMENTO E INSTALAÇÃO. AF_04/2024</t>
  </si>
  <si>
    <t>94761</t>
  </si>
  <si>
    <t>TE, CPVC, SOLDÁVEL, DN 73 MM, INSTALADO EM RESERVAÇÃO PREDIAL DE ÁGUA - FORNECIMENTO E INSTALAÇÃO. AF_04/2024</t>
  </si>
  <si>
    <t>94762</t>
  </si>
  <si>
    <t>TE, CPVC, SOLDÁVEL, DN 89 MM, INSTALADO EM RESERVAÇÃO PREDIAL DE ÁGUA - FORNECIMENTO E INSTALAÇÃO. AF_04/2024</t>
  </si>
  <si>
    <t>94462</t>
  </si>
  <si>
    <t>TUBO DE AÇO GALVANIZADO COM COSTURA, CLASSE MÉDIA, DN 50 MM (2"), CONEXÃO ROSQUEADA, INSTALADO EM RESERVAÇÃO PREDIAL DE ÁGUA - FORNECIMENTO E INSTALAÇÃO. AF_04/2024</t>
  </si>
  <si>
    <t>94463</t>
  </si>
  <si>
    <t>TUBO DE AÇO GALVANIZADO COM COSTURA, CLASSE MÉDIA, DN 65 MM (2 1/2"), CONEXÃO ROSQUEADA, INSTALADO EM RESERVAÇÃO PREDIAL DE ÁGUA - FORNECIMENTO E INSTALAÇÃO. AF_04/2024</t>
  </si>
  <si>
    <t>94464</t>
  </si>
  <si>
    <t>TUBO DE AÇO GALVANIZADO COM COSTURA, CLASSE MÉDIA, DN 80 MM (3"), CONEXÃO ROSQUEADA, INSTALADO EM RESERVAÇÃO PREDIAL DE ÁGUA - FORNECIMENTO E INSTALAÇÃO. AF_04/2024</t>
  </si>
  <si>
    <t>94605</t>
  </si>
  <si>
    <t>TUBO EM COBRE RÍGIDO, DN 104 MM, CLASSE E, SEM ISOLAMENTO, INSTALADO EM RESERVAÇÃO PREDIAL DE ÁGUA - FORNECIMENTO E INSTALAÇÃO. AF_04/2024</t>
  </si>
  <si>
    <t>94602</t>
  </si>
  <si>
    <t>TUBO EM COBRE RÍGIDO, DN 54 MM, CLASSE E, SEM ISOLAMENTO, INSTALADO EM RESERVAÇÃO PREDIAL DE ÁGUA - FORNECIMENTO E INSTALAÇÃO. AF_04/2024</t>
  </si>
  <si>
    <t>94603</t>
  </si>
  <si>
    <t>TUBO EM COBRE RÍGIDO, DN 66 MM, CLASSE E, SEM ISOLAMENTO, INSTALADO EM RESERVAÇÃO PREDIAL DE ÁGUA - FORNECIMENTO E INSTALAÇÃO. AF_04/2024</t>
  </si>
  <si>
    <t>94604</t>
  </si>
  <si>
    <t>TUBO EM COBRE RÍGIDO, DN 79 MM, CLASSE E, SEM ISOLAMENTO, INSTALADO EM RESERVAÇÃO PREDIAL DE ÁGUA - FORNECIMENTO E INSTALAÇÃO. AF_04/2024</t>
  </si>
  <si>
    <t>94723</t>
  </si>
  <si>
    <t>TUBO, CPVC, SOLDÁVEL, DN 114 MM, INSTALADO EM RESERVAÇÃO PREDIAL DE ÁGUA - FORNECIMENTO E INSTALAÇÃO. AF_04/2024</t>
  </si>
  <si>
    <t>94716</t>
  </si>
  <si>
    <t>TUBO, CPVC, SOLDÁVEL, DN 22 MM, INSTALADO EM RESERVAÇÃO PREDIAL DE ÁGUA - FORNECIMENTO E INSTALAÇÃO. AF_04/2024</t>
  </si>
  <si>
    <t>94717</t>
  </si>
  <si>
    <t>TUBO, CPVC, SOLDÁVEL, DN 28 MM, INSTALADO EM RESERVAÇÃO PREDIAL DE ÁGUA - FORNECIMENTO E INSTALAÇÃO. AF_04/2024</t>
  </si>
  <si>
    <t>94718</t>
  </si>
  <si>
    <t>TUBO, CPVC, SOLDÁVEL, DN 35 MM, INSTALADO EM RESERVAÇÃO PREDIAL DE ÁGUA - FORNECIMENTO E INSTALAÇÃO. AF_04/2024</t>
  </si>
  <si>
    <t>94719</t>
  </si>
  <si>
    <t>TUBO, CPVC, SOLDÁVEL, DN 42 MM, INSTALADO EM RESERVAÇÃO PREDIAL DE ÁGUA - FORNECIMENTO E INSTALAÇÃO. AF_04/2024</t>
  </si>
  <si>
    <t>94720</t>
  </si>
  <si>
    <t>TUBO, CPVC, SOLDÁVEL, DN 54 MM, INSTALADO EM RESERVAÇÃO PREDIAL DE ÁGUA - FORNECIMENTO E INSTALAÇÃO. AF_04/2024</t>
  </si>
  <si>
    <t>94721</t>
  </si>
  <si>
    <t>TUBO, CPVC, SOLDÁVEL, DN 73 MM, INSTALADO EM RESERVAÇÃO PREDIAL DE ÁGUA - FORNECIMENTO E INSTALAÇÃO. AF_04/2024</t>
  </si>
  <si>
    <t>94722</t>
  </si>
  <si>
    <t>TUBO, CPVC, SOLDÁVEL, DN 89 MM, INSTALADO EM RESERVAÇÃO PREDIAL DE ÁGUA - FORNECIMENTO E INSTALAÇÃO. AF_04/2024</t>
  </si>
  <si>
    <t>96726</t>
  </si>
  <si>
    <t>TUBO, PPR, DN 110 MM, CLASSE PN 12, INSTALADO EM RESERVAÇÃO PREDIAL DE ÁGUA - FORNECIMENTO E INSTALAÇÃO. AF_04/2024</t>
  </si>
  <si>
    <t>96735</t>
  </si>
  <si>
    <t>TUBO, PPR, DN 110 MM, CLASSE PN 25, INSTALADO EM RESERVAÇÃO PREDIAL DE ÁGUA - FORNECIMENTO E INSTALAÇÃO. AF_04/2024</t>
  </si>
  <si>
    <t>96718</t>
  </si>
  <si>
    <t>TUBO, PPR, DN 20 MM, CLASSE PN 20, INSTALADO EM RESERVAÇÃO PREDIAL DE ÁGUA - FORNECIMENTO E INSTALAÇÃO. AF_04/2024</t>
  </si>
  <si>
    <t>96727</t>
  </si>
  <si>
    <t>TUBO, PPR, DN 20 MM, CLASSE PN 25, INSTALADO EM RESERVAÇÃO PREDIAL DE ÁGUA - FORNECIMENTO E INSTALAÇÃO. AF_04/2024</t>
  </si>
  <si>
    <t>96719</t>
  </si>
  <si>
    <t>TUBO, PPR, DN 25 MM, CLASSE PN 20, INSTALADO EM RESERVAÇÃO PREDIAL DE ÁGUA - FORNECIMENTO E INSTALAÇÃO. AF_04/2024</t>
  </si>
  <si>
    <t>96728</t>
  </si>
  <si>
    <t>TUBO, PPR, DN 25 MM, CLASSE PN 25, INSTALADO EM RESERVAÇÃO PREDIAL DE ÁGUA - FORNECIMENTO E INSTALAÇÃO. AF_04/2024</t>
  </si>
  <si>
    <t>96720</t>
  </si>
  <si>
    <t>TUBO, PPR, DN 32 MM, CLASSE PN 12, INSTALADO EM RESERVAÇÃO PREDIAL DE ÁGUA - FORNECIMENTO E INSTALAÇÃO. AF_04/2024</t>
  </si>
  <si>
    <t>96729</t>
  </si>
  <si>
    <t>TUBO, PPR, DN 32 MM, CLASSE PN 25, INSTALADO EM RESERVAÇÃO PREDIAL DE ÁGUA - FORNECIMENTO E INSTALAÇÃO. AF_04/2024</t>
  </si>
  <si>
    <t>96721</t>
  </si>
  <si>
    <t>TUBO, PPR, DN 40 MM, CLASSE PN 12, INSTALADO EM RESERVAÇÃO PREDIAL DE ÁGUA - FORNECIMENTO E INSTALAÇÃO. AF_04/2024</t>
  </si>
  <si>
    <t>96730</t>
  </si>
  <si>
    <t>TUBO, PPR, DN 40 MM, CLASSE PN 25, INSTALADO EM RESERVAÇÃO PREDIAL DE ÁGUA - FORNECIMENTO E INSTALAÇÃO. AF_04/2024</t>
  </si>
  <si>
    <t>96722</t>
  </si>
  <si>
    <t>TUBO, PPR, DN 50 MM, CLASSE PN 12, INSTALADO EM RESERVAÇÃO PREDIAL DE ÁGUA - FORNECIMENTO E INSTALAÇÃO. AF_04/2024</t>
  </si>
  <si>
    <t>96731</t>
  </si>
  <si>
    <t>TUBO, PPR, DN 50 MM, CLASSE PN 25, INSTALADO EM RESERVAÇÃO PREDIAL DE ÁGUA - FORNECIMENTO E INSTALAÇÃO. AF_04/2024</t>
  </si>
  <si>
    <t>96723</t>
  </si>
  <si>
    <t>TUBO, PPR, DN 63 MM, CLASSE PN 12, INSTALADO EM RESERVAÇÃO PREDIAL DE ÁGUA - FORNECIMENTO E INSTALAÇÃO. AF_04/2024</t>
  </si>
  <si>
    <t>96732</t>
  </si>
  <si>
    <t>TUBO, PPR, DN 63 MM, CLASSE PN 25, INSTALADO EM RESERVAÇÃO PREDIAL DE ÁGUA - FORNECIMENTO E INSTALAÇÃO. AF_04/2024</t>
  </si>
  <si>
    <t>96724</t>
  </si>
  <si>
    <t>TUBO, PPR, DN 75 MM, CLASSE PN 12, INSTALADO EM RESERVAÇÃO PREDIAL DE ÁGUA - FORNECIMENTO E INSTALAÇÃO. AF_04/2024</t>
  </si>
  <si>
    <t>96733</t>
  </si>
  <si>
    <t>TUBO, PPR, DN 75 MM, CLASSE PN 25, INSTALADO EM RESERVAÇÃO PREDIAL DE ÁGUA - FORNECIMENTO E INSTALAÇÃO. AF_04/2024</t>
  </si>
  <si>
    <t>96725</t>
  </si>
  <si>
    <t>TUBO, PPR, DN 90 MM, CLASSE PN 12, INSTALADO EM RESERVAÇÃO PREDIAL DE ÁGUA - FORNECIMENTO E INSTALAÇÃO. AF_04/2024</t>
  </si>
  <si>
    <t>96734</t>
  </si>
  <si>
    <t>TUBO, PPR, DN 90 MM, CLASSE PN 25, INSTALADO EM RESERVAÇÃO PREDIAL DE ÁGUA - FORNECIMENTO E INSTALAÇÃO. AF_04/2024</t>
  </si>
  <si>
    <t>94655</t>
  </si>
  <si>
    <t>TUBO, PVC, SOLDÁVEL, DE 110MM, INSTALADO EM RESERVAÇÃO PREDIAL DE ÁGUA - FORNECIMENTO E INSTALAÇÃO. AF_04/2024</t>
  </si>
  <si>
    <t>94648</t>
  </si>
  <si>
    <t>TUBO, PVC, SOLDÁVEL, DE 25MM, INSTALADO EM RESERVAÇÃO PREDIAL DE ÁGUA - FORNECIMENTO E INSTALAÇÃO. AF_04/2024</t>
  </si>
  <si>
    <t>94649</t>
  </si>
  <si>
    <t>TUBO, PVC, SOLDÁVEL, DE 32MM, INSTALADO EM RESERVAÇÃO PREDIAL DE ÁGUA - FORNECIMENTO E INSTALAÇÃO. AF_04/2024</t>
  </si>
  <si>
    <t>94650</t>
  </si>
  <si>
    <t>TUBO, PVC, SOLDÁVEL, DE 40MM, INSTALADO EM RESERVAÇÃO PREDIAL DE ÁGUA - FORNECIMENTO E INSTALAÇÃO. AF_04/2024</t>
  </si>
  <si>
    <t>94651</t>
  </si>
  <si>
    <t>TUBO, PVC, SOLDÁVEL, DE 50MM, INSTALADO EM RESERVAÇÃO PREDIAL DE ÁGUA - FORNECIMENTO E INSTALAÇÃO. AF_04/2024</t>
  </si>
  <si>
    <t>94652</t>
  </si>
  <si>
    <t>TUBO, PVC, SOLDÁVEL, DE 60MM, INSTALADO EM RESERVAÇÃO PREDIAL DE ÁGUA - FORNECIMENTO E INSTALAÇÃO. AF_04/2024</t>
  </si>
  <si>
    <t>94653</t>
  </si>
  <si>
    <t>TUBO, PVC, SOLDÁVEL, DE 75MM, INSTALADO EM RESERVAÇÃO PREDIAL DE ÁGUA - FORNECIMENTO E INSTALAÇÃO. AF_04/2024</t>
  </si>
  <si>
    <t>94654</t>
  </si>
  <si>
    <t>TUBO, PVC, SOLDÁVEL, DE 85MM, INSTALADO EM RESERVAÇÃO PREDIAL DE ÁGUA - FORNECIMENTO E INSTALAÇÃO. AF_04/2024</t>
  </si>
  <si>
    <t>94689</t>
  </si>
  <si>
    <t>TÊ COM BUCHA DE LATÃO NA BOLSA CENTRAL, PVC, SOLDÁVEL, DN 25 MM X 3/4", INSTALADO EM RESERVAÇÃO PREDIAL DE ÁGUA - FORNECIMENTO E INSTALAÇÃO. AF_04/2024</t>
  </si>
  <si>
    <t>94702</t>
  </si>
  <si>
    <t>TÊ DE REDUÇÃO, PVC, SOLDÁVEL, DN 110 MM X 60 MM, INSTALADO EM RESERVAÇÃO PREDIAL DE ÁGUA - FORNECIMENTO E INSTALAÇÃO. AF_04/2024</t>
  </si>
  <si>
    <t>94691</t>
  </si>
  <si>
    <t>TÊ DE REDUÇÃO, PVC, SOLDÁVEL, DN 32 MM X 25 MM, INSTALADO EM RESERVAÇÃO PREDIAL DE ÁGUA - FORNECIMENTO E INSTALAÇÃO. AF_04/2024</t>
  </si>
  <si>
    <t>94693</t>
  </si>
  <si>
    <t>TÊ DE REDUÇÃO, PVC, SOLDÁVEL, DN 40 MM X 32 MM, INSTALADO EM RESERVAÇÃO PREDIAL DE ÁGUA - FORNECIMENTO E INSTALAÇÃO. AF_04/2024</t>
  </si>
  <si>
    <t>94695</t>
  </si>
  <si>
    <t>TÊ DE REDUÇÃO, PVC, SOLDÁVEL, DN 50 MM X 40 MM, INSTALADO EM RESERVAÇÃO PREDIAL DE ÁGUA - FORNECIMENTO E INSTALAÇÃO. AF_04/2024</t>
  </si>
  <si>
    <t>94698</t>
  </si>
  <si>
    <t>TÊ DE REDUÇÃO, PVC, SOLDÁVEL, DN 75 MM X 50 MM, INSTALADO EM RESERVAÇÃO PREDIAL DE ÁGUA - FORNECIMENTO E INSTALAÇÃO. AF_04/2024</t>
  </si>
  <si>
    <t>94700</t>
  </si>
  <si>
    <t>TÊ DE REDUÇÃO, PVC, SOLDÁVEL, DN 85 MM X 60 MM, INSTALADO EM RESERVAÇÃO PREDIAL DE ÁGUA - FORNECIMENTO E INSTALAÇÃO. AF_04/2024</t>
  </si>
  <si>
    <t>94477</t>
  </si>
  <si>
    <t>TÊ, EM FERRO GALVANIZADO, CONEXÃO ROSQUEADA, DN 50 MM (2"), INSTALADO EM RESERVAÇÃO PREDIAL DE ÁGUA - FORNECIMENTO E INSTALAÇÃO. AF_04/2024</t>
  </si>
  <si>
    <t>94478</t>
  </si>
  <si>
    <t>TÊ, EM FERRO GALVANIZADO, CONEXÃO ROSQUEADA, DN 65 MM (2 1/2"), INSTALADO EM RESERVAÇÃO PREDIAL DE ÁGUA - FORNECIMENTO E INSTALAÇÃO. AF_04/2024</t>
  </si>
  <si>
    <t>94479</t>
  </si>
  <si>
    <t>TÊ, EM FERRO GALVANIZADO, CONEXÃO ROSQUEADA, DN 80 MM (3"), INSTALADO EM RESERVAÇÃO PREDIAL DE ÁGUA - FORNECIMENTO E INSTALAÇÃO. AF_04/2024</t>
  </si>
  <si>
    <t>96764</t>
  </si>
  <si>
    <t>TÊ, PPR, DN 110 MM, INSTALADO EM RESERVAÇÃO PREDIAL DE ÁGUA - FORNECIMENTO E INSTALAÇÃO. AF_04/2024</t>
  </si>
  <si>
    <t>105164</t>
  </si>
  <si>
    <t>TÊ, PPR, DN 20 MM, INSTALADO EM RESERVAÇÃO PREDIAL DE ÁGUA - FORNECIMENTO E INSTALAÇÃO. AF_04/2024</t>
  </si>
  <si>
    <t>105165</t>
  </si>
  <si>
    <t>TÊ, PPR, DN 25 MM, INSTALADO EM RESERVAÇÃO PREDIAL DE ÁGUA - FORNECIMENTO E INSTALAÇÃO. AF_04/2024</t>
  </si>
  <si>
    <t>96758</t>
  </si>
  <si>
    <t>TÊ, PPR, DN 32 MM, INSTALADO EM RESERVAÇÃO PREDIAL DE ÁGUA - FORNECIMENTO E INSTALAÇÃO. AF_04/2024</t>
  </si>
  <si>
    <t>96759</t>
  </si>
  <si>
    <t>TÊ, PPR, DN 40 MM, INSTALADO EM RESERVAÇÃO PREDIAL DE ÁGUA - FORNECIMENTO E INSTALAÇÃO. AF_04/2024</t>
  </si>
  <si>
    <t>96760</t>
  </si>
  <si>
    <t>TÊ, PPR, DN 50 MM, INSTALADO EM RESERVAÇÃO PREDIAL DE ÁGUA - FORNECIMENTO E INSTALAÇÃO. AF_04/2024</t>
  </si>
  <si>
    <t>96761</t>
  </si>
  <si>
    <t>TÊ, PPR, DN 63 MM, INSTALADO EM RESERVAÇÃO PREDIAL DE ÁGUA - FORNECIMENTO E INSTALAÇÃO. AF_04/2024</t>
  </si>
  <si>
    <t>96762</t>
  </si>
  <si>
    <t>TÊ, PPR, DN 75 MM, INSTALADO EM RESERVAÇÃO PREDIAL DE ÁGUA - FORNECIMENTO E INSTALAÇÃO. AF_04/2024</t>
  </si>
  <si>
    <t>96763</t>
  </si>
  <si>
    <t>TÊ, PPR, DN 90 MM, INSTALADO EM RESERVAÇÃO PREDIAL DE ÁGUA - FORNECIMENTO E INSTALAÇÃO. AF_04/2024</t>
  </si>
  <si>
    <t>94701</t>
  </si>
  <si>
    <t>TÊ, PVC, SOLDÁVEL, DN 110 MM INSTALADO EM RESERVAÇÃO PREDIAL DE ÁGUA - FORNECIMENTO E INSTALAÇÃO. AF_04/2024</t>
  </si>
  <si>
    <t>94688</t>
  </si>
  <si>
    <t>TÊ, PVC, SOLDÁVEL, DN 25 MM INSTALADO EM RESERVAÇÃO PREDIAL DE ÁGUA - FORNECIMENTO E INSTALAÇÃO. AF_04/2024</t>
  </si>
  <si>
    <t>94690</t>
  </si>
  <si>
    <t>TÊ, PVC, SOLDÁVEL, DN 32 MM INSTALADO EM RESERVAÇÃO PREDIAL DE ÁGUA - FORNECIMENTO E INSTALAÇÃO. AF_04/2024</t>
  </si>
  <si>
    <t>94692</t>
  </si>
  <si>
    <t>TÊ, PVC, SOLDÁVEL, DN 40 MM INSTALADO EM RESERVAÇÃO PREDIAL DE ÁGUA - FORNECIMENTO E INSTALAÇÃO. AF_04/2024</t>
  </si>
  <si>
    <t>94694</t>
  </si>
  <si>
    <t>TÊ, PVC, SOLDÁVEL, DN 50 MM INSTALADO EM RESERVAÇÃO PREDIAL DE ÁGUA - FORNECIMENTO E INSTALAÇÃO. AF_04/2024</t>
  </si>
  <si>
    <t>94696</t>
  </si>
  <si>
    <t>TÊ, PVC, SOLDÁVEL, DN 60 MM INSTALADO EM RESERVAÇÃO PREDIAL DE ÁGUA - FORNECIMENTO E INSTALAÇÃO. AF_04/2024</t>
  </si>
  <si>
    <t>94697</t>
  </si>
  <si>
    <t>TÊ, PVC, SOLDÁVEL, DN 75 MM INSTALADO EM RESERVAÇÃO PREDIAL DE ÁGUA - FORNECIMENTO E INSTALAÇÃO. AF_04/2024</t>
  </si>
  <si>
    <t>94699</t>
  </si>
  <si>
    <t>TÊ, PVC, SOLDÁVEL, DN 85 MM INSTALADO EM RESERVAÇÃO PREDIAL DE ÁGUA - FORNECIMENTO E INSTALAÇÃO. AF_04/2024</t>
  </si>
  <si>
    <t>105167</t>
  </si>
  <si>
    <t>UNIÃO FLANGE, PPR, COM PARAFUSOS, DN 40 MM, INSTALADO EM RESERVAÇÃO PREDIAL DE ÁGUA - FORNECIMENTO E INSTALAÇÃO. AF_04/2024</t>
  </si>
  <si>
    <t>96809</t>
  </si>
  <si>
    <t>CONEXÃO FIXA, ROSCA FÊMEA, METÁLICA, PARA INSTALAÇÕES EM PEX ÁGUA, DN 16 MM X 1/2", COM ANEL DESLIZANTE. FORNECIMENTO E INSTALAÇÃO. AF_02/2023</t>
  </si>
  <si>
    <t>96812</t>
  </si>
  <si>
    <t>CONEXÃO FIXA, ROSCA FÊMEA, METÁLICA, PARA INSTALAÇÕES EM PEX ÁGUA, DN 20 MM X 1/2", COM ANEL DESLIZANTE. FORNECIMENTO E INSTALAÇÃO. AF_02/2023</t>
  </si>
  <si>
    <t>96813</t>
  </si>
  <si>
    <t>CONEXÃO FIXA, ROSCA FÊMEA, METÁLICA, PARA INSTALAÇÕES EM PEX ÁGUA, DN 20 MM X 3/4", COM ANEL DESLIZANTE. FORNECIMENTO E INSTALAÇÃO. AF_02/2023</t>
  </si>
  <si>
    <t>96817</t>
  </si>
  <si>
    <t>CONEXÃO FIXA, ROSCA FÊMEA, METÁLICA, PARA INSTALAÇÕES EM PEX ÁGUA, DN 25 MM X 1", COM ANEL DESLIZANTE - FORNECIMENTO E INSTALAÇÃO. AF_02/2023</t>
  </si>
  <si>
    <t>96816</t>
  </si>
  <si>
    <t>CONEXÃO FIXA, ROSCA FÊMEA, METÁLICA, PARA INSTALAÇÕES EM PEX ÁGUA, DN 25 MM X 3/4", COM ANEL DESLIZANTE - FORNECIMENTO E INSTALAÇÃO. AF_02/2023</t>
  </si>
  <si>
    <t>96821</t>
  </si>
  <si>
    <t>CONEXÃO FIXA, ROSCA FÊMEA, METÁLICA, PARA INSTALAÇÕES EM PEX ÁGUA, DN 32 MM X 1", COM ANEL DESLIZANTE - FORNECIMENTO E INSTALAÇÃO. AF_02/2023</t>
  </si>
  <si>
    <t>96824</t>
  </si>
  <si>
    <t>CONEXÃO FIXA, ROSCA FÊMEA, PARA INSTALAÇÕES EM PEX ÁGUA, DN 16MM X 1/2", CONEXÃO POR CRIMPAGEM - FORNECIMENTO E INSTALAÇÃO. AF_02/2023</t>
  </si>
  <si>
    <t>96827</t>
  </si>
  <si>
    <t>CONEXÃO FIXA, ROSCA FÊMEA, PARA INSTALAÇÕES EM PEX ÁGUA, DN 20MM X 1/2", CONEXÃO POR CRIMPAGEM - FORNECIMENTO E INSTALAÇÃO. AF_02/2023</t>
  </si>
  <si>
    <t>96828</t>
  </si>
  <si>
    <t>CONEXÃO FIXA, ROSCA FÊMEA, PARA INSTALAÇÕES EM PEX ÁGUA, DN 20MM X 3/4", CONEXÃO POR CRIMPAGEM - FORNECIMENTO E INSTALAÇÃO. AF_02/2023</t>
  </si>
  <si>
    <t>96832</t>
  </si>
  <si>
    <t>CONEXÃO FIXA, ROSCA FÊMEA, PARA INSTALAÇÕES EM PEX ÁGUA, DN 25MM X 3/4", CONEXÃO POR CRIMPAGEM - FORNECIMENTO E INSTALAÇÃO. AF_02/2023</t>
  </si>
  <si>
    <t>96810</t>
  </si>
  <si>
    <t>CONEXÃO MÓVEL, ROSCA FÊMEA, METÁLICA, PARA INSTALAÇÕES EM PEX ÁGUA, DN 16 MM X 3/4", COM ANEL DESLIZANTE. FORNECIMENTO E INSTALAÇÃO. AF_02/2023</t>
  </si>
  <si>
    <t>96873</t>
  </si>
  <si>
    <t>DISTRIBUIDOR 2 SAÍDAS, METÁLICO, PARA INSTALAÇÕES EM PEX ÁGUA, ENTRADA DE 1" X 2 SAÍDAS DE 1/2", CONEXÃO POR ANEL DESLIZANTE - FORNECIMENTO E INSTALAÇÃO. AF_02/2023</t>
  </si>
  <si>
    <t>96872</t>
  </si>
  <si>
    <t>DISTRIBUIDOR 2 SAÍDAS, METÁLICO, PARA INSTALAÇÕES EM PEX ÁGUA, ENTRADA DE 3/4" X 2 SAÍDAS DE 1/2", CONEXÃO POR ANEL DESLIZANTE - FORNECIMENTO E INSTALAÇÃO. AF_02/2023</t>
  </si>
  <si>
    <t>96876</t>
  </si>
  <si>
    <t>DISTRIBUIDOR 2 SAÍDAS, PARA INSTALAÇÕES EM PEX ÁGUA, ENTRADA DE 32 MM X 2 SAÍDAS DE 16 MM, CONEXÃO POR CRIMPAGEM FORNECIMENTO E INSTALAÇÃO. AF_02/2023</t>
  </si>
  <si>
    <t>96878</t>
  </si>
  <si>
    <t>DISTRIBUIDOR 2 SAÍDAS, PARA INSTALAÇÕES EM PEX ÁGUA, ENTRADA DE 32 MM X 2 SAÍDAS DE 25 MM, CONEXÃO POR CRIMPAGEM - FORNECIMENTO E INSTALAÇÃO. AF_02/2023</t>
  </si>
  <si>
    <t>96875</t>
  </si>
  <si>
    <t>DISTRIBUIDOR 3 SAÍDAS, METÁLICO, PARA INSTALAÇÕES EM PEX ÁGUA, ENTRADA DE 1" X 3 SAÍDAS DE 1/2", CONEXÃO POR ANEL DESLIZANTE - FORNECIMENTO E INSTALAÇÃO. AF_02/2023</t>
  </si>
  <si>
    <t>96874</t>
  </si>
  <si>
    <t>DISTRIBUIDOR 3 SAÍDAS, METÁLICO, PARA INSTALAÇÕES EM PEX ÁGUA, ENTRADA DE 3/4" X 3 SAÍDAS DE 1/2", CONEXÃO POR ANEL DESLIZANTE - FORNECIMENTO E INSTALAÇÃO. AF_02/2023</t>
  </si>
  <si>
    <t>96879</t>
  </si>
  <si>
    <t>DISTRIBUIDOR 3 SAÍDAS, PARA INSTALAÇÕES EM PEX ÁGUA, ENTRADA DE 32 MM X 3 SAÍDAS DE 16 MM, CONEXÃO POR CRIMPAGEM - FORNECIMENTO E INSTALAÇÃO. AF_02/2023</t>
  </si>
  <si>
    <t>96881</t>
  </si>
  <si>
    <t>DISTRIBUIDOR 3 SAÍDAS, PARA INSTALAÇÕES EM PEX ÁGUA, ENTRADA DE 32 MM X 3 SAÍDAS DE 25 MM, CONEXÃO POR CRIMPAGEM - FORNECIMENTO E INSTALAÇÃO. AF_02/2023</t>
  </si>
  <si>
    <t>96837</t>
  </si>
  <si>
    <t>JOELHO 90 GRAUS, METÁLICO, PARA INSTALAÇÕES EM PEX ÁGUA, DN 16 MM, CONEXÃO POR ANEL DESLIZANTE - FORNECIMENTO E INSTALAÇÃO. AF_02/2023</t>
  </si>
  <si>
    <t>96840</t>
  </si>
  <si>
    <t>JOELHO 90 GRAUS, METÁLICO, PARA INSTALAÇÕES EM PEX ÁGUA, DN 20 MM, CONEXÃO POR ANEL DESLIZANTE - FORNECIMENTO E INSTALAÇÃO. AF_02/2023</t>
  </si>
  <si>
    <t>96845</t>
  </si>
  <si>
    <t>JOELHO 90 GRAUS, METÁLICO, PARA INSTALAÇÕES EM PEX ÁGUA, DN 25 MM, CONEXÃO POR ANEL DESLIZANTE - FORNECIMENTO E INSTALAÇÃO. AF_02/2023</t>
  </si>
  <si>
    <t>96848</t>
  </si>
  <si>
    <t>JOELHO 90 GRAUS, METÁLICO, PARA INSTALAÇÕES EM PEX ÁGUA, DN 32 MM, CONEXÃO POR ANEL DESLIZANTE - FORNECIMENTO E INSTALAÇÃO. AF_02/2023</t>
  </si>
  <si>
    <t>96849</t>
  </si>
  <si>
    <t>JOELHO 90 GRAUS, PARA INSTALAÇÕES EM PEX ÁGUA, DN 16 MM, CONEXÃO POR CRIMPAGEM - FORNECIMENTO E INSTALAÇÃO. AF_02/2023</t>
  </si>
  <si>
    <t>96852</t>
  </si>
  <si>
    <t>JOELHO 90 GRAUS, PARA INSTALAÇÕES EM PEX ÁGUA, DN 20 MM, CONEXÃO POR CRIMPAGEM - FORNECIMENTO E INSTALAÇÃO. AF_02/2023</t>
  </si>
  <si>
    <t>96855</t>
  </si>
  <si>
    <t>JOELHO 90 GRAUS, PARA INSTALAÇÕES EM PEX ÁGUA, DN 25 MM, CONEXÃO POR CRIMPAGEM - FORNECIMENTO E INSTALAÇÃO. AF_02/2023</t>
  </si>
  <si>
    <t>96838</t>
  </si>
  <si>
    <t>JOELHO 90 GRAUS, ROSCA FÊMEA TERMINAL, METÁLICO, PARA INSTALAÇÕES EM PEX ÁGUA, DN 16MM X 1/2", CONEXÃO POR ANEL DESLIZANTE - FORNECIMENTO E INSTALAÇÃO. AF_02/2023</t>
  </si>
  <si>
    <t>96841</t>
  </si>
  <si>
    <t>JOELHO 90 GRAUS, ROSCA FÊMEA TERMINAL, METÁLICO, PARA INSTALAÇÕES EM PEX ÁGUA, DN 20 MM X 1/2", CONEXÃO POR ANEL DESLIZANTE - FORNECIMENTO E INSTALAÇÃO. AF_02/2023</t>
  </si>
  <si>
    <t>96842</t>
  </si>
  <si>
    <t>JOELHO 90 GRAUS, ROSCA FÊMEA TERMINAL, METÁLICO, PARA INSTALAÇÕES EM PEX ÁGUA, DN 20 MM X 3/4", CONEXÃO POR ANEL DESLIZANTE - FORNECIMENTO E INSTALAÇÃO. AF_02/2023</t>
  </si>
  <si>
    <t>96846</t>
  </si>
  <si>
    <t>JOELHO 90 GRAUS, ROSCA FÊMEA TERMINAL, METÁLICO, PARA INSTALAÇÕES EM PEX ÁGUA, DN 25 MM X 3/4", CONEXÃO POR ANEL DESLIZANTE - FORNECIMENTO E INSTALAÇÃO. AF_02/2023</t>
  </si>
  <si>
    <t>96850</t>
  </si>
  <si>
    <t>JOELHO 90 GRAUS, ROSCA FÊMEA TERMINAL, PARA INSTALAÇÕES EM PEX ÁGUA, DN 16MM X 1/2", CONEXÃO POR CRIMPAGEM - FORNECIMENTO E INSTALAÇÃO. AF_02/2023</t>
  </si>
  <si>
    <t>96853</t>
  </si>
  <si>
    <t>JOELHO 90 GRAUS, ROSCA FÊMEA TERMINAL, PARA INSTALAÇÕES EM PEX ÁGUA, DN 20MM X 1/2", CONEXÃO POR CRIMPAGEM - FORNECIMENTO E INSTALAÇÃO. AF_02/2023</t>
  </si>
  <si>
    <t>96854</t>
  </si>
  <si>
    <t>JOELHO 90 GRAUS, ROSCA FÊMEA TERMINAL, PARA INSTALAÇÕES EM PEX ÁGUA, DN 20MM X 3/4", CONEXÃO POR CRIMPAGEM - FORNECIMENTO E INSTALAÇÃO. AF_02/2023</t>
  </si>
  <si>
    <t>96856</t>
  </si>
  <si>
    <t>JOELHO 90 GRAUS, ROSCA FÊMEA TERMINAL, PARA INSTALAÇÕES EM PEX ÁGUA, DN 25MM X 1/2", CONEXÃO POR CRIMPAGEM - FORNECIMENTO E INSTALAÇÃO. AF_02/2023</t>
  </si>
  <si>
    <t>96843</t>
  </si>
  <si>
    <t>JOELHO ROSCA FÊMEA, COM BASE FIXA, METÁLICO, PARA INSTALAÇÕES EM PEX ÁGUA, DN 20MM X 1/2", CONEXÃO POR ANEL DESLIZANTE - FORNECIMENTO E INSTALAÇÃO. AF_02/2023</t>
  </si>
  <si>
    <t>96847</t>
  </si>
  <si>
    <t>JOELHO ROSCA FÊMEA, COM BASE FIXA, METÁLICO, PARA INSTALAÇÕES EM PEX ÁGUA, DN 25MM X 3/4", CONEXÃO POR ANEL DESLIZANTE - FORNECIMENTO E INSTALAÇÃO. AF_02/2023</t>
  </si>
  <si>
    <t>96844</t>
  </si>
  <si>
    <t>JOELHO ROSCA FÊMEA, MÓVEL, METÁLICO, PARA INSTALAÇÕES EM PEX ÁGUA, DN 20MM X 3/4", CONEXÃO POR ANEL DESLIZANTE - FORNECIMENTO E INSTALAÇÃO. AF_02/2023</t>
  </si>
  <si>
    <t>96839</t>
  </si>
  <si>
    <t>JOELHO, ROSCA FÊMEA, COM BASE FIXA, METÁLICO, PARA INSTALAÇÕES EM PEX ÁGUA, DN 16MM X 1/2", CONEXÃO POR ANEL DESLIZANTE - FORNECIMENTO E INSTALAÇÃO. AF_02/2023</t>
  </si>
  <si>
    <t>96805</t>
  </si>
  <si>
    <t>KIT CHASSI PEX, PRÉ-FABRICADO, PARA CHUVEIRO, INCLUSO QUADRO METÁLICO, TUBOS, REGISTROS DE PRESSÃO E CONEXÕES POR ANEL DESLIZANTE - FORNECIMENTO E INSTALAÇÃO. AF_02/2023</t>
  </si>
  <si>
    <t>96802</t>
  </si>
  <si>
    <t>KIT CHASSI PEX, PRÉ-FABRICADO, PARA CHUVEIRO, INCLUSO QUADRO METÁLICO, TUBOS, REGISTROS DE PRESSÃO E CONEXÕES POR CRIMPAGEM - FORNECIMENTO E INSTALAÇÃO. AF_02/2023</t>
  </si>
  <si>
    <t>96806</t>
  </si>
  <si>
    <t>KIT CHASSI PEX, PRÉ-FABRICADO, PARA COZINHA COM CUBA SIMPLES, INCLUSO QUADRO METÁLICO, TUBOS E CONEXÕES POR ANEL DESLIZANTE - FORNECIMENTO E INSTALAÇÃO. AF_02/2023</t>
  </si>
  <si>
    <t>96803</t>
  </si>
  <si>
    <t>KIT CHASSI PEX, PRÉ-FABRICADO, PARA COZINHA COM CUBA SIMPLES, INCLUSO QUADRO METÁLICO, TUBOS E CONEXÕES POR CRIMPAGEM - FORNECIMENTO E INSTALAÇÃO. AF_02/2023</t>
  </si>
  <si>
    <t>96807</t>
  </si>
  <si>
    <t>KIT CHASSI PEX, PRÉ-FABRICADO, PARA ÁREA DE SERVIÇO COM TANQUE E MÁQUINA DE LAVAR ROUPA, INCLUSO QUADRO METÁLICO, TUBOS E CONEXÕES POR ANEL DESLIZANTE - FORNECIMENTO E INSTALAÇÃO. AF_02/2023</t>
  </si>
  <si>
    <t>96804</t>
  </si>
  <si>
    <t>KIT CHASSI PEX, PRÉ-FABRICADO, PARA ÁREA DE SERVIÇO COM TANQUE E MÁQUINA DE LAVAR ROUPA, INCLUSO QUADRO METÁLICO, TUBOS E CONEXÕES POR CRIMPAGEM - FORNECIMENTO E INSTALAÇÃO. AF_02/2023</t>
  </si>
  <si>
    <t>96829</t>
  </si>
  <si>
    <t>LUVA DE REDUÇÃO PARA INSTALAÇÕES EM PEX ÁGUA, DN 20 X 16 MM, CONEXÃO POR CRIMPAGEM - FORNECIMENTO E INSTALAÇÃO. AF_02/2023</t>
  </si>
  <si>
    <t>96833</t>
  </si>
  <si>
    <t>LUVA DE REDUÇÃO PARA INSTALAÇÕES EM PEX ÁGUA, DN 25 X 16 MM, CONEXÃO POR CRIMPAGEM - FORNECIMENTO E INSTALAÇÃO. AF_02/2023</t>
  </si>
  <si>
    <t>96836</t>
  </si>
  <si>
    <t>LUVA DE REDUÇÃO PARA INSTALAÇÕES EM PEX ÁGUA, DN 32 X 25 MM, CONEXÃO POR CRIMPAGEM - FORNECIMENTO E INSTALAÇÃO. AF_02/2023</t>
  </si>
  <si>
    <t>104576</t>
  </si>
  <si>
    <t>LUVA DE REDUÇÃO, PARA INSTALAÇÕES EM PEX ÁGUA, DN 20 X 16 MM, COM ANEL DESLIZANTE - FORNECIMENTO E INSTALAÇÃO. AF_02/2023</t>
  </si>
  <si>
    <t>104577</t>
  </si>
  <si>
    <t>LUVA DE REDUÇÃO, PARA INSTALAÇÕES EM PEX ÁGUA, DN 25 X 16 MM, COM ANEL DESLIZANTE - FORNECIMENTO E INSTALAÇÃO. AF_02/2023</t>
  </si>
  <si>
    <t>104578</t>
  </si>
  <si>
    <t>LUVA DE REDUÇÃO, PARA INSTALAÇÕES EM PEX ÁGUA, DN 25 X 20 MM, COM ANEL DESLIZANTE - FORNECIMENTO E INSTALAÇÃO. AF_02/2023</t>
  </si>
  <si>
    <t>104579</t>
  </si>
  <si>
    <t>LUVA DE REDUÇÃO, PARA INSTALAÇÕES EM PEX ÁGUA, DN 32 X 25 MM, COM ANEL DESLIZANTE - FORNECIMENTO E INSTALAÇÃO. AF_02/2023</t>
  </si>
  <si>
    <t>96823</t>
  </si>
  <si>
    <t>LUVA PARA INSTALAÇÕES EM PEX ÁGUA, DN 16 MM, CONEXÃO POR CRIMPAGEM - FORNECIMENTO E INSTALAÇÃO. AF_02/2023</t>
  </si>
  <si>
    <t>96826</t>
  </si>
  <si>
    <t>LUVA PARA INSTALAÇÕES EM PEX ÁGUA, DN 20 MM, CONEXÃO POR CRIMPAGEM - FORNECIMENTO E INSTALAÇÃO. AF_02/2023</t>
  </si>
  <si>
    <t>96830</t>
  </si>
  <si>
    <t>LUVA PARA INSTALAÇÕES EM PEX ÁGUA, DN 25 MM, CONEXÃO POR CRIMPAGEM - FORNECIMENTO E INSTALAÇÃO. AF_02/2023</t>
  </si>
  <si>
    <t>96834</t>
  </si>
  <si>
    <t>LUVA PARA INSTALAÇÕES EM PEX ÁGUA, DN 32 MM, CONEXÃO POR CRIMPAGEM - FORNECIMENTO E INSTALAÇÃO. AF_02/2023</t>
  </si>
  <si>
    <t>104581</t>
  </si>
  <si>
    <t>LUVA, PARA INSTALAÇÕES EM PEX ÁGUA, DN 16 MM, COM ANEL DESLIZANTE - FORNECIMENTO E INSTALAÇÃO. AF_02/2023</t>
  </si>
  <si>
    <t>104582</t>
  </si>
  <si>
    <t>LUVA, PARA INSTALAÇÕES EM PEX ÁGUA, DN 20 MM, COM ANEL DESLIZANTE - FORNECIMENTO E INSTALAÇÃO. AF_02/2023</t>
  </si>
  <si>
    <t>104583</t>
  </si>
  <si>
    <t>LUVA, PARA INSTALAÇÕES EM PEX ÁGUA, DN 25 MM, COM ANEL DESLIZANTE - FORNECIMENTO E INSTALAÇÃO. AF_02/2023</t>
  </si>
  <si>
    <t>104584</t>
  </si>
  <si>
    <t>LUVA, PARA INSTALAÇÕES EM PEX ÁGUA, DN 32 MM, COM ANEL DESLIZANTE - FORNECIMENTO E INSTALAÇÃO. AF_02/2023</t>
  </si>
  <si>
    <t>96798</t>
  </si>
  <si>
    <t>TUBO, PEX, MONOCAMADA, DN 16, INSTALADO EM RAMAL/SUB-RAMAL OU DISTRIBUIÇÃO DE ÁGUA - FORNECIMENTO E INSTALAÇÃO. AF_02/2023</t>
  </si>
  <si>
    <t>96799</t>
  </si>
  <si>
    <t>TUBO, PEX, MONOCAMADA, DN 20, INSTALADO EM RAMAL/SUB-RAMAL OU DISTRIBUIÇÃO DE ÁGUA - FORNECIMENTO E INSTALAÇÃO. AF_02/2023</t>
  </si>
  <si>
    <t>96800</t>
  </si>
  <si>
    <t>TUBO, PEX, MONOCAMADA, DN 25, INSTALADO EM RAMAL/SUB-RAMAL OU DISTRIBUIÇÃO DE ÁGUA - FORNECIMENTO E INSTALAÇÃO. AF_02/2023</t>
  </si>
  <si>
    <t>96801</t>
  </si>
  <si>
    <t>TUBO, PEX, MONOCAMADA, DN 32, INSTALADO EM RAMAL/SUB-RAMAL OU DISTRIBUIÇÃO DE ÁGUA - FORNECIMENTO E INSTALAÇÃO. AF_02/2023</t>
  </si>
  <si>
    <t>96860</t>
  </si>
  <si>
    <t>TÊ, METÁLICO, PARA INSTALAÇÕES EM PEX ÁGUA, DN 16 MM, CONEXÃO POR ANEL DESLIZANTE - FORNECIMENTO E INSTALAÇÃO. AF_02/2023</t>
  </si>
  <si>
    <t>96862</t>
  </si>
  <si>
    <t>TÊ, METÁLICO, PARA INSTALAÇÕES EM PEX ÁGUA, DN 20 MM, CONEXÃO POR ANEL DESLIZANTE - FORNECIMENTO E INSTALAÇÃO. AF_02/2023</t>
  </si>
  <si>
    <t>96864</t>
  </si>
  <si>
    <t>TÊ, METÁLICO, PARA INSTALAÇÕES EM PEX ÁGUA, DN 25 MM, CONEXÃO POR ANEL DESLIZANTE - FORNECIMENTO E INSTALAÇÃO. AF_02/2023</t>
  </si>
  <si>
    <t>96866</t>
  </si>
  <si>
    <t>TÊ, METÁLICO, PARA INSTALAÇÕES EM PEX ÁGUA, DN 32 MM, CONEXÃO POR ANEL DESLIZANTE - FORNECIMENTO E INSTALAÇÃO. AF_02/2023</t>
  </si>
  <si>
    <t>96868</t>
  </si>
  <si>
    <t>TÊ, PARA INSTALAÇÕES EM PEX ÁGUA, DN 16 MM, CONEXÃO POR CRIMPAGEM - FORNECIMENTO E INSTALAÇÃO. AF_02/2023</t>
  </si>
  <si>
    <t>96869</t>
  </si>
  <si>
    <t>TÊ, PARA INSTALAÇÕES EM PEX ÁGUA, DN 20 MM, CONEXÃO POR CRIMPAGEM - FORNECIMENTO E INSTALAÇÃO. AF_02/2023</t>
  </si>
  <si>
    <t>96870</t>
  </si>
  <si>
    <t>TÊ, PARA INSTALAÇÕES EM PEX ÁGUA, DN 25 MM, CONEXÃO POR CRIMPAGEM - FORNECIMENTO E INSTALAÇÃO. AF_02/2023</t>
  </si>
  <si>
    <t>96871</t>
  </si>
  <si>
    <t>TÊ, PARA INSTALAÇÕES EM PEX ÁGUA, DN 32 MM, CONEXÃO POR CRIMPAGEM - FORNECIMENTO E INSTALAÇÃO. AF_02/2023</t>
  </si>
  <si>
    <t>96861</t>
  </si>
  <si>
    <t>TÊ, ROSCA FÊMEA, METÁLICO, PARA INSTALAÇÕES EM PEX ÁGUA, DN 16 MM X ½", CONEXÃO POR ANEL DESLIZANTE - FORNECIMENTO E INSTALAÇÃO. AF_02/2023</t>
  </si>
  <si>
    <t>96863</t>
  </si>
  <si>
    <t>TÊ, ROSCA FÊMEA, METÁLICO, PARA INSTALAÇÕES EM PEX ÁGUA, DN 20 MM X 1/2", CONEXÃO POR ANEL DESLIZANTE - FORNECIMENTO E INSTALAÇÃO. AF_02/2023</t>
  </si>
  <si>
    <t>96865</t>
  </si>
  <si>
    <t>TÊ, ROSCA FÊMEA, METÁLICO, PARA INSTALAÇÕES EM PEX ÁGUA, DN 25 MM X 3/4", CONEXÃO POR ANEL DESLIZANTE - FORNECIMENTO E INSTALAÇÃO. AF_02/2023</t>
  </si>
  <si>
    <t>96814</t>
  </si>
  <si>
    <t>UNIÃO DE REDUÇÃO, METÁLICA, PARA INSTALAÇÕES EM PEX ÁGUA, DN 20 X 16 MM, CONEXÃO POR ANEL DESLIZANTE - FORNECIMENTO E INSTALAÇÃO. AF_02/2023</t>
  </si>
  <si>
    <t>96818</t>
  </si>
  <si>
    <t>UNIÃO DE REDUÇÃO, METÁLICA, PARA INSTALAÇÕES EM PEX ÁGUA, DN 25 X 16 MM, CONEXÃO POR ANEL DESLIZANTE - FORNECIMENTO E INSTALAÇÃO. AF_02/2023</t>
  </si>
  <si>
    <t>96819</t>
  </si>
  <si>
    <t>UNIÃO DE REDUÇÃO, METÁLICA, PARA INSTALAÇÕES EM PEX ÁGUA, DN 25 X 20 MM, CONEXÃO POR ANEL DESLIZANTE - FORNECIMENTO E INSTALAÇÃO. AF_02/2023</t>
  </si>
  <si>
    <t>96822</t>
  </si>
  <si>
    <t>UNIÃO DE REDUÇÃO, METÁLICA, PARA INSTALAÇÕES EM PEX ÁGUA, DN 32 X 25 MM, CONEXÃO POR ANEL DESLIZANTE - FORNECIMENTO E INSTALAÇÃO. AF_02/2023</t>
  </si>
  <si>
    <t>96808</t>
  </si>
  <si>
    <t>UNIÃO METÁLICA PARA INSTALAÇÕES EM PEX ÁGUA, DN 16 MM, COM ANEL DESLIZANTE - FORNECIMENTO E INSTALAÇÃO. AF_02/2023</t>
  </si>
  <si>
    <t>96811</t>
  </si>
  <si>
    <t>UNIÃO METÁLICA PARA INSTALAÇÕES EM PEX ÁGUA, DN 20 MM, COM ANEL DESLIZANTE - FORNECIMENTO E INSTALAÇÃO. AF_02/2023</t>
  </si>
  <si>
    <t>96815</t>
  </si>
  <si>
    <t>UNIÃO METÁLICA PARA INSTALAÇÕES EM PEX ÁGUA, DN 25 MM, COM ANEL DESLIZANTE - FORNECIMENTO E INSTALAÇÃO. AF_02/2023</t>
  </si>
  <si>
    <t>96820</t>
  </si>
  <si>
    <t>UNIÃO METÁLICA PARA INSTALAÇÕES EM PEX ÁGUA, DN 32 MM, COM ANEL DESLIZANTE - FORNECIMENTO E INSTALAÇÃO. AF_02/2023</t>
  </si>
  <si>
    <t>96702</t>
  </si>
  <si>
    <t>BUCHA DE REDUÇÃO, PPR, 32 X 25, CLASSE PN 25, INSTALADO EM PRUMADA DE ÁGUA FORNECIMENTO E INSTALAÇÃO . AF_08/2022</t>
  </si>
  <si>
    <t>96662</t>
  </si>
  <si>
    <t>BUCHA DE REDUÇÃO, PPR, 32 X 25, CLASSE PN 25, INSTALADO EM RAMAL DE DISTRIBUIÇÃO DE ÁGUA FORNECIMENTO E INSTALAÇÃO. AF_08/2022</t>
  </si>
  <si>
    <t>96704</t>
  </si>
  <si>
    <t>BUCHA DE REDUÇÃO, PPR, 40 X 25, CLASSE PN 25, INSTALADO EM PRUMADA DE ÁGUA FORNECIMENTO E INSTALAÇÃO . AF_08/2022</t>
  </si>
  <si>
    <t>96664</t>
  </si>
  <si>
    <t>BUCHA DE REDUÇÃO, PPR, 40 X 25, CLASSE PN 25, INSTALADO EM RAMAL DE DISTRIBUIÇÃO DE ÁGUA FORNECIMENTO E INSTALAÇÃO. AF_08/2022</t>
  </si>
  <si>
    <t>104191</t>
  </si>
  <si>
    <t>BUCHA DE REDUÇÃO, PPR, DN 25 X 20 MM, INSTALADO EM RAMAL OU SUB-RAMAL DE ÁGUA - FORNECIMENTO E INSTALAÇÃO. AF_08/2022</t>
  </si>
  <si>
    <t>96700</t>
  </si>
  <si>
    <t>CONECTOR FÊMEA, PPR, 25 X 1/2", CLASSE PN 25, INSTALADO EM PRUMADA DE ÁGUA FORNECIMENTO E INSTALAÇÃO . AF_08/2022</t>
  </si>
  <si>
    <t>96658</t>
  </si>
  <si>
    <t>CONECTOR FÊMEA, PPR, 25 X 1/2, CLASSE PN 25, INSTALADO EM RAMAL DE DISTRIBUIÇÃO DE ÁGUA FORNECIMENTO E INSTALAÇÃO. AF_08/2022</t>
  </si>
  <si>
    <t>96641</t>
  </si>
  <si>
    <t>CONECTOR FÊMEA, PPR, 25 X 1/2, CLASSE PN 25, INSTALADO EM RAMAL OU SUB-RAMAL DE ÁGUA FORNECIMENTO E INSTALAÇÃO. AF_08/2022</t>
  </si>
  <si>
    <t>96661</t>
  </si>
  <si>
    <t>CONECTOR FÊMEA, PPR, 32 X 3/4", CLASSE PN 25, INSTALADO EM RAMAL DE DISTRIBUIÇÃO DE ÁGUA FORNECIMENTO E INSTALAÇÃO. AF_08/2022</t>
  </si>
  <si>
    <t>96699</t>
  </si>
  <si>
    <t>CONECTOR MACHO, PPR, 25 X 1/2", CLASSE PN 25, INSTALADO EM PRUMADA DE ÁGUA FORNECIMENTO E INSTALAÇÃO . AF_08/2022</t>
  </si>
  <si>
    <t>96657</t>
  </si>
  <si>
    <t>CONECTOR MACHO, PPR, 25 X 1/2, CLASSE PN 25, INSTALADO EM RAMAL DE DISTRIBUIÇÃO DE ÁGUA FORNECIMENTO E INSTALAÇÃO. AF_08/2022</t>
  </si>
  <si>
    <t>96640</t>
  </si>
  <si>
    <t>CONECTOR MACHO, PPR, 25 X 1/2, CLASSE PN 25, INSTALADO EM RAMAL OU SUB-RAMAL DE ÁGUA FORNECIMENTO E INSTALAÇÃO. AF_08/2022</t>
  </si>
  <si>
    <t>96660</t>
  </si>
  <si>
    <t>CONECTOR MACHO, PPR, 32 X 3/4", CLASSE PN 25, INSTALADO EM RAMAL DE DISTRIBUIÇÃO DE ÁGUA FORNECIMENTO E INSTALAÇÃO. AF_08/2022</t>
  </si>
  <si>
    <t>104196</t>
  </si>
  <si>
    <t>CURVA 90 GRAUS, PPR, DN 20 MM, INSTALADO EM RAMAL OU SUB-RAMAL DE ÁGUA - FORNECIMENTO E INSTALAÇÃO. AF_08/2022</t>
  </si>
  <si>
    <t>104197</t>
  </si>
  <si>
    <t>CURVA 90 GRAUS, PPR, DN 25 MM, INSTALADO EM RAMAL OU SUB-RAMAL DE ÁGUA - FORNECIMENTO E INSTALAÇÃO. AF_08/2022</t>
  </si>
  <si>
    <t>104198</t>
  </si>
  <si>
    <t>JOELHO 45 GRAUS, PPR, DN 20 MM, INSTALADO EM RAMAL OU SUB-RAMAL DE ÁGUA - FORNECIMENTO E INSTALAÇÃO. AF_08/2022</t>
  </si>
  <si>
    <t>96685</t>
  </si>
  <si>
    <t>JOELHO 45 GRAUS, PPR, DN 25 MM, CLASSE PN 25, INSTALADO EM PRUMADA DE ÁGUA FORNECIMENTO E INSTALAÇÃO . AF_08/2022</t>
  </si>
  <si>
    <t>96651</t>
  </si>
  <si>
    <t>JOELHO 45 GRAUS, PPR, DN 25 MM, CLASSE PN 25, INSTALADO EM RAMAL DE DISTRIBUIÇÃO DE ÁGUA FORNECIMENTO E INSTALAÇÃO. AF_08/2022</t>
  </si>
  <si>
    <t>96638</t>
  </si>
  <si>
    <t>JOELHO 45 GRAUS, PPR, DN 25 MM, CLASSE PN 25, INSTALADO EM RAMAL OU SUB-RAMAL DE ÁGUA FORNECIMENTO E INSTALAÇÃO. AF_08/2022</t>
  </si>
  <si>
    <t>96687</t>
  </si>
  <si>
    <t>JOELHO 45 GRAUS, PPR, DN 32 MM, CLASSE PN 25, INSTALADO EM PRUMADA DE ÁGUA FORNECIMENTO E INSTALAÇÃO . AF_08/2022</t>
  </si>
  <si>
    <t>96653</t>
  </si>
  <si>
    <t>JOELHO 45 GRAUS, PPR, DN 32 MM, CLASSE PN 25, INSTALADO EM RAMAL DE DISTRIBUIÇÃO DE ÁGUA - FORNECIMENTO E INSTALAÇÃO. AF_08/2022</t>
  </si>
  <si>
    <t>96689</t>
  </si>
  <si>
    <t>JOELHO 45 GRAUS, PPR, DN 40 MM, CLASSE PN 25, INSTALADO EM PRUMADA DE ÁGUA FORNECIMENTO E INSTALAÇÃO . AF_08/2022</t>
  </si>
  <si>
    <t>96655</t>
  </si>
  <si>
    <t>JOELHO 45 GRAUS, PPR, DN 40 MM, CLASSE PN 25, INSTALADO EM RAMAL DE DISTRIBUIÇÃO DE ÁGUA - FORNECIMENTO E INSTALAÇÃO. AF_08/2022</t>
  </si>
  <si>
    <t>96691</t>
  </si>
  <si>
    <t>JOELHO 45 GRAUS, PPR, DN 50 MM, CLASSE PN 25, INSTALADO EM PRUMADA DE ÁGUA FORNECIMENTO E INSTALAÇÃO . AF_08/2022</t>
  </si>
  <si>
    <t>96693</t>
  </si>
  <si>
    <t>JOELHO 45 GRAUS, PPR, DN 63 MM, CLASSE PN 25, INSTALADO EM PRUMADA DE ÁGUA FORNECIMENTO E INSTALAÇÃO . AF_08/2022</t>
  </si>
  <si>
    <t>96695</t>
  </si>
  <si>
    <t>JOELHO 45 GRAUS, PPR, DN 75 MM, CLASSE PN 25, INSTALADO EM PRUMADA DE ÁGUA FORNECIMENTO E INSTALAÇÃO . AF_08/2022</t>
  </si>
  <si>
    <t>104193</t>
  </si>
  <si>
    <t>JOELHO 45 GRAUS, PPR, F/ F, DN 90 MM, INSTALADO EM PRUMADA DE ÁGUA - FORNECIMENTO E INSTALAÇÃO. AF_08/2022</t>
  </si>
  <si>
    <t>96697</t>
  </si>
  <si>
    <t>JOELHO 90 GRAUS, PPR, DN 110 MM, CLASSE PN 25, INSTALADO EM PRUMADA DE ÁGUA FORNECIMENTO E INSTALAÇÃO . AF_08/2022</t>
  </si>
  <si>
    <t>104199</t>
  </si>
  <si>
    <t>JOELHO 90 GRAUS, PPR, DN 20 MM, INSTALADO EM RAMAL OU SUB-RAMAL DE ÁGUA - FORNECIMENTO E INSTALAÇÃO. AF_08/2022</t>
  </si>
  <si>
    <t>96684</t>
  </si>
  <si>
    <t>JOELHO 90 GRAUS, PPR, DN 25 MM, CLASSE PN 25, INSTALADO EM PRUMADA DE ÁGUA FORNECIMENTO E INSTALAÇÃO . AF_08/2022</t>
  </si>
  <si>
    <t>96650</t>
  </si>
  <si>
    <t>JOELHO 90 GRAUS, PPR, DN 25 MM, CLASSE PN 25, INSTALADO EM RAMAL DE DISTRIBUIÇÃO FORNECIMENTO E INSTALAÇÃO. AF_08/2022</t>
  </si>
  <si>
    <t>96637</t>
  </si>
  <si>
    <t>JOELHO 90 GRAUS, PPR, DN 25 MM, CLASSE PN 25, INSTALADO EM RAMAL OU SUB-RAMAL DE ÁGUA FORNECIMENTO E INSTALAÇÃO. AF_08/2022</t>
  </si>
  <si>
    <t>96686</t>
  </si>
  <si>
    <t>JOELHO 90 GRAUS, PPR, DN 32 MM, CLASSE PN 25, INSTALADO EM PRUMADA DE ÁGUA FORNECIMENTO E INSTALAÇÃO . AF_08/2022</t>
  </si>
  <si>
    <t>96652</t>
  </si>
  <si>
    <t>JOELHO 90 GRAUS, PPR, DN 32 MM, CLASSE PN 25, INSTALADO EM RAMAL DE DISTRIBUIÇÃO - FORNECIMENTO E INSTALAÇÃO. AF_08/2022</t>
  </si>
  <si>
    <t>96688</t>
  </si>
  <si>
    <t>JOELHO 90 GRAUS, PPR, DN 40 MM, CLASSE PN 25, INSTALADO EM PRUMADA DE ÁGUA FORNECIMENTO E INSTALAÇÃO . AF_08/2022</t>
  </si>
  <si>
    <t>96654</t>
  </si>
  <si>
    <t>JOELHO 90 GRAUS, PPR, DN 40 MM, CLASSE PN 25, INSTALADO EM RAMAL DE DISTRIBUIÇÃO - FORNECIMENTO E INSTALAÇÃO. AF_08/2022</t>
  </si>
  <si>
    <t>96690</t>
  </si>
  <si>
    <t>JOELHO 90 GRAUS, PPR, DN 50 MM, CLASSE PN 25, INSTALADO EM PRUMADA DE ÁGUA FORNECIMENTO E INSTALAÇÃO . AF_08/2022</t>
  </si>
  <si>
    <t>96692</t>
  </si>
  <si>
    <t>JOELHO 90 GRAUS, PPR, DN 63 MM, CLASSE PN 25, INSTALADO EM PRUMADA DE ÁGUA FORNECIMENTO E INSTALAÇÃO . AF_08/2022</t>
  </si>
  <si>
    <t>96694</t>
  </si>
  <si>
    <t>JOELHO 90 GRAUS, PPR, DN 75 MM, CLASSE PN 25, INSTALADO EM PRUMADA DE ÁGUA FORNECIMENTO E INSTALAÇÃO . AF_08/2022</t>
  </si>
  <si>
    <t>96696</t>
  </si>
  <si>
    <t>JOELHO 90 GRAUS, PPR, DN 90 MM, CLASSE PN 25, INSTALADO EM PRUMADA DE ÁGUA FORNECIMENTO E INSTALAÇÃO . AF_08/2022</t>
  </si>
  <si>
    <t>96709</t>
  </si>
  <si>
    <t>LUVA, PPR, DN 110 MM, CLASSE PN 25, INSTALADO EM PRUMADA DE ÁGUA FORNECIMENTO E INSTALAÇÃO. AF_08/2022</t>
  </si>
  <si>
    <t>104200</t>
  </si>
  <si>
    <t>LUVA, PPR, DN 20 MM, INSTALADO EM RAMAL OU SUB-RAMAL DE ÁGUA - FORNECIMENTO E INSTALAÇÃO. AF_08/2022</t>
  </si>
  <si>
    <t>96698</t>
  </si>
  <si>
    <t>LUVA, PPR, DN 25 MM, CLASSE PN 25, INSTALADO EM PRUMADA DE ÁGUA FORNECIMENTO E INSTALAÇÃO . AF_08/2022</t>
  </si>
  <si>
    <t>96656</t>
  </si>
  <si>
    <t>LUVA, PPR, DN 25 MM, CLASSE PN 25, INSTALADO EM RAMAL DE DISTRIBUIÇÃO DE ÁGUA FORNECIMENTO E INSTALAÇÃO. AF_08/2022</t>
  </si>
  <si>
    <t>96639</t>
  </si>
  <si>
    <t>LUVA, PPR, DN 25 MM, CLASSE PN 25, INSTALADO EM RAMAL OU SUB-RAMAL DE ÁGUA FORNECIMENTO E INSTALAÇÃO. AF_08/2022</t>
  </si>
  <si>
    <t>96701</t>
  </si>
  <si>
    <t>LUVA, PPR, DN 32 MM, CLASSE PN 25, INSTALADO EM PRUMADA DE ÁGUA FORNECIMENTO E INSTALAÇÃO. AF_08/2022</t>
  </si>
  <si>
    <t>96659</t>
  </si>
  <si>
    <t>LUVA, PPR, DN 32 MM, CLASSE PN 25, INSTALADO EM RAMAL DE DISTRIBUIÇÃO DE ÁGUA FORNECIMENTO E INSTALAÇÃO. AF_08/2022</t>
  </si>
  <si>
    <t>96703</t>
  </si>
  <si>
    <t>LUVA, PPR, DN 40 MM, CLASSE PN 25, INSTALADO EM PRUMADA DE ÁGUA FORNECIMENTO E INSTALAÇÃO. AF_08/2022</t>
  </si>
  <si>
    <t>96663</t>
  </si>
  <si>
    <t>LUVA, PPR, DN 40 MM, CLASSE PN 25, INSTALADO EM RAMAL DE DISTRIBUIÇÃO DE ÁGUA FORNECIMENTO E INSTALAÇÃO. AF_08/2022</t>
  </si>
  <si>
    <t>96705</t>
  </si>
  <si>
    <t>LUVA, PPR, DN 50 MM, CLASSE PN 25, INSTALADO EM PRUMADA DE ÁGUA FORNECIMENTO E INSTALAÇÃO. AF_08/2022</t>
  </si>
  <si>
    <t>96706</t>
  </si>
  <si>
    <t>LUVA, PPR, DN 63 MM, CLASSE PN 25, INSTALADO EM PRUMADA DE ÁGUA FORNECIMENTO E INSTALAÇÃO. AF_08/2022</t>
  </si>
  <si>
    <t>96707</t>
  </si>
  <si>
    <t>LUVA, PPR, DN 75 MM, CLASSE PN 25, INSTALADO EM PRUMADA DE ÁGUA FORNECIMENTO E INSTALAÇÃO. AF_08/2022</t>
  </si>
  <si>
    <t>96708</t>
  </si>
  <si>
    <t>LUVA, PPR, DN 90 MM, CLASSE PN 25, INSTALADO EM PRUMADA DE ÁGUA FORNECIMENTO E INSTALAÇÃO. AF_08/2022</t>
  </si>
  <si>
    <t>96675</t>
  </si>
  <si>
    <t>TUBO, PPR, DN 110, CLASSE PN 12, INSTALADO EM PRUMADA DE ÁGUA FORNECIMENTO E INSTALAÇÃO. AF_08/2022</t>
  </si>
  <si>
    <t>96683</t>
  </si>
  <si>
    <t>TUBO, PPR, DN 110, CLASSE PN 25, INSTALADO EM PRUMADA DE ÁGUA FORNECIMENTO E INSTALAÇÃO. AF_08/2022</t>
  </si>
  <si>
    <t>104194</t>
  </si>
  <si>
    <t>TUBO, PPR, DN 20, CLASSE PN20, INSTALADO EM RAMAL OU SUB-RAMAL DE ÁGUA - FORNECIMENTO E INSTALAÇÃO. AF_08/2022</t>
  </si>
  <si>
    <t>104195</t>
  </si>
  <si>
    <t>TUBO, PPR, DN 20, CLASSE PN25, INSTALADO EM RAMAL OU SUB-RAMAL DE ÁGUA - FORNECIMENTO E INSTALAÇÃO. AF_08/2022</t>
  </si>
  <si>
    <t>96668</t>
  </si>
  <si>
    <t>TUBO, PPR, DN 25, CLASSE PN 20, INSTALADO EM PRUMADA DE ÁGUA FORNECIMENTO E INSTALAÇÃO. AF_08/2022</t>
  </si>
  <si>
    <t>96644</t>
  </si>
  <si>
    <t>TUBO, PPR, DN 25, CLASSE PN 20, INSTALADO EM RAMAL DE DISTRIBUIÇÃO DE ÁGUA FORNECIMENTO E INSTALAÇÃO. AF_08/2022</t>
  </si>
  <si>
    <t>96635</t>
  </si>
  <si>
    <t>TUBO, PPR, DN 25, CLASSE PN 20, INSTALADO EM RAMAL OU SUB-RAMAL DE ÁGUA FORNECIMENTO E INSTALAÇÃO. AF_08/2022</t>
  </si>
  <si>
    <t>96636</t>
  </si>
  <si>
    <t>TUBO, PPR, DN 25, CLASSE PN 25 INSTALADO EM RAMAL OU SUB-RAMAL DE ÁGUA FORNECIMENTO E INSTALAÇÃO. AF_08/2022</t>
  </si>
  <si>
    <t>96676</t>
  </si>
  <si>
    <t>TUBO, PPR, DN 25, CLASSE PN 25, INSTALADO EM PRUMADA DE ÁGUA FORNECIMENTO E INSTALAÇÃO. AF_08/2022</t>
  </si>
  <si>
    <t>96647</t>
  </si>
  <si>
    <t>TUBO, PPR, DN 25, CLASSE PN 25, INSTALADO EM RAMAL DE DISTRIBUIÇÃO DE ÁGUA FORNECIMENTO E INSTALAÇÃO. AF_08/2022</t>
  </si>
  <si>
    <t>96669</t>
  </si>
  <si>
    <t>TUBO, PPR, DN 32, CLASSE PN 12, INSTALADO EM PRUMADA DE ÁGUA FORNECIMENTO E INSTALAÇÃO. AF_08/2022</t>
  </si>
  <si>
    <t>96645</t>
  </si>
  <si>
    <t>TUBO, PPR, DN 32, CLASSE PN 12, INSTALADO EM RAMAL DE DISTRIBUIÇÃO DE ÁGUA FORNECIMENTO E INSTALAÇÃO. AF_08/2022</t>
  </si>
  <si>
    <t>96677</t>
  </si>
  <si>
    <t>TUBO, PPR, DN 32, CLASSE PN 25, INSTALADO EM PRUMADA DE ÁGUA FORNECIMENTO E INSTALAÇÃO. AF_08/2022</t>
  </si>
  <si>
    <t>96648</t>
  </si>
  <si>
    <t>TUBO, PPR, DN 32, CLASSE PN 25, INSTALADO EM RAMAL DE DISTRIBUIÇÃO DE ÁGUA FORNECIMENTO E INSTALAÇÃO. AF_08/2022</t>
  </si>
  <si>
    <t>96670</t>
  </si>
  <si>
    <t>TUBO, PPR, DN 40, CLASSE PN 12, INSTALADO EM PRUMADA DE ÁGUA FORNECIMENTO E INSTALAÇÃO. AF_08/2022</t>
  </si>
  <si>
    <t>96646</t>
  </si>
  <si>
    <t>TUBO, PPR, DN 40, CLASSE PN 12, INSTALADO EM RAMAL DE DISTRIBUIÇÃO DE ÁGUA FORNECIMENTO E INSTALAÇÃO. AF_08/2022</t>
  </si>
  <si>
    <t>96678</t>
  </si>
  <si>
    <t>TUBO, PPR, DN 40, CLASSE PN 25, INSTALADO EM PRUMADA DE ÁGUA FORNECIMENTO E INSTALAÇÃO. AF_08/2022</t>
  </si>
  <si>
    <t>96649</t>
  </si>
  <si>
    <t>TUBO, PPR, DN 40, CLASSE PN 25, INSTALADO EM RAMAL DE DISTRIBUIÇÃO DE ÁGUA FORNECIMENTO E INSTALAÇÃO. AF_08/2022</t>
  </si>
  <si>
    <t>96671</t>
  </si>
  <si>
    <t>TUBO, PPR, DN 50, CLASSE PN 12, INSTALADO EM PRUMADA DE ÁGUA FORNECIMENTO E INSTALAÇÃO. AF_08/2022</t>
  </si>
  <si>
    <t>96679</t>
  </si>
  <si>
    <t>TUBO, PPR, DN 50, CLASSE PN 25, INSTALADO EM PRUMADA DE ÁGUA FORNECIMENTO E INSTALAÇÃO. AF_08/2022</t>
  </si>
  <si>
    <t>96672</t>
  </si>
  <si>
    <t>TUBO, PPR, DN 63, CLASSE PN 12, INSTALADO EM PRUMADA DE ÁGUA FORNECIMENTO E INSTALAÇÃO. AF_08/2022</t>
  </si>
  <si>
    <t>96680</t>
  </si>
  <si>
    <t>TUBO, PPR, DN 63, CLASSE PN 25, INSTALADO EM PRUMADA DE ÁGUA FORNECIMENTO E INSTALAÇÃO. AF_08/2022</t>
  </si>
  <si>
    <t>96673</t>
  </si>
  <si>
    <t>TUBO, PPR, DN 75, CLASSE PN 12, INSTALADO EM PRUMADA DE ÁGUA FORNECIMENTO E INSTALAÇÃO. AF_08/2022</t>
  </si>
  <si>
    <t>96681</t>
  </si>
  <si>
    <t>TUBO, PPR, DN 75, CLASSE PN 25, INSTALADO EM PRUMADA DE ÁGUA FORNECIMENTO E INSTALAÇÃO. AF_08/2022</t>
  </si>
  <si>
    <t>96674</t>
  </si>
  <si>
    <t>TUBO, PPR, DN 90, CLASSE PN 12, INSTALADO EM PRUMADA DE ÁGUA FORNECIMENTO E INSTALAÇÃO. AF_08/2022</t>
  </si>
  <si>
    <t>96682</t>
  </si>
  <si>
    <t>TUBO, PPR, DN 90, CLASSE PN 25, INSTALADO EM PRUMADA DE ÁGUA FORNECIMENTO E INSTALAÇÃO. AF_08/2022</t>
  </si>
  <si>
    <t>96643</t>
  </si>
  <si>
    <t>TÊ MISTURADOR, PPR, 25 X 3/4, CLASSE PN 25, INSTALADO EM RAMAL OU SUB-RAMAL DE ÁGUA FORNECIMENTO E INSTALAÇÃO. AF_08/2022</t>
  </si>
  <si>
    <t>104201</t>
  </si>
  <si>
    <t>TÊ MISTURADOR, PPR, F M M, DN 20 X 20 MM, INSTALADO EM RAMAL OU SUB-RAMAL DE ÁGUA - FORNECIMENTO E INSTALAÇÃO. AF_08/2022</t>
  </si>
  <si>
    <t>104192</t>
  </si>
  <si>
    <t>TÊ MISTURADOR, PPR, F M M, DN 25 X 25 MM, INSTALADO EM RAMAL OU SUB-RAMAL DE ÁGUA - FORNECIMENTO E INSTALAÇÃO. AF_08/2022</t>
  </si>
  <si>
    <t>104202</t>
  </si>
  <si>
    <t>TÊ NORMAL, PPR, 90 GRAUS, DN 20 X 20 X 20 MM, INSTALADO EM RAMAL OU SUB-RAMAL DE ÁGUA - FORNECIMENTO E INSTALAÇÃO. AF_08/2022</t>
  </si>
  <si>
    <t>96717</t>
  </si>
  <si>
    <t>TÊ NORMAL, PPR, DN 110 MM, CLASSE PN 25, INSTALADO EM PRUMADA DE ÁGUA FORNECIMENTO E INSTALAÇÃO . AF_08/2022</t>
  </si>
  <si>
    <t>96710</t>
  </si>
  <si>
    <t>TÊ NORMAL, PPR, DN 25 MM, CLASSE PN 25, INSTALADO EM PRUMADA DE ÁGUA FORNECIMENTO E INSTALAÇÃO . AF_08/2022</t>
  </si>
  <si>
    <t>96665</t>
  </si>
  <si>
    <t>TÊ NORMAL, PPR, DN 25 MM, CLASSE PN 25, INSTALADO EM RAMAL DE DISTRIBUIÇÃO DE ÁGUA FORNECIMENTO E INSTALAÇÃO. AF_08/2022</t>
  </si>
  <si>
    <t>96642</t>
  </si>
  <si>
    <t>TÊ NORMAL, PPR, DN 25 MM, CLASSE PN 25, INSTALADO EM RAMAL OU SUB-RAMAL DE ÁGUA FORNECIMENTO E INSTALAÇÃO. AF_08/2022</t>
  </si>
  <si>
    <t>96711</t>
  </si>
  <si>
    <t>TÊ NORMAL, PPR, DN 32 MM, CLASSE PN 25, INSTALADO EM PRUMADA DE ÁGUA FORNECIMENTO E INSTALAÇÃO . AF_08/2022</t>
  </si>
  <si>
    <t>96666</t>
  </si>
  <si>
    <t>TÊ NORMAL, PPR, DN 32 MM, CLASSE PN 25, INSTALADO EM RAMAL DE DISTRIBUIÇÃO DE ÁGUA FORNECIMENTO E INSTALAÇÃO. AF_08/2022</t>
  </si>
  <si>
    <t>96712</t>
  </si>
  <si>
    <t>TÊ NORMAL, PPR, DN 40 MM, CLASSE PN 25, INSTALADO EM PRUMADA DE ÁGUA FORNECIMENTO E INSTALAÇÃO . AF_08/2022</t>
  </si>
  <si>
    <t>96667</t>
  </si>
  <si>
    <t>TÊ NORMAL, PPR, DN 40 MM, CLASSE PN 25, INSTALADO EM RAMAL DE DISTRIBUIÇÃO DE ÁGUA FORNECIMENTO E INSTALAÇÃO. AF_08/2022</t>
  </si>
  <si>
    <t>96713</t>
  </si>
  <si>
    <t>TÊ NORMAL, PPR, DN 50 MM, CLASSE PN 25, INSTALADO EM PRUMADA DE ÁGUA FORNECIMENTO E INSTALAÇÃO . AF_08/2022</t>
  </si>
  <si>
    <t>96714</t>
  </si>
  <si>
    <t>TÊ NORMAL, PPR, DN 63 MM, CLASSE PN 25, INSTALADO EM PRUMADA DE ÁGUA FORNECIMENTO E INSTALAÇÃO . AF_08/2022</t>
  </si>
  <si>
    <t>96715</t>
  </si>
  <si>
    <t>TÊ NORMAL, PPR, DN 75 MM, CLASSE PN 25, INSTALADO EM PRUMADA DE ÁGUA FORNECIMENTO E INSTALAÇÃO . AF_08/2022</t>
  </si>
  <si>
    <t>96716</t>
  </si>
  <si>
    <t>TÊ NORMAL, PPR, DN 90 MM, CLASSE PN 25, INSTALADO EM PRUMADA DE ÁGUA FORNECIMENTO E INSTALAÇÃO . AF_08/2022</t>
  </si>
  <si>
    <t>104328</t>
  </si>
  <si>
    <t>CAIXA SIFONADA, COM GRELHA QUADRADA, PVC, DN 150 X 150 X 50 MM, JUNTA SOLDÁVEL, FORNECIDA E INSTALADA EM RAMAL DE DESCARGA OU EM RAMAL DE ESGOTO SANITÁRIO. AF_08/2022</t>
  </si>
  <si>
    <t>104329</t>
  </si>
  <si>
    <t>CAIXA SIFONADA, COM GRELHA REDONDA, PVC, DN 150 X 150 X 50 MM, JUNTA SOLDÁVEL, FORNECIDA E INSTALADA EM RAMAL DE DESCARGA OU EM RAMAL DE ESGOTO SANITÁRIO. AF_08/2022</t>
  </si>
  <si>
    <t>89707</t>
  </si>
  <si>
    <t>CAIXA SIFONADA, PVC, DN 100 X 100 X 50 MM, JUNTA ELÁSTICA, FORNECIDA E INSTALADA EM RAMAL DE DESCARGA OU EM RAMAL DE ESGOTO SANITÁRIO. AF_08/2022</t>
  </si>
  <si>
    <t>89708</t>
  </si>
  <si>
    <t>CAIXA SIFONADA, PVC, DN 150 X 185 X 75 MM, JUNTA ELÁSTICA, FORNECIDA E INSTALADA EM RAMAL DE DESCARGA OU EM RAMAL DE ESGOTO SANITÁRIO. AF_08/2022</t>
  </si>
  <si>
    <t>104326</t>
  </si>
  <si>
    <t>RALO SECO CÔNICO, PVC, DN 100 X 40 MM, JUNTA SOLDÁVEL, FORNECIDO E INSTALADO EM RAMAL DE DESCARGA OU EM RAMAL DE ESGOTO SANITÁRIO. AF_08/2022</t>
  </si>
  <si>
    <t>89710</t>
  </si>
  <si>
    <t>RALO SECO, PVC, DN 100 X 40 MM, JUNTA SOLDÁVEL, FORNECIDO E INSTALADO EM RAMAL DE DESCARGA OU EM RAMAL DE ESGOTO SANITÁRIO. AF_08/2022</t>
  </si>
  <si>
    <t>104327</t>
  </si>
  <si>
    <t>RALO SIFONADO REDONDO, PVC, DN 100 X 40 MM, JUNTA SOLDÁVEL, FORNECIDO E INSTALADO EM RAMAL DE DESCARGA OU EM RAMAL DE ESGOTO SANITÁRIO. AF_08/2022</t>
  </si>
  <si>
    <t>89709</t>
  </si>
  <si>
    <t>RALO SIFONADO, PVC, DN 100 X 40 MM, JUNTA SOLDÁVEL, FORNECIDO E INSTALADO EM RAMAL DE DESCARGA OU EM RAMAL DE ESGOTO SANITÁRIO. AF_08/2022</t>
  </si>
  <si>
    <t>104341</t>
  </si>
  <si>
    <t>BUCHA DE REDUÇÃO LONGA, PVC, SÉRIE NORMAL, ESGOTO PREDIAL, DN 50 X 40 MM, JUNTA SOLDÁVEL E ELÁSTICA, FORNECIDO E INSTALADO EM RAMAL DE DESCARGA OU RAMAL DE ESGOTO SANITÁRIO. AF_08/2022</t>
  </si>
  <si>
    <t>104357</t>
  </si>
  <si>
    <t>CAP, PVC, SÉRIE NORMAL, ESGOTO PREDIAL, DN 100 MM, JUNTA ELÁSTICA, FORNECIDO E INSTALADO EM SUBCOLETOR AÉREO DE ESGOTO SANITÁRIO. AF_08/2022</t>
  </si>
  <si>
    <t>89811</t>
  </si>
  <si>
    <t>CURVA CURTA 90 GRAUS, PVC, SERIE NORMAL, ESGOTO PREDIAL, DN 100 MM, JUNTA ELÁSTICA, FORNECIDO E INSTALADO EM PRUMADA DE ESGOTO SANITÁRIO OU VENTILAÇÃO. AF_08/2022</t>
  </si>
  <si>
    <t>89748</t>
  </si>
  <si>
    <t>CURVA CURTA 90 GRAUS, PVC, SERIE NORMAL, ESGOTO PREDIAL, DN 100 MM, JUNTA ELÁSTICA, FORNECIDO E INSTALADO EM RAMAL DE DESCARGA OU RAMAL DE ESGOTO SANITÁRIO. AF_08/2022</t>
  </si>
  <si>
    <t>89852</t>
  </si>
  <si>
    <t>CURVA CURTA 90 GRAUS, PVC, SERIE NORMAL, ESGOTO PREDIAL, DN 100 MM, JUNTA ELÁSTICA, FORNECIDO E INSTALADO EM SUBCOLETOR AÉREO DE ESGOTO SANITÁRIO. AF_08/2022</t>
  </si>
  <si>
    <t>89728</t>
  </si>
  <si>
    <t>CURVA CURTA 90 GRAUS, PVC, SERIE NORMAL, ESGOTO PREDIAL, DN 40 MM, JUNTA SOLDÁVEL, FORNECIDO E INSTALADO EM RAMAL DE DESCARGA OU RAMAL DE ESGOTO SANITÁRIO. AF_08/2022</t>
  </si>
  <si>
    <t>89803</t>
  </si>
  <si>
    <t>CURVA CURTA 90 GRAUS, PVC, SERIE NORMAL, ESGOTO PREDIAL, DN 50 MM, JUNTA ELÁSTICA, FORNECIDO E INSTALADO EM PRUMADA DE ESGOTO SANITÁRIO OU VENTILAÇÃO. AF_08/2022</t>
  </si>
  <si>
    <t>89733</t>
  </si>
  <si>
    <t>CURVA CURTA 90 GRAUS, PVC, SERIE NORMAL, ESGOTO PREDIAL, DN 50 MM, JUNTA ELÁSTICA, FORNECIDO E INSTALADO EM RAMAL DE DESCARGA OU RAMAL DE ESGOTO SANITÁRIO. AF_08/2022</t>
  </si>
  <si>
    <t>89807</t>
  </si>
  <si>
    <t>CURVA CURTA 90 GRAUS, PVC, SERIE NORMAL, ESGOTO PREDIAL, DN 75 MM, JUNTA ELÁSTICA, FORNECIDO E INSTALADO EM PRUMADA DE ESGOTO SANITÁRIO OU VENTILAÇÃO. AF_08/2022</t>
  </si>
  <si>
    <t>89742</t>
  </si>
  <si>
    <t>CURVA CURTA 90 GRAUS, PVC, SERIE NORMAL, ESGOTO PREDIAL, DN 75 MM, JUNTA ELÁSTICA, FORNECIDO E INSTALADO EM RAMAL DE DESCARGA OU RAMAL DE ESGOTO SANITÁRIO. AF_08/2022</t>
  </si>
  <si>
    <t>89812</t>
  </si>
  <si>
    <t>CURVA LONGA 90 GRAUS, PVC, SERIE NORMAL, ESGOTO PREDIAL, DN 100 MM, JUNTA ELÁSTICA, FORNECIDO E INSTALADO EM PRUMADA DE ESGOTO SANITÁRIO OU VENTILAÇÃO. AF_08/2022</t>
  </si>
  <si>
    <t>89750</t>
  </si>
  <si>
    <t>CURVA LONGA 90 GRAUS, PVC, SERIE NORMAL, ESGOTO PREDIAL, DN 100 MM, JUNTA ELÁSTICA, FORNECIDO E INSTALADO EM RAMAL DE DESCARGA OU RAMAL DE ESGOTO SANITÁRIO. AF_08/2022</t>
  </si>
  <si>
    <t>89853</t>
  </si>
  <si>
    <t>CURVA LONGA 90 GRAUS, PVC, SERIE NORMAL, ESGOTO PREDIAL, DN 100 MM, JUNTA ELÁSTICA, FORNECIDO E INSTALADO EM SUBCOLETOR AÉREO DE ESGOTO SANITÁRIO. AF_08/2022</t>
  </si>
  <si>
    <t>89730</t>
  </si>
  <si>
    <t>CURVA LONGA 90 GRAUS, PVC, SERIE NORMAL, ESGOTO PREDIAL, DN 40 MM, JUNTA SOLDÁVEL, FORNECIDO E INSTALADO EM RAMAL DE DESCARGA OU RAMAL DE ESGOTO SANITÁRIO. AF_08/2022</t>
  </si>
  <si>
    <t>89804</t>
  </si>
  <si>
    <t>CURVA LONGA 90 GRAUS, PVC, SERIE NORMAL, ESGOTO PREDIAL, DN 50 MM, JUNTA ELÁSTICA, FORNECIDO E INSTALADO EM PRUMADA DE ESGOTO SANITÁRIO OU VENTILAÇÃO. AF_08/2022</t>
  </si>
  <si>
    <t>89735</t>
  </si>
  <si>
    <t>CURVA LONGA 90 GRAUS, PVC, SERIE NORMAL, ESGOTO PREDIAL, DN 50 MM, JUNTA ELÁSTICA, FORNECIDO E INSTALADO EM RAMAL DE DESCARGA OU RAMAL DE ESGOTO SANITÁRIO. AF_08/2022</t>
  </si>
  <si>
    <t>89808</t>
  </si>
  <si>
    <t>CURVA LONGA 90 GRAUS, PVC, SERIE NORMAL, ESGOTO PREDIAL, DN 75 MM, JUNTA ELÁSTICA, FORNECIDO E INSTALADO EM PRUMADA DE ESGOTO SANITÁRIO OU VENTILAÇÃO. AF_08/2022</t>
  </si>
  <si>
    <t>89743</t>
  </si>
  <si>
    <t>CURVA LONGA 90 GRAUS, PVC, SERIE NORMAL, ESGOTO PREDIAL, DN 75 MM, JUNTA ELÁSTICA, FORNECIDO E INSTALADO EM RAMAL DE DESCARGA OU RAMAL DE ESGOTO SANITÁRIO. AF_08/2022</t>
  </si>
  <si>
    <t>89810</t>
  </si>
  <si>
    <t>JOELHO 45 GRAUS, PVC, SERIE NORMAL, ESGOTO PREDIAL, DN 100 MM, JUNTA ELÁSTICA, FORNECIDO E INSTALADO EM PRUMADA DE ESGOTO SANITÁRIO OU VENTILAÇÃO. AF_08/2022</t>
  </si>
  <si>
    <t>89746</t>
  </si>
  <si>
    <t>JOELHO 45 GRAUS, PVC, SERIE NORMAL, ESGOTO PREDIAL, DN 100 MM, JUNTA ELÁSTICA, FORNECIDO E INSTALADO EM RAMAL DE DESCARGA OU RAMAL DE ESGOTO SANITÁRIO. AF_08/2022</t>
  </si>
  <si>
    <t>89851</t>
  </si>
  <si>
    <t>JOELHO 45 GRAUS, PVC, SERIE NORMAL, ESGOTO PREDIAL, DN 100 MM, JUNTA ELÁSTICA, FORNECIDO E INSTALADO EM SUBCOLETOR AÉREO DE ESGOTO SANITÁRIO. AF_08/2022</t>
  </si>
  <si>
    <t>89855</t>
  </si>
  <si>
    <t>JOELHO 45 GRAUS, PVC, SERIE NORMAL, ESGOTO PREDIAL, DN 150 MM, JUNTA ELÁSTICA, FORNECIDO E INSTALADO EM SUBCOLETOR AÉREO DE ESGOTO SANITÁRIO. AF_08/2022</t>
  </si>
  <si>
    <t>89726</t>
  </si>
  <si>
    <t>JOELHO 45 GRAUS, PVC, SERIE NORMAL, ESGOTO PREDIAL, DN 40 MM, JUNTA SOLDÁVEL, FORNECIDO E INSTALADO EM RAMAL DE DESCARGA OU RAMAL DE ESGOTO SANITÁRIO. AF_08/2022</t>
  </si>
  <si>
    <t>89802</t>
  </si>
  <si>
    <t>JOELHO 45 GRAUS, PVC, SERIE NORMAL, ESGOTO PREDIAL, DN 50 MM, JUNTA ELÁSTICA, FORNECIDO E INSTALADO EM PRUMADA DE ESGOTO SANITÁRIO OU VENTILAÇÃO. AF_08/2022</t>
  </si>
  <si>
    <t>89732</t>
  </si>
  <si>
    <t>JOELHO 45 GRAUS, PVC, SERIE NORMAL, ESGOTO PREDIAL, DN 50 MM, JUNTA ELÁSTICA, FORNECIDO E INSTALADO EM RAMAL DE DESCARGA OU RAMAL DE ESGOTO SANITÁRIO. AF_08/2022</t>
  </si>
  <si>
    <t>89806</t>
  </si>
  <si>
    <t>JOELHO 45 GRAUS, PVC, SERIE NORMAL, ESGOTO PREDIAL, DN 75 MM, JUNTA ELÁSTICA, FORNECIDO E INSTALADO EM PRUMADA DE ESGOTO SANITÁRIO OU VENTILAÇÃO. AF_08/2022</t>
  </si>
  <si>
    <t>89739</t>
  </si>
  <si>
    <t>JOELHO 45 GRAUS, PVC, SERIE NORMAL, ESGOTO PREDIAL, DN 75 MM, JUNTA ELÁSTICA, FORNECIDO E INSTALADO EM RAMAL DE DESCARGA OU RAMAL DE ESGOTO SANITÁRIO. AF_08/2022</t>
  </si>
  <si>
    <t>89809</t>
  </si>
  <si>
    <t>JOELHO 90 GRAUS, PVC, SERIE NORMAL, ESGOTO PREDIAL, DN 100 MM, JUNTA ELÁSTICA, FORNECIDO E INSTALADO EM PRUMADA DE ESGOTO SANITÁRIO OU VENTILAÇÃO. AF_08/2022</t>
  </si>
  <si>
    <t>89744</t>
  </si>
  <si>
    <t>JOELHO 90 GRAUS, PVC, SERIE NORMAL, ESGOTO PREDIAL, DN 100 MM, JUNTA ELÁSTICA, FORNECIDO E INSTALADO EM RAMAL DE DESCARGA OU RAMAL DE ESGOTO SANITÁRIO. AF_08/2022</t>
  </si>
  <si>
    <t>89850</t>
  </si>
  <si>
    <t>JOELHO 90 GRAUS, PVC, SERIE NORMAL, ESGOTO PREDIAL, DN 100 MM, JUNTA ELÁSTICA, FORNECIDO E INSTALADO EM SUBCOLETOR AÉREO DE ESGOTO SANITÁRIO. AF_08/2022</t>
  </si>
  <si>
    <t>89854</t>
  </si>
  <si>
    <t>JOELHO 90 GRAUS, PVC, SERIE NORMAL, ESGOTO PREDIAL, DN 150 MM, JUNTA ELÁSTICA, FORNECIDO E INSTALADO EM SUBCOLETOR AÉREO DE ESGOTO SANITÁRIO. AF_08/2022</t>
  </si>
  <si>
    <t>89724</t>
  </si>
  <si>
    <t>JOELHO 90 GRAUS, PVC, SERIE NORMAL, ESGOTO PREDIAL, DN 40 MM, JUNTA SOLDÁVEL, FORNECIDO E INSTALADO EM RAMAL DE DESCARGA OU RAMAL DE ESGOTO SANITÁRIO. AF_08/2022</t>
  </si>
  <si>
    <t>JOELHO 90 GRAUS, PVC, SERIE NORMAL, ESGOTO PREDIAL, DN 50 MM, JUNTA ELÁSTICA, FORNECIDO E INSTALADO EM PRUMADA DE ESGOTO SANITÁRIO OU VENTILAÇÃO. AF_08/2022</t>
  </si>
  <si>
    <t>89731</t>
  </si>
  <si>
    <t>JOELHO 90 GRAUS, PVC, SERIE NORMAL, ESGOTO PREDIAL, DN 50 MM, JUNTA ELÁSTICA, FORNECIDO E INSTALADO EM RAMAL DE DESCARGA OU RAMAL DE ESGOTO SANITÁRIO. AF_08/2022</t>
  </si>
  <si>
    <t>89805</t>
  </si>
  <si>
    <t>JOELHO 90 GRAUS, PVC, SERIE NORMAL, ESGOTO PREDIAL, DN 75 MM, JUNTA ELÁSTICA, FORNECIDO E INSTALADO EM PRUMADA DE ESGOTO SANITÁRIO OU VENTILAÇÃO. AF_08/2022</t>
  </si>
  <si>
    <t>89737</t>
  </si>
  <si>
    <t>JOELHO 90 GRAUS, PVC, SERIE NORMAL, ESGOTO PREDIAL, DN 75 MM, JUNTA ELÁSTICA, FORNECIDO E INSTALADO EM RAMAL DE DESCARGA OU RAMAL DE ESGOTO SANITÁRIO. AF_08/2022</t>
  </si>
  <si>
    <t>104355</t>
  </si>
  <si>
    <t>JUNÇÃO DE REDUCAO INVERTIDA, PVC, SÉRIE NORMAL, ESGOTO PREDIAL, DN 100 X 75 MM, JUNTA ELÁSTICA, FORNECIDO E INSTALADO EM PRUMADA DE ESGOTO SANITÁRIO OU VENTILAÇÃO. AF_08/2022</t>
  </si>
  <si>
    <t>104347</t>
  </si>
  <si>
    <t>JUNÇÃO DE REDUCAO INVERTIDA, PVC, SÉRIE NORMAL, ESGOTO PREDIAL, DN 100 X 75 MM, JUNTA ELÁSTICA, FORNECIDO E INSTALADO EM RAMAL DE DESCARGA OU RAMAL DE ESGOTO SANITÁRIO. AF_08/2022</t>
  </si>
  <si>
    <t>104353</t>
  </si>
  <si>
    <t>JUNÇÃO DE REDUÇÃO INVERTIDA, PVC, SÉRIE NORMAL, ESGOTO PREDIAL, DN 100 X 50 MM, JUNTA ELÁSTICA, FORNECIDO E INSTALADO EM PRUMADA DE ESGOTO SANITÁRIO OU VENTILAÇÃO. AF_08/2022</t>
  </si>
  <si>
    <t>104345</t>
  </si>
  <si>
    <t>JUNÇÃO DE REDUÇÃO INVERTIDA, PVC, SÉRIE NORMAL, ESGOTO PREDIAL, DN 100 X 50 MM, JUNTA ELÁSTICA, FORNECIDO E INSTALADO EM RAMAL DE DESCARGA OU RAMAL DE ESGOTO SANITÁRIO. AF_08/2022</t>
  </si>
  <si>
    <t>104350</t>
  </si>
  <si>
    <t>JUNÇÃO DE REDUÇÃO INVERTIDA, PVC, SÉRIE NORMAL, ESGOTO PREDIAL, DN 75 X 50 MM, JUNTA ELÁSTICA, FORNECIDO E INSTALADO EM PRUMADA DE ESGOTO SANITÁRIO OU VENTILAÇÃO. AF_08/2022</t>
  </si>
  <si>
    <t>104343</t>
  </si>
  <si>
    <t>JUNÇÃO DE REDUÇÃO INVERTIDA, PVC, SÉRIE NORMAL, ESGOTO PREDIAL, DN 75 X 50 MM, JUNTA ELÁSTICA, FORNECIDO E INSTALADO EM RAMAL DE DESCARGA OU RAMAL DE ESGOTO SANITÁRIO. AF_08/2022</t>
  </si>
  <si>
    <t>89834</t>
  </si>
  <si>
    <t>JUNÇÃO SIMPLES, PVC, SERIE NORMAL, ESGOTO PREDIAL, DN 100 X 100 MM, JUNTA ELÁSTICA, FORNECIDO E INSTALADO EM PRUMADA DE ESGOTO SANITÁRIO OU VENTILAÇÃO. AF_08/2022</t>
  </si>
  <si>
    <t>89797</t>
  </si>
  <si>
    <t>JUNÇÃO SIMPLES, PVC, SERIE NORMAL, ESGOTO PREDIAL, DN 100 X 100 MM, JUNTA ELÁSTICA, FORNECIDO E INSTALADO EM RAMAL DE DESCARGA OU RAMAL DE ESGOTO SANITÁRIO. AF_08/2022</t>
  </si>
  <si>
    <t>89861</t>
  </si>
  <si>
    <t>JUNÇÃO SIMPLES, PVC, SERIE NORMAL, ESGOTO PREDIAL, DN 100 X 100 MM, JUNTA ELÁSTICA, FORNECIDO E INSTALADO EM SUBCOLETOR AÉREO DE ESGOTO SANITÁRIO. AF_08/2022</t>
  </si>
  <si>
    <t>89783</t>
  </si>
  <si>
    <t>JUNÇÃO SIMPLES, PVC, SERIE NORMAL, ESGOTO PREDIAL, DN 40 MM, JUNTA SOLDÁVEL, FORNECIDO E INSTALADO EM RAMAL DE DESCARGA OU RAMAL DE ESGOTO SANITÁRIO. AF_08/2022</t>
  </si>
  <si>
    <t>89827</t>
  </si>
  <si>
    <t>JUNÇÃO SIMPLES, PVC, SERIE NORMAL, ESGOTO PREDIAL, DN 50 X 50 MM, JUNTA ELÁSTICA, FORNECIDO E INSTALADO EM PRUMADA DE ESGOTO SANITÁRIO OU VENTILAÇÃO. AF_08/2022</t>
  </si>
  <si>
    <t>89785</t>
  </si>
  <si>
    <t>JUNÇÃO SIMPLES, PVC, SERIE NORMAL, ESGOTO PREDIAL, DN 50 X 50 MM, JUNTA ELÁSTICA, FORNECIDO E INSTALADO EM RAMAL DE DESCARGA OU RAMAL DE ESGOTO SANITÁRIO. AF_08/2022</t>
  </si>
  <si>
    <t>89830</t>
  </si>
  <si>
    <t>JUNÇÃO SIMPLES, PVC, SERIE NORMAL, ESGOTO PREDIAL, DN 75 X 75 MM, JUNTA ELÁSTICA, FORNECIDO E INSTALADO EM PRUMADA DE ESGOTO SANITÁRIO OU VENTILAÇÃO. AF_08/2022</t>
  </si>
  <si>
    <t>89795</t>
  </si>
  <si>
    <t>JUNÇÃO SIMPLES, PVC, SERIE NORMAL, ESGOTO PREDIAL, DN 75 X 75 MM, JUNTA ELÁSTICA, FORNECIDO E INSTALADO EM RAMAL DE DESCARGA OU RAMAL DE ESGOTO SANITÁRIO. AF_08/2022</t>
  </si>
  <si>
    <t>89823</t>
  </si>
  <si>
    <t>LUVA DE CORRER, PVC, SERIE NORMAL, ESGOTO PREDIAL, DN 100 MM, JUNTA ELÁSTICA, FORNECIDO E INSTALADO EM PRUMADA DE ESGOTO SANITÁRIO OU VENTILAÇÃO. AF_08/2022</t>
  </si>
  <si>
    <t>89779</t>
  </si>
  <si>
    <t>LUVA DE CORRER, PVC, SERIE NORMAL, ESGOTO PREDIAL, DN 100 MM, JUNTA ELÁSTICA, FORNECIDO E INSTALADO EM RAMAL DE DESCARGA OU RAMAL DE ESGOTO SANITÁRIO. AF_08/2022</t>
  </si>
  <si>
    <t>89857</t>
  </si>
  <si>
    <t>LUVA DE CORRER, PVC, SERIE NORMAL, ESGOTO PREDIAL, DN 100 MM, JUNTA ELÁSTICA, FORNECIDO E INSTALADO EM SUBCOLETOR AÉREO DE ESGOTO SANITÁRIO. AF_08/2022</t>
  </si>
  <si>
    <t>89814</t>
  </si>
  <si>
    <t>LUVA DE CORRER, PVC, SERIE NORMAL, ESGOTO PREDIAL, DN 50 MM, JUNTA ELÁSTICA, FORNECIDO E INSTALADO EM PRUMADA DE ESGOTO SANITÁRIO OU VENTILAÇÃO. AF_08/2022</t>
  </si>
  <si>
    <t>89754</t>
  </si>
  <si>
    <t>LUVA DE CORRER, PVC, SERIE NORMAL, ESGOTO PREDIAL, DN 50 MM, JUNTA ELÁSTICA, FORNECIDO E INSTALADO EM RAMAL DE DESCARGA OU RAMAL DE ESGOTO SANITÁRIO. AF_08/2022</t>
  </si>
  <si>
    <t>89819</t>
  </si>
  <si>
    <t>LUVA DE CORRER, PVC, SERIE NORMAL, ESGOTO PREDIAL, DN 75 MM, JUNTA ELÁSTICA, FORNECIDO E INSTALADO EM PRUMADA DE ESGOTO SANITÁRIO OU VENTILAÇÃO. AF_08/2022</t>
  </si>
  <si>
    <t>89776</t>
  </si>
  <si>
    <t>LUVA DE CORRER, PVC, SERIE NORMAL, ESGOTO PREDIAL, DN 75 MM, JUNTA ELÁSTICA, FORNECIDO E INSTALADO EM RAMAL DE DESCARGA OU RAMAL DE ESGOTO SANITÁRIO. AF_08/2022</t>
  </si>
  <si>
    <t>89821</t>
  </si>
  <si>
    <t>LUVA SIMPLES, PVC, SERIE NORMAL, ESGOTO PREDIAL, DN 100 MM, JUNTA ELÁSTICA, FORNECIDO E INSTALADO EM PRUMADA DE ESGOTO SANITÁRIO OU VENTILAÇÃO. AF_08/2022</t>
  </si>
  <si>
    <t>89778</t>
  </si>
  <si>
    <t>LUVA SIMPLES, PVC, SERIE NORMAL, ESGOTO PREDIAL, DN 100 MM, JUNTA ELÁSTICA, FORNECIDO E INSTALADO EM RAMAL DE DESCARGA OU RAMAL DE ESGOTO SANITÁRIO. AF_08/2022</t>
  </si>
  <si>
    <t>89856</t>
  </si>
  <si>
    <t>LUVA SIMPLES, PVC, SERIE NORMAL, ESGOTO PREDIAL, DN 100 MM, JUNTA ELÁSTICA, FORNECIDO E INSTALADO EM SUBCOLETOR AÉREO DE ESGOTO SANITÁRIO. AF_08/2022</t>
  </si>
  <si>
    <t>89752</t>
  </si>
  <si>
    <t>LUVA SIMPLES, PVC, SERIE NORMAL, ESGOTO PREDIAL, DN 40 MM, JUNTA SOLDÁVEL, FORNECIDO E INSTALADO EM RAMAL DE DESCARGA OU RAMAL DE ESGOTO SANITÁRIO. AF_08/2022</t>
  </si>
  <si>
    <t>89813</t>
  </si>
  <si>
    <t>LUVA SIMPLES, PVC, SERIE NORMAL, ESGOTO PREDIAL, DN 50 MM, JUNTA ELÁSTICA, FORNECIDO E INSTALADO EM PRUMADA DE ESGOTO SANITÁRIO OU VENTILAÇÃO. AF_08/2022</t>
  </si>
  <si>
    <t>LUVA SIMPLES, PVC, SERIE NORMAL, ESGOTO PREDIAL, DN 50 MM, JUNTA ELÁSTICA, FORNECIDO E INSTALADO EM RAMAL DE DESCARGA OU RAMAL DE ESGOTO SANITÁRIO. AF_08/2022</t>
  </si>
  <si>
    <t>89817</t>
  </si>
  <si>
    <t>LUVA SIMPLES, PVC, SERIE NORMAL, ESGOTO PREDIAL, DN 75 MM, JUNTA ELÁSTICA, FORNECIDO E INSTALADO EM PRUMADA DE ESGOTO SANITÁRIO OU VENTILAÇÃO. AF_08/2022</t>
  </si>
  <si>
    <t>89774</t>
  </si>
  <si>
    <t>LUVA SIMPLES, PVC, SERIE NORMAL, ESGOTO PREDIAL, DN 75 MM, JUNTA ELÁSTICA, FORNECIDO E INSTALADO EM RAMAL DE DESCARGA OU RAMAL DE ESGOTO SANITÁRIO. AF_08/2022</t>
  </si>
  <si>
    <t>95693</t>
  </si>
  <si>
    <t>LUVA SIMPLES, PVC, SÉRIE NORMAL, ESGOTO PREDIAL, DN 150 MM, JUNTA ELÁSTICA, FORNECIDO E INSTALADO EM SUBCOLETOR AÉREO DE ESGOTO SANITÁRIO. AF_08/2022</t>
  </si>
  <si>
    <t>89833</t>
  </si>
  <si>
    <t>TE, PVC, SERIE NORMAL, ESGOTO PREDIAL, DN 100 X 100 MM, JUNTA ELÁSTICA, FORNECIDO E INSTALADO EM PRUMADA DE ESGOTO SANITÁRIO OU VENTILAÇÃO. AF_08/2022</t>
  </si>
  <si>
    <t>89796</t>
  </si>
  <si>
    <t>TE, PVC, SERIE NORMAL, ESGOTO PREDIAL, DN 100 X 100 MM, JUNTA ELÁSTICA, FORNECIDO E INSTALADO EM RAMAL DE DESCARGA OU RAMAL DE ESGOTO SANITÁRIO. AF_08/2022</t>
  </si>
  <si>
    <t>89860</t>
  </si>
  <si>
    <t>TE, PVC, SERIE NORMAL, ESGOTO PREDIAL, DN 100 X 100 MM, JUNTA ELÁSTICA, FORNECIDO E INSTALADO EM SUBCOLETOR AÉREO DE ESGOTO SANITÁRIO. AF_08/2022</t>
  </si>
  <si>
    <t>89782</t>
  </si>
  <si>
    <t>TE, PVC, SERIE NORMAL, ESGOTO PREDIAL, DN 40 X 40 MM, JUNTA SOLDÁVEL, FORNECIDO E INSTALADO EM RAMAL DE DESCARGA OU RAMAL DE ESGOTO SANITÁRIO. AF_08/2022</t>
  </si>
  <si>
    <t>TE, PVC, SERIE NORMAL, ESGOTO PREDIAL, DN 50 X 50 MM, JUNTA ELÁSTICA, FORNECIDO E INSTALADO EM PRUMADA DE ESGOTO SANITÁRIO OU VENTILAÇÃO. AF_08/2022</t>
  </si>
  <si>
    <t>89784</t>
  </si>
  <si>
    <t>TE, PVC, SERIE NORMAL, ESGOTO PREDIAL, DN 50 X 50 MM, JUNTA ELÁSTICA, FORNECIDO E INSTALADO EM RAMAL DE DESCARGA OU RAMAL DE ESGOTO SANITÁRIO. AF_08/2022</t>
  </si>
  <si>
    <t>89829</t>
  </si>
  <si>
    <t>TE, PVC, SERIE NORMAL, ESGOTO PREDIAL, DN 75 X 75 MM, JUNTA ELÁSTICA, FORNECIDO E INSTALADO EM PRUMADA DE ESGOTO SANITÁRIO OU VENTILAÇÃO. AF_08/2022</t>
  </si>
  <si>
    <t>89786</t>
  </si>
  <si>
    <t>TE, PVC, SERIE NORMAL, ESGOTO PREDIAL, DN 75 X 75 MM, JUNTA ELÁSTICA, FORNECIDO E INSTALADO EM RAMAL DE DESCARGA OU RAMAL DE ESGOTO SANITÁRIO. AF_08/2022</t>
  </si>
  <si>
    <t>104352</t>
  </si>
  <si>
    <t>TE, PVC, SÉRIE NORMAL, ESGOTO PREDIAL, DN 100 X 50 MM, JUNTA ELÁSTICA, FORNECIDO E INSTALADO EM PRUMADA DE ESGOTO SANITÁRIO OU VENTILAÇÃO. AF_08/2022</t>
  </si>
  <si>
    <t>104344</t>
  </si>
  <si>
    <t>TE, PVC, SÉRIE NORMAL, ESGOTO PREDIAL, DN 100 X 50 MM, JUNTA ELÁSTICA, FORNECIDO E INSTALADO EM RAMAL DE DESCARGA OU RAMAL DE ESGOTO SANITÁRIO. AF_08/2022</t>
  </si>
  <si>
    <t>104354</t>
  </si>
  <si>
    <t>TE, PVC, SÉRIE NORMAL, ESGOTO PREDIAL, DN 100 X 75 MM, JUNTA ELÁSTICA, FORNECIDO E INSTALADO EM PRUMADA DE ESGOTO SANITÁRIO OU VENTILAÇÃO. AF_08/2022</t>
  </si>
  <si>
    <t>104346</t>
  </si>
  <si>
    <t>TE, PVC, SÉRIE NORMAL, ESGOTO PREDIAL, DN 100 X 75 MM, JUNTA ELÁSTICA, FORNECIDO E INSTALADO EM RAMAL DE DESCARGA OU RAMAL DE ESGOTO SANITÁRIO. AF_08/2022</t>
  </si>
  <si>
    <t>104356</t>
  </si>
  <si>
    <t>TERMINAL DE VENTILAÇÃO, PVC, SÉRIE NORMAL, ESGOTO PREDIAL, DN 100 MM, JUNTA SOLDÁVEL, FORNECIDO E INSTALADO EM PRUMADA DE ESGOTO SANITÁRIO OU VENTILAÇÃO. AF_08/2022</t>
  </si>
  <si>
    <t>104348</t>
  </si>
  <si>
    <t>TERMINAL DE VENTILAÇÃO, PVC, SÉRIE NORMAL, ESGOTO PREDIAL, DN 50 MM, JUNTA SOLDÁVEL, FORNECIDO E INSTALADO EM PRUMADA DE ESGOTO SANITÁRIO OU VENTILAÇÃO. AF_08/2022</t>
  </si>
  <si>
    <t>104351</t>
  </si>
  <si>
    <t>TERMINAL DE VENTILAÇÃO, PVC, SÉRIE NORMAL, ESGOTO PREDIAL, DN 75 MM, JUNTA SOLDÁVEL, FORNECIDO E INSTALADO EM PRUMADA DE ESGOTO SANITÁRIO OU VENTILAÇÃO. AF_08/2022</t>
  </si>
  <si>
    <t>89800</t>
  </si>
  <si>
    <t>TUBO PVC, SERIE NORMAL, ESGOTO PREDIAL, DN 100 MM, FORNECIDO E INSTALADO EM PRUMADA DE ESGOTO SANITÁRIO OU VENTILAÇÃO. AF_08/2022</t>
  </si>
  <si>
    <t>89714</t>
  </si>
  <si>
    <t>TUBO PVC, SERIE NORMAL, ESGOTO PREDIAL, DN 100 MM, FORNECIDO E INSTALADO EM RAMAL DE DESCARGA OU RAMAL DE ESGOTO SANITÁRIO. AF_08/2022</t>
  </si>
  <si>
    <t>89848</t>
  </si>
  <si>
    <t>TUBO PVC, SERIE NORMAL, ESGOTO PREDIAL, DN 100 MM, FORNECIDO E INSTALADO EM SUBCOLETOR AÉREO DE ESGOTO SANITÁRIO. AF_08/2022</t>
  </si>
  <si>
    <t>89849</t>
  </si>
  <si>
    <t>TUBO PVC, SERIE NORMAL, ESGOTO PREDIAL, DN 150 MM, FORNECIDO E INSTALADO EM SUBCOLETOR AÉREO DE ESGOTO SANITÁRIO. AF_08/2022</t>
  </si>
  <si>
    <t>89711</t>
  </si>
  <si>
    <t>TUBO PVC, SERIE NORMAL, ESGOTO PREDIAL, DN 40 MM, FORNECIDO E INSTALADO EM RAMAL DE DESCARGA OU RAMAL DE ESGOTO SANITÁRIO. AF_08/2022</t>
  </si>
  <si>
    <t>TUBO PVC, SERIE NORMAL, ESGOTO PREDIAL, DN 50 MM, FORNECIDO E INSTALADO EM PRUMADA DE ESGOTO SANITÁRIO OU VENTILAÇÃO. AF_08/2022</t>
  </si>
  <si>
    <t>89712</t>
  </si>
  <si>
    <t>TUBO PVC, SERIE NORMAL, ESGOTO PREDIAL, DN 50 MM, FORNECIDO E INSTALADO EM RAMAL DE DESCARGA OU RAMAL DE ESGOTO SANITÁRIO. AF_08/2022</t>
  </si>
  <si>
    <t>89799</t>
  </si>
  <si>
    <t>TUBO PVC, SERIE NORMAL, ESGOTO PREDIAL, DN 75 MM, FORNECIDO E INSTALADO EM PRUMADA DE ESGOTO SANITÁRIO OU VENTILAÇÃO. AF_08/2022</t>
  </si>
  <si>
    <t>89713</t>
  </si>
  <si>
    <t>TUBO PVC, SERIE NORMAL, ESGOTO PREDIAL, DN 75 MM, FORNECIDO E INSTALADO EM RAMAL DE DESCARGA OU RAMAL DE ESGOTO SANITÁRIO. AF_08/2022</t>
  </si>
  <si>
    <t>89376</t>
  </si>
  <si>
    <t>ADAPTADOR CURTO COM BOLSA E ROSCA PARA REGISTRO, PVC, SOLDÁVEL, DN 20MM X 1/2, INSTALADO EM RAMAL OU SUB-RAMAL DE ÁGUA - FORNECIMENTO E INSTALAÇÃO. AF_06/2022</t>
  </si>
  <si>
    <t>89429</t>
  </si>
  <si>
    <t>ADAPTADOR CURTO COM BOLSA E ROSCA PARA REGISTRO, PVC, SOLDÁVEL, DN 25MM X 3/4, INSTALADO EM RAMAL DE DISTRIBUIÇÃO DE ÁGUA - FORNECIMENTO E INSTALAÇÃO. AF_06/2022</t>
  </si>
  <si>
    <t>ADAPTADOR CURTO COM BOLSA E ROSCA PARA REGISTRO, PVC, SOLDÁVEL, DN 25MM X 3/4, INSTALADO EM RAMAL OU SUB-RAMAL DE ÁGUA - FORNECIMENTO E INSTALAÇÃO. AF_06/2022</t>
  </si>
  <si>
    <t>89553</t>
  </si>
  <si>
    <t>ADAPTADOR CURTO COM BOLSA E ROSCA PARA REGISTRO, PVC, SOLDÁVEL, DN 32MM X 1, INSTALADO EM PRUMADA DE ÁGUA - FORNECIMENTO E INSTALAÇÃO. AF_06/2022</t>
  </si>
  <si>
    <t>89436</t>
  </si>
  <si>
    <t>ADAPTADOR CURTO COM BOLSA E ROSCA PARA REGISTRO, PVC, SOLDÁVEL, DN 32MM X 1, INSTALADO EM RAMAL DE DISTRIBUIÇÃO DE ÁGUA - FORNECIMENTO E INSTALAÇÃO. AF_06/2022</t>
  </si>
  <si>
    <t>89391</t>
  </si>
  <si>
    <t>ADAPTADOR CURTO COM BOLSA E ROSCA PARA REGISTRO, PVC, SOLDÁVEL, DN 32MM X 1, INSTALADO EM RAMAL OU SUB-RAMAL DE ÁGUA - FORNECIMENTO E INSTALAÇÃO. AF_06/2022</t>
  </si>
  <si>
    <t>103994</t>
  </si>
  <si>
    <t>ADAPTADOR CURTO COM BOLSA E ROSCA PARA REGISTRO, PVC, SOLDÁVEL, DN 40MM X 1.1/2", INSTALADO EM RAMAL DE DISTRIBUIÇÃO DE ÁGUA - FORNECIMENTO E INSTALAÇÃO. AF_06/2022</t>
  </si>
  <si>
    <t>89570</t>
  </si>
  <si>
    <t>ADAPTADOR CURTO COM BOLSA E ROSCA PARA REGISTRO, PVC, SOLDÁVEL, DN 40MM X 1.1/2, INSTALADO EM PRUMADA DE ÁGUA - FORNECIMENTO E INSTALAÇÃO. AF_06/2022</t>
  </si>
  <si>
    <t>103992</t>
  </si>
  <si>
    <t>ADAPTADOR CURTO COM BOLSA E ROSCA PARA REGISTRO, PVC, SOLDÁVEL, DN 40MM X 1.1/4", INSTALADO EM RAMAL DE DISTRIBUIÇÃO DE ÁGUA - FORNECIMENTO E INSTALAÇÃO. AF_06/2022</t>
  </si>
  <si>
    <t>89572</t>
  </si>
  <si>
    <t>ADAPTADOR CURTO COM BOLSA E ROSCA PARA REGISTRO, PVC, SOLDÁVEL, DN 40MM X 1.1/4, INSTALADO EM PRUMADA DE ÁGUA - FORNECIMENTO E INSTALAÇÃO. AF_06/2022</t>
  </si>
  <si>
    <t>104001</t>
  </si>
  <si>
    <t>ADAPTADOR CURTO COM BOLSA E ROSCA PARA REGISTRO, PVC, SOLDÁVEL, DN 50MM X 1.1/2", INSTALADO EM RAMAL DE DISTRIBUIÇÃO DE ÁGUA - FORNECIMENTO E INSTALAÇÃO. AF_06/2022</t>
  </si>
  <si>
    <t>89596</t>
  </si>
  <si>
    <t>ADAPTADOR CURTO COM BOLSA E ROSCA PARA REGISTRO, PVC, SOLDÁVEL, DN 50MM X 1.1/2, INSTALADO EM PRUMADA DE ÁGUA - FORNECIMENTO E INSTALAÇÃO. AF_06/2022</t>
  </si>
  <si>
    <t>104002</t>
  </si>
  <si>
    <t>ADAPTADOR CURTO COM BOLSA E ROSCA PARA REGISTRO, PVC, SOLDÁVEL, DN 50MM X 1.1/4", INSTALADO EM RAMAL DE DISTRIBUIÇÃO DE ÁGUA - FORNECIMENTO E INSTALAÇÃO. AF_06/2022</t>
  </si>
  <si>
    <t>89595</t>
  </si>
  <si>
    <t>ADAPTADOR CURTO COM BOLSA E ROSCA PARA REGISTRO, PVC, SOLDÁVEL, DN 50MM X 1.1/4, INSTALADO EM PRUMADA DE ÁGUA - FORNECIMENTO E INSTALAÇÃO. AF_06/2022</t>
  </si>
  <si>
    <t>89610</t>
  </si>
  <si>
    <t>ADAPTADOR CURTO COM BOLSA E ROSCA PARA REGISTRO, PVC, SOLDÁVEL, DN 60MM X 2, INSTALADO EM PRUMADA DE ÁGUA - FORNECIMENTO E INSTALAÇÃO. AF_06/2022</t>
  </si>
  <si>
    <t>89613</t>
  </si>
  <si>
    <t>ADAPTADOR CURTO COM BOLSA E ROSCA PARA REGISTRO, PVC, SOLDÁVEL, DN 75MM X 2.1/2", INSTALADO EM PRUMADA DE ÁGUA - FORNECIMENTO E INSTALAÇÃO. AF_12/2014</t>
  </si>
  <si>
    <t>89616</t>
  </si>
  <si>
    <t>ADAPTADOR CURTO COM BOLSA E ROSCA PARA REGISTRO, PVC, SOLDÁVEL, DN 85MM X 3, INSTALADO EM PRUMADA DE ÁGUA - FORNECIMENTO E INSTALAÇÃO. AF_06/2022</t>
  </si>
  <si>
    <t>103952</t>
  </si>
  <si>
    <t>BUCHA DE REDUÇÃO, CURTA, PVC, SOLDÁVEL, DN 25 X 20 MM, INSTALADO EM RAMAL DE DISTRIBUIÇÃO DE ÁGUA - FORNECIMENTO E INSTALAÇÃO. AF_06/2022</t>
  </si>
  <si>
    <t>103947</t>
  </si>
  <si>
    <t>BUCHA DE REDUÇÃO, CURTA, PVC, SOLDÁVEL, DN 25 X 20 MM, INSTALADO EM RAMAL OU SUB-RAMAL DE ÁGUA - FORNECIMENTO E INSTALAÇÃO. AF_06/2022</t>
  </si>
  <si>
    <t>103957</t>
  </si>
  <si>
    <t>BUCHA DE REDUÇÃO, CURTA, PVC, SOLDÁVEL, DN 32 X 25 MM, INSTALADO EM PRUMADA DE ÁGUA - FORNECIMENTO E INSTALAÇÃO. AF_06/2022</t>
  </si>
  <si>
    <t>103953</t>
  </si>
  <si>
    <t>BUCHA DE REDUÇÃO, CURTA, PVC, SOLDÁVEL, DN 32 X 25 MM, INSTALADO EM RAMAL DE DISTRIBUIÇÃO DE ÁGUA - FORNECIMENTO E INSTALAÇÃO. AF_06/2022</t>
  </si>
  <si>
    <t>103948</t>
  </si>
  <si>
    <t>BUCHA DE REDUÇÃO, CURTA, PVC, SOLDÁVEL, DN 32 X 25 MM, INSTALADO EM RAMAL OU SUB-RAMAL DE ÁGUA - FORNECIMENTO E INSTALAÇÃO. AF_06/2022</t>
  </si>
  <si>
    <t>103958</t>
  </si>
  <si>
    <t>BUCHA DE REDUÇÃO, CURTA, PVC, SOLDÁVEL, DN 50 X 40 MM, INSTALADO EM PRUMADA DE ÁGUA - FORNECIMENTO E INSTALAÇÃO. AF_06/2022</t>
  </si>
  <si>
    <t>104009</t>
  </si>
  <si>
    <t>BUCHA DE REDUÇÃO, CURTA, PVC, SOLDÁVEL, DN 50 X 40 MM, INSTALADO EM RAMAL DE DISTRIBUIÇÃO DE ÁGUA - FORNECIMENTO E INSTALAÇÃO. AF_06/2022</t>
  </si>
  <si>
    <t>103959</t>
  </si>
  <si>
    <t>BUCHA DE REDUÇÃO, CURTA, PVC, SOLDÁVEL, DN 60 X 50 MM, INSTALADO EM PRUMADA DE ÁGUA - FORNECIMENTO E INSTALAÇÃO. AF_06/2022</t>
  </si>
  <si>
    <t>103962</t>
  </si>
  <si>
    <t>BUCHA DE REDUÇÃO, LONGA, PVC, SOLDÁVEL, DN 32 X 20 MM, INSTALADO EM PRUMADA DE ÁGUA - FORNECIMENTO E INSTALAÇÃO. AF_06/2022</t>
  </si>
  <si>
    <t>103954</t>
  </si>
  <si>
    <t>BUCHA DE REDUÇÃO, LONGA, PVC, SOLDÁVEL, DN 32 X 20 MM, INSTALADO EM RAMAL DE DISTRIBUIÇÃO DE ÁGUA - FORNECIMENTO E INSTALAÇÃO. AF_06/2022</t>
  </si>
  <si>
    <t>103949</t>
  </si>
  <si>
    <t>BUCHA DE REDUÇÃO, LONGA, PVC, SOLDÁVEL, DN 32 X 20 MM, INSTALADO EM RAMAL OU SUB-RAMAL DE ÁGUA - FORNECIMENTO E INSTALAÇÃO. AF_06/2022</t>
  </si>
  <si>
    <t>103964</t>
  </si>
  <si>
    <t>BUCHA DE REDUÇÃO, LONGA, PVC, SOLDÁVEL, DN 40 X 25 MM, INSTALADO EM PRUMADA DE ÁGUA - FORNECIMENTO E INSTALAÇÃO. AF_06/2022</t>
  </si>
  <si>
    <t>104014</t>
  </si>
  <si>
    <t>BUCHA DE REDUÇÃO, LONGA, PVC, SOLDÁVEL, DN 40 X 25 MM, INSTALADO EM RAMAL DE DISTRIBUIÇÃO DE ÁGUA - FORNECIMENTO E INSTALAÇÃO. AF_06/2022</t>
  </si>
  <si>
    <t>103966</t>
  </si>
  <si>
    <t>BUCHA DE REDUÇÃO, LONGA, PVC, SOLDÁVEL, DN 50 X 25 MM, INSTALADO EM PRUMADA DE ÁGUA - FORNECIMENTO E INSTALAÇÃO. AF_06/2022</t>
  </si>
  <si>
    <t>103999</t>
  </si>
  <si>
    <t>BUCHA DE REDUÇÃO, LONGA, PVC, SOLDÁVEL, DN 50 X 25 MM, INSTALADO EM RAMAL DE DISTRIBUIÇÃO DE ÁGUA - FORNECIMENTO E INSTALAÇÃO. AF_06/2022</t>
  </si>
  <si>
    <t>103967</t>
  </si>
  <si>
    <t>BUCHA DE REDUÇÃO, LONGA, PVC, SOLDÁVEL, DN 50 X 32 MM, INSTALADO EM PRUMADA DE ÁGUA - FORNECIMENTO E INSTALAÇÃO. AF_06/2022</t>
  </si>
  <si>
    <t>104003</t>
  </si>
  <si>
    <t>BUCHA DE REDUÇÃO, LONGA, PVC, SOLDÁVEL, DN 50 X 32 MM, INSTALADO EM RAMAL DE DISTRIBUIÇÃO DE ÁGUA - FORNECIMENTO E INSTALAÇÃO. AF_06/2022</t>
  </si>
  <si>
    <t>103968</t>
  </si>
  <si>
    <t>BUCHA DE REDUÇÃO, LONGA, PVC, SOLDÁVEL, DN 60 X 25 MM, INSTALADO EM PRUMADA DE ÁGUA - FORNECIMENTO E INSTALAÇÃO. AF_06/2022</t>
  </si>
  <si>
    <t>103969</t>
  </si>
  <si>
    <t>BUCHA DE REDUÇÃO, LONGA, PVC, SOLDÁVEL, DN 60 X 32 MM, INSTALADO EM PRUMADA DE ÁGUA - FORNECIMENTO E INSTALAÇÃO. AF_06/2022</t>
  </si>
  <si>
    <t>103971</t>
  </si>
  <si>
    <t>BUCHA DE REDUÇÃO, LONGA, PVC, SOLDÁVEL, DN 60 X 50 MM, INSTALADO EM PRUMADA DE ÁGUA - FORNECIMENTO E INSTALAÇÃO. AF_06/2022</t>
  </si>
  <si>
    <t>103972</t>
  </si>
  <si>
    <t>BUCHA DE REDUÇÃO, LONGA, PVC, SOLDÁVEL, DN 75 X 50 MM, INSTALADO EM PRUMADA DE ÁGUA - FORNECIMENTO E INSTALAÇÃO. AF_06/2022</t>
  </si>
  <si>
    <t>103993</t>
  </si>
  <si>
    <t>BUCHA DE REDUÇÃO, PVC, SOLDÁVEL, DN 40MM X 32MM, INSTALADO EM RAMAL DE DISTRIBUIÇÃO DE ÁGUA - FORNECIMENTO E INSTALAÇÃO. AF_06/2022</t>
  </si>
  <si>
    <t>89407</t>
  </si>
  <si>
    <t>CURVA 45 GRAUS, PVC, SOLDÁVEL, DN 20MM, INSTALADO EM RAMAL DE DISTRIBUIÇÃO DE ÁGUA - FORNECIMENTO E INSTALAÇÃO. AF_06/2022</t>
  </si>
  <si>
    <t>89361</t>
  </si>
  <si>
    <t>CURVA 45 GRAUS, PVC, SOLDÁVEL, DN 20MM, INSTALADO EM RAMAL OU SUB-RAMAL DE ÁGUA - FORNECIMENTO E INSTALAÇÃO. AF_06/2022</t>
  </si>
  <si>
    <t>89490</t>
  </si>
  <si>
    <t>CURVA 45 GRAUS, PVC, SOLDÁVEL, DN 25MM, INSTALADO EM PRUMADA DE ÁGUA - FORNECIMENTO E INSTALAÇÃO. AF_06/2022</t>
  </si>
  <si>
    <t>89411</t>
  </si>
  <si>
    <t>CURVA 45 GRAUS, PVC, SOLDÁVEL, DN 25MM, INSTALADO EM RAMAL DE DISTRIBUIÇÃO DE ÁGUA - FORNECIMENTO E INSTALAÇÃO. AF_06/2022</t>
  </si>
  <si>
    <t>89365</t>
  </si>
  <si>
    <t>CURVA 45 GRAUS, PVC, SOLDÁVEL, DN 25MM, INSTALADO EM RAMAL OU SUB-RAMAL DE ÁGUA - FORNECIMENTO E INSTALAÇÃO. AF_06/2022</t>
  </si>
  <si>
    <t>89496</t>
  </si>
  <si>
    <t>CURVA 45 GRAUS, PVC, SOLDÁVEL, DN 32MM, INSTALADO EM PRUMADA DE ÁGUA - FORNECIMENTO E INSTALAÇÃO. AF_06/2022</t>
  </si>
  <si>
    <t>89416</t>
  </si>
  <si>
    <t>CURVA 45 GRAUS, PVC, SOLDÁVEL, DN 32MM, INSTALADO EM RAMAL DE DISTRIBUIÇÃO DE ÁGUA - FORNECIMENTO E INSTALAÇÃO. AF_06/2022</t>
  </si>
  <si>
    <t>89370</t>
  </si>
  <si>
    <t>CURVA 45 GRAUS, PVC, SOLDÁVEL, DN 32MM, INSTALADO EM RAMAL OU SUB-RAMAL DE ÁGUA - FORNECIMENTO E INSTALAÇÃO. AF_06/2022</t>
  </si>
  <si>
    <t>89500</t>
  </si>
  <si>
    <t>CURVA 45 GRAUS, PVC, SOLDÁVEL, DN 40MM, INSTALADO EM PRUMADA DE ÁGUA - FORNECIMENTO E INSTALAÇÃO. AF_06/2022</t>
  </si>
  <si>
    <t>103983</t>
  </si>
  <si>
    <t>CURVA 45 GRAUS, PVC, SOLDÁVEL, DN 40MM, INSTALADO EM RAMAL DE DISTRIBUIÇÃO DE ÁGUA - FORNECIMENTO E INSTALAÇÃO. AF_06/2022</t>
  </si>
  <si>
    <t>89504</t>
  </si>
  <si>
    <t>CURVA 45 GRAUS, PVC, SOLDÁVEL, DN 50MM, INSTALADO EM PRUMADA DE ÁGUA - FORNECIMENTO E INSTALAÇÃO. AF_06/2022</t>
  </si>
  <si>
    <t>103987</t>
  </si>
  <si>
    <t>CURVA 45 GRAUS, PVC, SOLDÁVEL, DN 50MM, INSTALADO EM RAMAL DE DISTRIBUIÇÃO DE ÁGUA - FORNECIMENTO E INSTALAÇÃO. AF_06/2022</t>
  </si>
  <si>
    <t>89510</t>
  </si>
  <si>
    <t>CURVA 45 GRAUS, PVC, SOLDÁVEL, DN 60MM, INSTALADO EM PRUMADA DE ÁGUA - FORNECIMENTO E INSTALAÇÃO. AF_06/2022</t>
  </si>
  <si>
    <t>89519</t>
  </si>
  <si>
    <t>CURVA 45 GRAUS, PVC, SOLDÁVEL, DN 75MM, INSTALADO EM PRUMADA DE ÁGUA - FORNECIMENTO E INSTALAÇÃO. AF_06/2022</t>
  </si>
  <si>
    <t>89527</t>
  </si>
  <si>
    <t>CURVA 45 GRAUS, PVC, SOLDÁVEL, DN 85MM, INSTALADO EM PRUMADA DE ÁGUA - FORNECIMENTO E INSTALAÇÃO. AF_06/2022</t>
  </si>
  <si>
    <t>89406</t>
  </si>
  <si>
    <t>CURVA 90 GRAUS, PVC, SOLDÁVEL, DN 20MM, INSTALADO EM RAMAL DE DISTRIBUIÇÃO DE ÁGUA - FORNECIMENTO E INSTALAÇÃO. AF_06/2022</t>
  </si>
  <si>
    <t>89360</t>
  </si>
  <si>
    <t>CURVA 90 GRAUS, PVC, SOLDÁVEL, DN 20MM, INSTALADO EM RAMAL OU SUB-RAMAL DE ÁGUA - FORNECIMENTO E INSTALAÇÃO. AF_06/2022</t>
  </si>
  <si>
    <t>89489</t>
  </si>
  <si>
    <t>CURVA 90 GRAUS, PVC, SOLDÁVEL, DN 25MM, INSTALADO EM PRUMADA DE ÁGUA - FORNECIMENTO E INSTALAÇÃO. AF_06/2022</t>
  </si>
  <si>
    <t>89410</t>
  </si>
  <si>
    <t>CURVA 90 GRAUS, PVC, SOLDÁVEL, DN 25MM, INSTALADO EM RAMAL DE DISTRIBUIÇÃO DE ÁGUA - FORNECIMENTO E INSTALAÇÃO. AF_06/2022</t>
  </si>
  <si>
    <t>89364</t>
  </si>
  <si>
    <t>CURVA 90 GRAUS, PVC, SOLDÁVEL, DN 25MM, INSTALADO EM RAMAL OU SUB-RAMAL DE ÁGUA - FORNECIMENTO E INSTALAÇÃO. AF_06/2022</t>
  </si>
  <si>
    <t>89494</t>
  </si>
  <si>
    <t>CURVA 90 GRAUS, PVC, SOLDÁVEL, DN 32MM, INSTALADO EM PRUMADA DE ÁGUA - FORNECIMENTO E INSTALAÇÃO. AF_06/2022</t>
  </si>
  <si>
    <t>89415</t>
  </si>
  <si>
    <t>CURVA 90 GRAUS, PVC, SOLDÁVEL, DN 32MM, INSTALADO EM RAMAL DE DISTRIBUIÇÃO DE ÁGUA - FORNECIMENTO E INSTALAÇÃO. AF_06/2022</t>
  </si>
  <si>
    <t>89369</t>
  </si>
  <si>
    <t>CURVA 90 GRAUS, PVC, SOLDÁVEL, DN 32MM, INSTALADO EM RAMAL OU SUB-RAMAL DE ÁGUA - FORNECIMENTO E INSTALAÇÃO. AF_06/2022</t>
  </si>
  <si>
    <t>89499</t>
  </si>
  <si>
    <t>CURVA 90 GRAUS, PVC, SOLDÁVEL, DN 40MM, INSTALADO EM PRUMADA DE ÁGUA - FORNECIMENTO E INSTALAÇÃO. AF_06/2022</t>
  </si>
  <si>
    <t>103982</t>
  </si>
  <si>
    <t>CURVA 90 GRAUS, PVC, SOLDÁVEL, DN 40MM, INSTALADO EM RAMAL DE DISTRIBUIÇÃO DE ÁGUA - FORNECIMENTO E INSTALAÇÃO. AF_06/2022</t>
  </si>
  <si>
    <t>89503</t>
  </si>
  <si>
    <t>CURVA 90 GRAUS, PVC, SOLDÁVEL, DN 50MM, INSTALADO EM PRUMADA DE ÁGUA - FORNECIMENTO E INSTALAÇÃO. AF_06/2022</t>
  </si>
  <si>
    <t>103986</t>
  </si>
  <si>
    <t>CURVA 90 GRAUS, PVC, SOLDÁVEL, DN 50MM, INSTALADO EM RAMAL DE DISTRIBUIÇÃO DE ÁGUA - FORNECIMENTO E INSTALAÇÃO. AF_06/2022</t>
  </si>
  <si>
    <t>89507</t>
  </si>
  <si>
    <t>CURVA 90 GRAUS, PVC, SOLDÁVEL, DN 60MM, INSTALADO EM PRUMADA DE ÁGUA - FORNECIMENTO E INSTALAÇÃO. AF_06/2022</t>
  </si>
  <si>
    <t>89517</t>
  </si>
  <si>
    <t>CURVA 90 GRAUS, PVC, SOLDÁVEL, DN 75MM, INSTALADO EM PRUMADA DE ÁGUA - FORNECIMENTO E INSTALAÇÃO. AF_06/2022</t>
  </si>
  <si>
    <t>89525</t>
  </si>
  <si>
    <t>CURVA 90 GRAUS, PVC, SOLDÁVEL, DN 85MM, INSTALADO EM PRUMADA DE ÁGUA - FORNECIMENTO E INSTALAÇÃO. AF_06/2022</t>
  </si>
  <si>
    <t>89423</t>
  </si>
  <si>
    <t>CURVA DE TRANSPOSIÇÃO, PVC, SOLDÁVEL, DN 20MM, INSTALADO EM RAMAL DE DISTRIBUIÇÃO DE ÁGUA FORNECIMENTO E INSTALAÇÃO. AF_06/2022</t>
  </si>
  <si>
    <t>89377</t>
  </si>
  <si>
    <t>CURVA DE TRANSPOSIÇÃO, PVC, SOLDÁVEL, DN 20MM, INSTALADO EM RAMAL OU SUB-RAMAL DE ÁGUA - FORNECIMENTO E INSTALAÇÃO. AF_06/2022</t>
  </si>
  <si>
    <t>89540</t>
  </si>
  <si>
    <t>CURVA DE TRANSPOSIÇÃO, PVC, SOLDÁVEL, DN 25MM, INSTALADO EM PRUMADA DE ÁGUA - FORNECIMENTO E INSTALAÇÃO. AF_06/2022</t>
  </si>
  <si>
    <t>89430</t>
  </si>
  <si>
    <t>CURVA DE TRANSPOSIÇÃO, PVC, SOLDÁVEL, DN 25MM, INSTALADO EM RAMAL DE DISTRIBUIÇÃO DE ÁGUA FORNECIMENTO E INSTALAÇÃO. AF_06/2022</t>
  </si>
  <si>
    <t>89384</t>
  </si>
  <si>
    <t>CURVA DE TRANSPOSIÇÃO, PVC, SOLDÁVEL, DN 25MM, INSTALADO EM RAMAL OU SUB-RAMAL DE ÁGUA FORNECIMENTO E INSTALAÇÃO. AF_06/2022</t>
  </si>
  <si>
    <t>89555</t>
  </si>
  <si>
    <t>CURVA DE TRANSPOSIÇÃO, PVC, SOLDÁVEL, DN 32MM, INSTALADO EM PRUMADA DE ÁGUA FORNECIMENTO E INSTALAÇÃO. AF_06/2022</t>
  </si>
  <si>
    <t>89437</t>
  </si>
  <si>
    <t>CURVA DE TRANSPOSIÇÃO, PVC, SOLDÁVEL, DN 32MM, INSTALADO EM RAMAL DE DISTRIBUIÇÃO DE ÁGUA FORNECIMENTO E INSTALAÇÃO. AF_06/2022</t>
  </si>
  <si>
    <t>89392</t>
  </si>
  <si>
    <t>CURVA DE TRANSPOSIÇÃO, PVC, SOLDÁVEL, DN 32MM, INSTALADO EM RAMAL OU SUB-RAMAL DE ÁGUA FORNECIMENTO E INSTALAÇÃO. AF_06/2022</t>
  </si>
  <si>
    <t>89405</t>
  </si>
  <si>
    <t>JOELHO 45 GRAUS, PVC, SOLDÁVEL, DN 20MM, INSTALADO EM RAMAL DE DISTRIBUIÇÃO DE ÁGUA - FORNECIMENTO E INSTALAÇÃO. AF_06/2022</t>
  </si>
  <si>
    <t>89359</t>
  </si>
  <si>
    <t>JOELHO 45 GRAUS, PVC, SOLDÁVEL, DN 20MM, INSTALADO EM RAMAL OU SUB-RAMAL DE ÁGUA - FORNECIMENTO E INSTALAÇÃO. AF_06/2022</t>
  </si>
  <si>
    <t>89485</t>
  </si>
  <si>
    <t>JOELHO 45 GRAUS, PVC, SOLDÁVEL, DN 25MM, INSTALADO EM PRUMADA DE ÁGUA - FORNECIMENTO E INSTALAÇÃO. AF_06/2022</t>
  </si>
  <si>
    <t>89409</t>
  </si>
  <si>
    <t>JOELHO 45 GRAUS, PVC, SOLDÁVEL, DN 25MM, INSTALADO EM RAMAL DE DISTRIBUIÇÃO DE ÁGUA - FORNECIMENTO E INSTALAÇÃO. AF_06/2022</t>
  </si>
  <si>
    <t>89363</t>
  </si>
  <si>
    <t>JOELHO 45 GRAUS, PVC, SOLDÁVEL, DN 25MM, INSTALADO EM RAMAL OU SUB-RAMAL DE ÁGUA - FORNECIMENTO E INSTALAÇÃO. AF_06/2022</t>
  </si>
  <si>
    <t>89493</t>
  </si>
  <si>
    <t>JOELHO 45 GRAUS, PVC, SOLDÁVEL, DN 32MM, INSTALADO EM PRUMADA DE ÁGUA - FORNECIMENTO E INSTALAÇÃO. AF_06/2022</t>
  </si>
  <si>
    <t>89414</t>
  </si>
  <si>
    <t>JOELHO 45 GRAUS, PVC, SOLDÁVEL, DN 32MM, INSTALADO EM RAMAL DE DISTRIBUIÇÃO DE ÁGUA - FORNECIMENTO E INSTALAÇÃO. AF_06/2022</t>
  </si>
  <si>
    <t>89368</t>
  </si>
  <si>
    <t>JOELHO 45 GRAUS, PVC, SOLDÁVEL, DN 32MM, INSTALADO EM RAMAL OU SUB-RAMAL DE ÁGUA - FORNECIMENTO E INSTALAÇÃO. AF_06/2022</t>
  </si>
  <si>
    <t>89498</t>
  </si>
  <si>
    <t>JOELHO 45 GRAUS, PVC, SOLDÁVEL, DN 40MM, INSTALADO EM PRUMADA DE ÁGUA - FORNECIMENTO E INSTALAÇÃO. AF_06/2022</t>
  </si>
  <si>
    <t>103981</t>
  </si>
  <si>
    <t>JOELHO 45 GRAUS, PVC, SOLDÁVEL, DN 40MM, INSTALADO EM RAMAL DE DISTRIBUIÇÃO DE ÁGUA - FORNECIMENTO E INSTALAÇÃO. AF_06/2022</t>
  </si>
  <si>
    <t>89502</t>
  </si>
  <si>
    <t>JOELHO 45 GRAUS, PVC, SOLDÁVEL, DN 50MM, INSTALADO EM PRUMADA DE ÁGUA - FORNECIMENTO E INSTALAÇÃO. AF_06/2022</t>
  </si>
  <si>
    <t>103985</t>
  </si>
  <si>
    <t>JOELHO 45 GRAUS, PVC, SOLDÁVEL, DN 50MM, INSTALADO EM RAMAL DE DISTRIBUIÇÃO DE ÁGUA - FORNECIMENTO E INSTALAÇÃO. AF_06/2022</t>
  </si>
  <si>
    <t>89506</t>
  </si>
  <si>
    <t>JOELHO 45 GRAUS, PVC, SOLDÁVEL, DN 60MM, INSTALADO EM PRUMADA DE ÁGUA - FORNECIMENTO E INSTALAÇÃO. AF_06/2022</t>
  </si>
  <si>
    <t>89515</t>
  </si>
  <si>
    <t>JOELHO 45 GRAUS, PVC, SOLDÁVEL, DN 75MM, INSTALADO EM PRUMADA DE ÁGUA - FORNECIMENTO E INSTALAÇÃO. AF_06/2022</t>
  </si>
  <si>
    <t>89523</t>
  </si>
  <si>
    <t>JOELHO 45 GRAUS, PVC, SOLDÁVEL, DN 85MM, INSTALADO EM PRUMADA DE ÁGUA - FORNECIMENTO E INSTALAÇÃO. AF_06/2022</t>
  </si>
  <si>
    <t>90373</t>
  </si>
  <si>
    <t>JOELHO 90 GRAUS COM BUCHA DE LATÃO, PVC, SOLDÁVEL, DN 25MM, X 1/2 INSTALADO EM RAMAL OU SUB-RAMAL DE ÁGUA - FORNECIMENTO E INSTALAÇÃO. AF_06/2022</t>
  </si>
  <si>
    <t>89366</t>
  </si>
  <si>
    <t>JOELHO 90 GRAUS COM BUCHA DE LATÃO, PVC, SOLDÁVEL, DN 25MM, X 3/4 INSTALADO EM RAMAL OU SUB-RAMAL DE ÁGUA - FORNECIMENTO E INSTALAÇÃO. AF_06/2022</t>
  </si>
  <si>
    <t>89404</t>
  </si>
  <si>
    <t>JOELHO 90 GRAUS, PVC, SOLDÁVEL, DN 20MM, INSTALADO EM RAMAL DE DISTRIBUIÇÃO DE ÁGUA - FORNECIMENTO E INSTALAÇÃO. AF_06/2022</t>
  </si>
  <si>
    <t>89358</t>
  </si>
  <si>
    <t>JOELHO 90 GRAUS, PVC, SOLDÁVEL, DN 20MM, INSTALADO EM RAMAL OU SUB-RAMAL DE ÁGUA - FORNECIMENTO E INSTALAÇÃO. AF_06/2022</t>
  </si>
  <si>
    <t>89481</t>
  </si>
  <si>
    <t>JOELHO 90 GRAUS, PVC, SOLDÁVEL, DN 25MM, INSTALADO EM PRUMADA DE ÁGUA - FORNECIMENTO E INSTALAÇÃO. AF_06/2022</t>
  </si>
  <si>
    <t>89408</t>
  </si>
  <si>
    <t>JOELHO 90 GRAUS, PVC, SOLDÁVEL, DN 25MM, INSTALADO EM RAMAL DE DISTRIBUIÇÃO DE ÁGUA - FORNECIMENTO E INSTALAÇÃO. AF_06/2022</t>
  </si>
  <si>
    <t>89412</t>
  </si>
  <si>
    <t>JOELHO 90 GRAUS, PVC, SOLDÁVEL, DN 25MM, X 3/4 INSTALADO EM RAMAL DE DISTRIBUIÇÃO DE ÁGUA - FORNECIMENTO E INSTALAÇÃO. AF_06/2022</t>
  </si>
  <si>
    <t>89492</t>
  </si>
  <si>
    <t>JOELHO 90 GRAUS, PVC, SOLDÁVEL, DN 32MM, INSTALADO EM PRUMADA DE ÁGUA - FORNECIMENTO E INSTALAÇÃO. AF_06/2022</t>
  </si>
  <si>
    <t>89413</t>
  </si>
  <si>
    <t>JOELHO 90 GRAUS, PVC, SOLDÁVEL, DN 32MM, INSTALADO EM RAMAL DE DISTRIBUIÇÃO DE ÁGUA - FORNECIMENTO E INSTALAÇÃO. AF_06/2022</t>
  </si>
  <si>
    <t>89367</t>
  </si>
  <si>
    <t>JOELHO 90 GRAUS, PVC, SOLDÁVEL, DN 32MM, INSTALADO EM RAMAL OU SUB-RAMAL DE ÁGUA - FORNECIMENTO E INSTALAÇÃO. AF_06/2022</t>
  </si>
  <si>
    <t>89497</t>
  </si>
  <si>
    <t>JOELHO 90 GRAUS, PVC, SOLDÁVEL, DN 40MM, INSTALADO EM PRUMADA DE ÁGUA - FORNECIMENTO E INSTALAÇÃO. AF_06/2022</t>
  </si>
  <si>
    <t>103980</t>
  </si>
  <si>
    <t>JOELHO 90 GRAUS, PVC, SOLDÁVEL, DN 40MM, INSTALADO EM RAMAL DE DISTRIBUIÇÃO DE ÁGUA - FORNECIMENTO E INSTALAÇÃO. AF_06/2022</t>
  </si>
  <si>
    <t>89501</t>
  </si>
  <si>
    <t>JOELHO 90 GRAUS, PVC, SOLDÁVEL, DN 50MM, INSTALADO EM PRUMADA DE ÁGUA - FORNECIMENTO E INSTALAÇÃO. AF_06/2022</t>
  </si>
  <si>
    <t>103984</t>
  </si>
  <si>
    <t>JOELHO 90 GRAUS, PVC, SOLDÁVEL, DN 50MM, INSTALADO EM RAMAL DE DISTRIBUIÇÃO DE ÁGUA - FORNECIMENTO E INSTALAÇÃO. AF_06/2022</t>
  </si>
  <si>
    <t>89505</t>
  </si>
  <si>
    <t>JOELHO 90 GRAUS, PVC, SOLDÁVEL, DN 60MM, INSTALADO EM PRUMADA DE ÁGUA - FORNECIMENTO E INSTALAÇÃO. AF_06/2022</t>
  </si>
  <si>
    <t>89513</t>
  </si>
  <si>
    <t>JOELHO 90 GRAUS, PVC, SOLDÁVEL, DN 75MM, INSTALADO EM PRUMADA DE ÁGUA - FORNECIMENTO E INSTALAÇÃO. AF_06/2022</t>
  </si>
  <si>
    <t>89521</t>
  </si>
  <si>
    <t>JOELHO 90 GRAUS, PVC, SOLDÁVEL, DN 85MM, INSTALADO EM PRUMADA DE ÁGUA - FORNECIMENTO E INSTALAÇÃO. AF_06/2022</t>
  </si>
  <si>
    <t>103955</t>
  </si>
  <si>
    <t>JOELHO DE REDUÇÃO, 90 GRAUS, PVC, SOLDÁVEL, DN 25 MM X 20 MM, INSTALADO EM RAMAL DE DISTRIBUIÇÃO DE ÁGUA - FORNECIMENTO E INSTALAÇÃO. AF_06/2022</t>
  </si>
  <si>
    <t>103950</t>
  </si>
  <si>
    <t>JOELHO DE REDUÇÃO, 90 GRAUS, PVC, SOLDÁVEL, DN 25 MM X 20 MM, INSTALADO EM RAMAL OU SUB-RAMAL DE ÁGUA - FORNECIMENTO E INSTALAÇÃO. AF_06/2022</t>
  </si>
  <si>
    <t>103974</t>
  </si>
  <si>
    <t>JOELHO DE REDUÇÃO, 90 GRAUS, PVC, SOLDÁVEL, DN 32 MM X 25 MM, INSTALADO EM PRUMADA DE ÁGUA - FORNECIMENTO E INSTALAÇÃO. AF_06/2022</t>
  </si>
  <si>
    <t>103956</t>
  </si>
  <si>
    <t>JOELHO DE REDUÇÃO, 90 GRAUS, PVC, SOLDÁVEL, DN 32 MM X 25 MM, INSTALADO EM RAMAL DE DISTRIBUIÇÃO DE ÁGUA - FORNECIMENTO E INSTALAÇÃO. AF_06/2022</t>
  </si>
  <si>
    <t>103951</t>
  </si>
  <si>
    <t>JOELHO DE REDUÇÃO, 90 GRAUS, PVC, SOLDÁVEL, DN 32 MM X 25 MM, INSTALADO EM RAMAL OU SUB-RAMAL DE ÁGUA - FORNECIMENTO E INSTALAÇÃO. AF_06/2022</t>
  </si>
  <si>
    <t>89374</t>
  </si>
  <si>
    <t>LUVA COM BUCHA DE LATÃO, PVC, SOLDÁVEL, DN 20MM X 1/2", INSTALADO EM RAMAL OU SUB-RAMAL DE ÁGUA - FORNECIMENTO E INSTALAÇÃO. AF_06/2022</t>
  </si>
  <si>
    <t>89427</t>
  </si>
  <si>
    <t>LUVA COM BUCHA DE LATÃO, PVC, SOLDÁVEL, DN 25MM X 3/4, INSTALADO EM RAMAL DE DISTRIBUIÇÃO DE ÁGUA - FORNECIMENTO E INSTALAÇÃO. AF_06/2022</t>
  </si>
  <si>
    <t>89381</t>
  </si>
  <si>
    <t>LUVA COM BUCHA DE LATÃO, PVC, SOLDÁVEL, DN 25MM X 3/4, INSTALADO EM RAMAL OU SUB-RAMAL DE ÁGUA - FORNECIMENTO E INSTALAÇÃO. AF_06/2022</t>
  </si>
  <si>
    <t>95237</t>
  </si>
  <si>
    <t>LUVA COM BUCHA DE LATÃO, PVC, SOLDÁVEL, DN 32MM X 1, INSTALADO EM RAMAL DE DISTRIBUIÇÃO DE ÁGUA FORNECIMENTO E INSTALAÇÃO. AF_06/2022</t>
  </si>
  <si>
    <t>89979</t>
  </si>
  <si>
    <t>LUVA COM BUCHA DE LATÃO, PVC, SOLDÁVEL, DN 32MM X 1, INSTALADO EM RAMAL OU SUB-RAMAL DE ÁGUA FORNECIMENTO E INSTALAÇÃO. AF_06/2022</t>
  </si>
  <si>
    <t>103991</t>
  </si>
  <si>
    <t>LUVA COM ROSCA, PVC, SOLDÁVEL, DN 40MM X 1.1/4", INSTALADO EM RAMAL DE DISTRIBUIÇÃO DE ÁGUA - FORNECIMENTO E INSTALAÇÃO. AF_06/2022</t>
  </si>
  <si>
    <t>89564</t>
  </si>
  <si>
    <t>LUVA COM ROSCA, PVC, SOLDÁVEL, DN 40MM X 1.1/4, INSTALADO EM PRUMADA DE ÁGUA - FORNECIMENTO E INSTALAÇÃO. AF_06/2022</t>
  </si>
  <si>
    <t>104000</t>
  </si>
  <si>
    <t>LUVA COM ROSCA, PVC, SOLDÁVEL, DN 50MM X 1.1/2", INSTALADO EM RAMAL DE DISTRIBUIÇÃO DE ÁGUA - FORNECIMENTO E INSTALAÇÃO. AF_06/2022</t>
  </si>
  <si>
    <t>89593</t>
  </si>
  <si>
    <t>LUVA COM ROSCA, PVC, SOLDÁVEL, DN 50MM X 1.1/2, INSTALADO EM PRUMADA DE ÁGUA - FORNECIMENTO E INSTALAÇÃO. AF_06/2022</t>
  </si>
  <si>
    <t>89418</t>
  </si>
  <si>
    <t>LUVA DE CORRER, PVC, SOLDÁVEL, DN 20MM, INSTALADO EM RAMAL DE DISTRIBUIÇÃO DE ÁGUA - FORNECIMENTO E INSTALAÇÃO. AF_06/2022</t>
  </si>
  <si>
    <t>89372</t>
  </si>
  <si>
    <t>LUVA DE CORRER, PVC, SOLDÁVEL, DN 20MM, INSTALADO EM RAMAL OU SUB-RAMAL DE ÁGUA - FORNECIMENTO E INSTALAÇÃO. AF_06/2022</t>
  </si>
  <si>
    <t>89530</t>
  </si>
  <si>
    <t>LUVA DE CORRER, PVC, SOLDÁVEL, DN 25MM, INSTALADO EM PRUMADA DE ÁGUA - FORNECIMENTO E INSTALAÇÃO. AF_06/2022</t>
  </si>
  <si>
    <t>89425</t>
  </si>
  <si>
    <t>LUVA DE CORRER, PVC, SOLDÁVEL, DN 25MM, INSTALADO EM RAMAL DE DISTRIBUIÇÃO DE ÁGUA - FORNECIMENTO E INSTALAÇÃO. AF_06/2022</t>
  </si>
  <si>
    <t>89379</t>
  </si>
  <si>
    <t>LUVA DE CORRER, PVC, SOLDÁVEL, DN 25MM, INSTALADO EM RAMAL OU SUB-RAMAL DE ÁGUA - FORNECIMENTO E INSTALAÇÃO. AF_12/2014</t>
  </si>
  <si>
    <t>89542</t>
  </si>
  <si>
    <t>LUVA DE CORRER, PVC, SOLDÁVEL, DN 32MM, INSTALADO EM PRUMADA DE ÁGUA - FORNECIMENTO E INSTALAÇÃO. AF_06/2022</t>
  </si>
  <si>
    <t>89432</t>
  </si>
  <si>
    <t>LUVA DE CORRER, PVC, SOLDÁVEL, DN 32MM, INSTALADO EM RAMAL DE DISTRIBUIÇÃO DE ÁGUA FORNECIMENTO E INSTALAÇÃO. AF_06/2022</t>
  </si>
  <si>
    <t>89387</t>
  </si>
  <si>
    <t>LUVA DE CORRER, PVC, SOLDÁVEL, DN 32MM, INSTALADO EM RAMAL OU SUB-RAMAL DE ÁGUA FORNECIMENTO E INSTALAÇÃO. AF_06/2022</t>
  </si>
  <si>
    <t>89560</t>
  </si>
  <si>
    <t>LUVA DE CORRER, PVC, SOLDÁVEL, DN 40MM, INSTALADO EM PRUMADA DE ÁGUA FORNECIMENTO E INSTALAÇÃO. AF_06/2022</t>
  </si>
  <si>
    <t>104159</t>
  </si>
  <si>
    <t>LUVA DE CORRER, PVC, SOLDÁVEL, DN 40MM, INSTALADO EM RAMAL DE DISTRIBUIÇÃO DE ÁGUA - FORNECIMENTO E INSTALAÇÃO. AF_06/2022</t>
  </si>
  <si>
    <t>89577</t>
  </si>
  <si>
    <t>LUVA DE CORRER, PVC, SOLDÁVEL, DN 50MM, INSTALADO EM PRUMADA DE ÁGUA - FORNECIMENTO E INSTALAÇÃO. AF_06/2022</t>
  </si>
  <si>
    <t>103996</t>
  </si>
  <si>
    <t>LUVA DE CORRER, PVC, SOLDÁVEL, DN 50MM, INSTALADO EM RAMAL DE DISTRIBUIÇÃO DE ÁGUA - FORNECIMENTO E INSTALAÇÃO. AF_06/2022</t>
  </si>
  <si>
    <t>89598</t>
  </si>
  <si>
    <t>LUVA DE CORRER, PVC, SOLDÁVEL, DN 60MM, INSTALADO EM PRUMADA DE ÁGUA FORNECIMENTO E INSTALAÇÃO. AF_06/2022</t>
  </si>
  <si>
    <t>89419</t>
  </si>
  <si>
    <t>LUVA DE REDUÇÃO, PVC, SOLDÁVEL, DN 25MM X 20MM, INSTALADO EM RAMAL DE DISTRIBUIÇÃO DE ÁGUA - FORNECIMENTO E INSTALAÇÃO. AF_06/2022</t>
  </si>
  <si>
    <t>89373</t>
  </si>
  <si>
    <t>LUVA DE REDUÇÃO, PVC, SOLDÁVEL, DN 25MM X 20MM, INSTALADO EM RAMAL OU SUB-RAMAL DE ÁGUA - FORNECIMENTO E INSTALAÇÃO. AF_06/2022</t>
  </si>
  <si>
    <t>89532</t>
  </si>
  <si>
    <t>LUVA DE REDUÇÃO, PVC, SOLDÁVEL, DN 32MM X 25MM, INSTALADO EM PRUMADA DE ÁGUA - FORNECIMENTO E INSTALAÇÃO. AF_06/2022</t>
  </si>
  <si>
    <t>89426</t>
  </si>
  <si>
    <t>LUVA DE REDUÇÃO, PVC, SOLDÁVEL, DN 32MM X 25MM, INSTALADO EM RAMAL DE DISTRIBUIÇÃO DE ÁGUA - FORNECIMENTO E INSTALAÇÃO. AF_06/2022</t>
  </si>
  <si>
    <t>89380</t>
  </si>
  <si>
    <t>LUVA DE REDUÇÃO, PVC, SOLDÁVEL, DN 32MM X 25MM, INSTALADO EM RAMAL OU SUB-RAMAL DE ÁGUA - FORNECIMENTO E INSTALAÇÃO. AF_06/2022</t>
  </si>
  <si>
    <t>89562</t>
  </si>
  <si>
    <t>LUVA DE REDUÇÃO, PVC, SOLDÁVEL, DN 40MM X 32MM, INSTALADO EM PRUMADA DE ÁGUA - FORNECIMENTO E INSTALAÇÃO. AF_06/2022</t>
  </si>
  <si>
    <t>89433</t>
  </si>
  <si>
    <t>LUVA DE REDUÇÃO, PVC, SOLDÁVEL, DN 40MM X 32MM, INSTALADO EM RAMAL DE DISTRIBUIÇÃO DE ÁGUA - FORNECIMENTO E INSTALAÇÃO. AF_06/2022</t>
  </si>
  <si>
    <t>89579</t>
  </si>
  <si>
    <t>LUVA DE REDUÇÃO, PVC, SOLDÁVEL, DN 50MM X 25MM, INSTALADO EM PRUMADA DE ÁGUA FORNECIMENTO E INSTALAÇÃO. AF_06/2022</t>
  </si>
  <si>
    <t>103998</t>
  </si>
  <si>
    <t>LUVA DE REDUÇÃO, PVC, SOLDÁVEL, DN 50MM X 25MM, INSTALADO EM RAMAL DE DISTRIBUIÇÃO DE ÁGUA FORNECIMENTO E INSTALAÇÃO. AF_06/2022</t>
  </si>
  <si>
    <t>89605</t>
  </si>
  <si>
    <t>LUVA DE REDUÇÃO, PVC, SOLDÁVEL, DN 60MM X 50MM, INSTALADO EM PRUMADA DE ÁGUA - FORNECIMENTO E INSTALAÇÃO. AF_06/2022</t>
  </si>
  <si>
    <t>89981</t>
  </si>
  <si>
    <t>LUVA SOLDÁVEL E COM BUCHA DE LATÃO, PVC, SOLDÁVEL, DN 32MM X 1, INSTALADO EM PRUMADA DE ÁGUA FORNECIMENTO E INSTALAÇÃO. AF_06/2022</t>
  </si>
  <si>
    <t>89385</t>
  </si>
  <si>
    <t>LUVA SOLDÁVEL E COM ROSCA, PVC, SOLDÁVEL, DN 25MM X 3/4, INSTALADO EM RAMAL OU SUB-RAMAL DE ÁGUA - FORNECIMENTO E INSTALAÇÃO. AF_06/2022</t>
  </si>
  <si>
    <t>89551</t>
  </si>
  <si>
    <t>LUVA SOLDÁVEL E COM ROSCA, PVC, SOLDÁVEL, DN 32MM X 1, INSTALADO EM PRUMADA DE ÁGUA - FORNECIMENTO E INSTALAÇÃO. AF_06/2022</t>
  </si>
  <si>
    <t>89434</t>
  </si>
  <si>
    <t>LUVA SOLDÁVEL E COM ROSCA, PVC, SOLDÁVEL, DN 32MM X 1, INSTALADO EM RAMAL DE DISTRIBUIÇÃO DE ÁGUA - FORNECIMENTO E INSTALAÇÃO. AF_06/2022</t>
  </si>
  <si>
    <t>89389</t>
  </si>
  <si>
    <t>LUVA SOLDÁVEL E COM ROSCA, PVC, SOLDÁVEL, DN 32MM X 1, INSTALADO EM RAMAL OU SUB-RAMAL DE ÁGUA - FORNECIMENTO E INSTALAÇÃO. AF_06/2022</t>
  </si>
  <si>
    <t>89417</t>
  </si>
  <si>
    <t>LUVA, PVC, SOLDÁVEL, DN 20MM, INSTALADO EM RAMAL DE DISTRIBUIÇÃO DE ÁGUA - FORNECIMENTO E INSTALAÇÃO. AF_06/2022</t>
  </si>
  <si>
    <t>89371</t>
  </si>
  <si>
    <t>LUVA, PVC, SOLDÁVEL, DN 20MM, INSTALADO EM RAMAL OU SUB-RAMAL DE ÁGUA - FORNECIMENTO E INSTALAÇÃO. AF_06/2022</t>
  </si>
  <si>
    <t>89528</t>
  </si>
  <si>
    <t>LUVA, PVC, SOLDÁVEL, DN 25MM, INSTALADO EM PRUMADA DE ÁGUA - FORNECIMENTO E INSTALAÇÃO. AF_06/2022</t>
  </si>
  <si>
    <t>89424</t>
  </si>
  <si>
    <t>LUVA, PVC, SOLDÁVEL, DN 25MM, INSTALADO EM RAMAL DE DISTRIBUIÇÃO DE ÁGUA - FORNECIMENTO E INSTALAÇÃO. AF_06/2022</t>
  </si>
  <si>
    <t>LUVA, PVC, SOLDÁVEL, DN 25MM, INSTALADO EM RAMAL OU SUB-RAMAL DE ÁGUA - FORNECIMENTO E INSTALAÇÃO. AF_06/2022</t>
  </si>
  <si>
    <t>89541</t>
  </si>
  <si>
    <t>LUVA, PVC, SOLDÁVEL, DN 32MM, INSTALADO EM PRUMADA DE ÁGUA - FORNECIMENTO E INSTALAÇÃO. AF_06/2022</t>
  </si>
  <si>
    <t>89431</t>
  </si>
  <si>
    <t>LUVA, PVC, SOLDÁVEL, DN 32MM, INSTALADO EM RAMAL DE DISTRIBUIÇÃO DE ÁGUA - FORNECIMENTO E INSTALAÇÃO. AF_06/2022</t>
  </si>
  <si>
    <t>89386</t>
  </si>
  <si>
    <t>LUVA, PVC, SOLDÁVEL, DN 32MM, INSTALADO EM RAMAL OU SUB-RAMAL DE ÁGUA - FORNECIMENTO E INSTALAÇÃO. AF_06/2022</t>
  </si>
  <si>
    <t>89558</t>
  </si>
  <si>
    <t>LUVA, PVC, SOLDÁVEL, DN 40MM, INSTALADO EM PRUMADA DE ÁGUA - FORNECIMENTO E INSTALAÇÃO. AF_06/2022</t>
  </si>
  <si>
    <t>103988</t>
  </si>
  <si>
    <t>LUVA, PVC, SOLDÁVEL, DN 40MM, INSTALADO EM RAMAL DE DISTRIBUIÇÃO DE ÁGUA - FORNECIMENTO E INSTALAÇÃO. AF_06/2022</t>
  </si>
  <si>
    <t>89575</t>
  </si>
  <si>
    <t>LUVA, PVC, SOLDÁVEL, DN 50MM, INSTALADO EM PRUMADA DE ÁGUA - FORNECIMENTO E INSTALAÇÃO. AF_06/2022</t>
  </si>
  <si>
    <t>103995</t>
  </si>
  <si>
    <t>LUVA, PVC, SOLDÁVEL, DN 50MM, INSTALADO EM RAMAL DE DISTRIBUIÇÃO DE ÁGUA - FORNECIMENTO E INSTALAÇÃO. AF_06/2022</t>
  </si>
  <si>
    <t>89597</t>
  </si>
  <si>
    <t>LUVA, PVC, SOLDÁVEL, DN 60MM, INSTALADO EM PRUMADA DE ÁGUA - FORNECIMENTO E INSTALAÇÃO. AF_06/2022</t>
  </si>
  <si>
    <t>89611</t>
  </si>
  <si>
    <t>LUVA, PVC, SOLDÁVEL, DN 75MM, INSTALADO EM PRUMADA DE ÁGUA - FORNECIMENTO E INSTALAÇÃO. AF_06/2022</t>
  </si>
  <si>
    <t>89614</t>
  </si>
  <si>
    <t>LUVA, PVC, SOLDÁVEL, DN 85MM, INSTALADO EM PRUMADA DE ÁGUA - FORNECIMENTO E INSTALAÇÃO. AF_06/2022</t>
  </si>
  <si>
    <t>103975</t>
  </si>
  <si>
    <t>TE DE REDUÇÃO, 90 GRAUS, PVC, SOLDÁVEL, DN 50 MM X 20 MM, INSTALADO EM PRUMADA DE ÁGUA - FORNECIMENTO E INSTALAÇÃO. AF_06/2022</t>
  </si>
  <si>
    <t>104007</t>
  </si>
  <si>
    <t>TE DE REDUÇÃO, 90 GRAUS, PVC, SOLDÁVEL, DN 50 MM X 20 MM, INSTALADO EM RAMAL DE DISTRIBUIÇÃO DE ÁGUA - FORNECIMENTO E INSTALAÇÃO. AF_06/2022</t>
  </si>
  <si>
    <t>103976</t>
  </si>
  <si>
    <t>TE DE REDUÇÃO, 90 GRAUS, PVC, SOLDÁVEL, DN 50 MM X 32 MM, INSTALADO EM PRUMADA DE ÁGUA - FORNECIMENTO E INSTALAÇÃO. AF_06/2022</t>
  </si>
  <si>
    <t>104008</t>
  </si>
  <si>
    <t>TE DE REDUÇÃO, 90 GRAUS, PVC, SOLDÁVEL, DN 50 MM X 32 MM, INSTALADO EM RAMAL DE DISTRIBUIÇÃO DE ÁGUA - FORNECIMENTO E INSTALAÇÃO. AF_06/2022</t>
  </si>
  <si>
    <t>89630</t>
  </si>
  <si>
    <t>TE DE REDUÇÃO, PVC, SOLDÁVEL, DN 75MM X 50MM, INSTALADO EM PRUMADA DE ÁGUA - FORNECIMENTO E INSTALAÇÃO. AF_06/2022</t>
  </si>
  <si>
    <t>89632</t>
  </si>
  <si>
    <t>TE DE REDUÇÃO, PVC, SOLDÁVEL, DN 85MM X 60MM, INSTALADO EM PRUMADA DE ÁGUA - FORNECIMENTO E INSTALAÇÃO. AF_06/2022</t>
  </si>
  <si>
    <t>89438</t>
  </si>
  <si>
    <t>TE, PVC, SOLDÁVEL, DN 20MM, INSTALADO EM RAMAL DE DISTRIBUIÇÃO DE ÁGUA - FORNECIMENTO E INSTALAÇÃO. AF_06/2022</t>
  </si>
  <si>
    <t>89393</t>
  </si>
  <si>
    <t>TE, PVC, SOLDÁVEL, DN 20MM, INSTALADO EM RAMAL OU SUB-RAMAL DE ÁGUA - FORNECIMENTO E INSTALAÇÃO. AF_06/2022</t>
  </si>
  <si>
    <t>89617</t>
  </si>
  <si>
    <t>TE, PVC, SOLDÁVEL, DN 25MM, INSTALADO EM PRUMADA DE ÁGUA - FORNECIMENTO E INSTALAÇÃO. AF_06/2022</t>
  </si>
  <si>
    <t>89440</t>
  </si>
  <si>
    <t>TE, PVC, SOLDÁVEL, DN 25MM, INSTALADO EM RAMAL DE DISTRIBUIÇÃO DE ÁGUA - FORNECIMENTO E INSTALAÇÃO. AF_06/2022</t>
  </si>
  <si>
    <t>89395</t>
  </si>
  <si>
    <t>TE, PVC, SOLDÁVEL, DN 25MM, INSTALADO EM RAMAL OU SUB-RAMAL DE ÁGUA - FORNECIMENTO E INSTALAÇÃO. AF_06/2022</t>
  </si>
  <si>
    <t>89620</t>
  </si>
  <si>
    <t>TE, PVC, SOLDÁVEL, DN 32MM, INSTALADO EM PRUMADA DE ÁGUA - FORNECIMENTO E INSTALAÇÃO. AF_06/2022</t>
  </si>
  <si>
    <t>89443</t>
  </si>
  <si>
    <t>TE, PVC, SOLDÁVEL, DN 32MM, INSTALADO EM RAMAL DE DISTRIBUIÇÃO DE ÁGUA - FORNECIMENTO E INSTALAÇÃO. AF_06/2022</t>
  </si>
  <si>
    <t>89398</t>
  </si>
  <si>
    <t>TE, PVC, SOLDÁVEL, DN 32MM, INSTALADO EM RAMAL OU SUB-RAMAL DE ÁGUA - FORNECIMENTO E INSTALAÇÃO. AF_06/2022</t>
  </si>
  <si>
    <t>89623</t>
  </si>
  <si>
    <t>TE, PVC, SOLDÁVEL, DN 40MM, INSTALADO EM PRUMADA DE ÁGUA - FORNECIMENTO E INSTALAÇÃO. AF_06/2022</t>
  </si>
  <si>
    <t>104011</t>
  </si>
  <si>
    <t>TE, PVC, SOLDÁVEL, DN 40MM, INSTALADO EM RAMAL DE DISTRIBUIÇÃO DE ÁGUA - FORNECIMENTO E INSTALAÇÃO. AF_06/2022</t>
  </si>
  <si>
    <t>89625</t>
  </si>
  <si>
    <t>TE, PVC, SOLDÁVEL, DN 50MM, INSTALADO EM PRUMADA DE ÁGUA - FORNECIMENTO E INSTALAÇÃO. AF_06/2022</t>
  </si>
  <si>
    <t>104004</t>
  </si>
  <si>
    <t>TE, PVC, SOLDÁVEL, DN 50MM, INSTALADO EM RAMAL DE DISTRIBUIÇÃO DE ÁGUA - FORNECIMENTO E INSTALAÇÃO. AF_06/2022</t>
  </si>
  <si>
    <t>89628</t>
  </si>
  <si>
    <t>TE, PVC, SOLDÁVEL, DN 60MM, INSTALADO EM PRUMADA DE ÁGUA - FORNECIMENTO E INSTALAÇÃO. AF_06/2022</t>
  </si>
  <si>
    <t>89629</t>
  </si>
  <si>
    <t>TE, PVC, SOLDÁVEL, DN 75MM, INSTALADO EM PRUMADA DE ÁGUA - FORNECIMENTO E INSTALAÇÃO. AF_06/2022</t>
  </si>
  <si>
    <t>89631</t>
  </si>
  <si>
    <t>TE, PVC, SOLDÁVEL, DN 85MM, INSTALADO EM PRUMADA DE ÁGUA - FORNECIMENTO E INSTALAÇÃO. AF_06/2022</t>
  </si>
  <si>
    <t>89401</t>
  </si>
  <si>
    <t>TUBO, PVC, SOLDÁVEL, DE 20MM, INSTALADO EM RAMAL DE DISTRIBUIÇÃO DE ÁGUA - FORNECIMENTO E INSTALAÇÃO. AF_06/2022</t>
  </si>
  <si>
    <t>89355</t>
  </si>
  <si>
    <t>TUBO, PVC, SOLDÁVEL, DE 20MM, INSTALADO EM RAMAL OU SUB-RAMAL DE ÁGUA - FORNECIMENTO E INSTALAÇÃO. AF_06/2022</t>
  </si>
  <si>
    <t>89446</t>
  </si>
  <si>
    <t>TUBO, PVC, SOLDÁVEL, DE 25MM, INSTALADO EM PRUMADA DE ÁGUA - FORNECIMENTO E INSTALAÇÃO. AF_06/2022</t>
  </si>
  <si>
    <t>89402</t>
  </si>
  <si>
    <t>TUBO, PVC, SOLDÁVEL, DE 25MM, INSTALADO EM RAMAL DE DISTRIBUIÇÃO DE ÁGUA - FORNECIMENTO E INSTALAÇÃO. AF_06/2022</t>
  </si>
  <si>
    <t>89447</t>
  </si>
  <si>
    <t>TUBO, PVC, SOLDÁVEL, DE 32MM, INSTALADO EM PRUMADA DE ÁGUA - FORNECIMENTO E INSTALAÇÃO. AF_06/2022</t>
  </si>
  <si>
    <t>89403</t>
  </si>
  <si>
    <t>TUBO, PVC, SOLDÁVEL, DE 32MM, INSTALADO EM RAMAL DE DISTRIBUIÇÃO DE ÁGUA - FORNECIMENTO E INSTALAÇÃO. AF_06/2022</t>
  </si>
  <si>
    <t>89357</t>
  </si>
  <si>
    <t>TUBO, PVC, SOLDÁVEL, DE 32MM, INSTALADO EM RAMAL OU SUB-RAMAL DE ÁGUA - FORNECIMENTO E INSTALAÇÃO. AF_06/2022</t>
  </si>
  <si>
    <t>89448</t>
  </si>
  <si>
    <t>TUBO, PVC, SOLDÁVEL, DE 40MM, INSTALADO EM PRUMADA DE ÁGUA - FORNECIMENTO E INSTALAÇÃO. AF_06/2022</t>
  </si>
  <si>
    <t>103978</t>
  </si>
  <si>
    <t>TUBO, PVC, SOLDÁVEL, DE 40MM, INSTALADO EM RAMAL DE DISTRIBUIÇÃO DE ÁGUA - FORNECIMENTO E INSTALAÇÃO. AF_06/2022</t>
  </si>
  <si>
    <t>89449</t>
  </si>
  <si>
    <t>TUBO, PVC, SOLDÁVEL, DE 50MM, INSTALADO EM PRUMADA DE ÁGUA - FORNECIMENTO E INSTALAÇÃO. AF_06/2022</t>
  </si>
  <si>
    <t>103979</t>
  </si>
  <si>
    <t>TUBO, PVC, SOLDÁVEL, DE 50MM, INSTALADO EM RAMAL DE DISTRIBUIÇÃO DE ÁGUA - FORNECIMENTO E INSTALAÇÃO. AF_06/2022</t>
  </si>
  <si>
    <t>89450</t>
  </si>
  <si>
    <t>TUBO, PVC, SOLDÁVEL, DE 60MM, INSTALADO EM PRUMADA DE ÁGUA - FORNECIMENTO E INSTALAÇÃO. AF_06/2022</t>
  </si>
  <si>
    <t>89451</t>
  </si>
  <si>
    <t>TUBO, PVC, SOLDÁVEL, DE 75MM, INSTALADO EM PRUMADA DE ÁGUA - FORNECIMENTO E INSTALAÇÃO. AF_06/2022</t>
  </si>
  <si>
    <t>89452</t>
  </si>
  <si>
    <t>TUBO, PVC, SOLDÁVEL, DE 85MM, INSTALADO EM PRUMADA DE ÁGUA - FORNECIMENTO E INSTALAÇÃO. AF_06/2022</t>
  </si>
  <si>
    <t>89394</t>
  </si>
  <si>
    <t>TÊ COM BUCHA DE LATÃO NA BOLSA CENTRAL, PVC, SOLDÁVEL, DN 20MM X 1/2, INSTALADO EM RAMAL OU SUB-RAMAL DE ÁGUA - FORNECIMENTO E INSTALAÇÃO. AF_06/2022</t>
  </si>
  <si>
    <t>89396</t>
  </si>
  <si>
    <t>TÊ COM BUCHA DE LATÃO NA BOLSA CENTRAL, PVC, SOLDÁVEL, DN 25MM X 1/2, INSTALADO EM RAMAL OU SUB-RAMAL DE ÁGUA - FORNECIMENTO E INSTALAÇÃO. AF_06/2022</t>
  </si>
  <si>
    <t>90374</t>
  </si>
  <si>
    <t>TÊ COM BUCHA DE LATÃO NA BOLSA CENTRAL, PVC, SOLDÁVEL, DN 25MM X 3/4, INSTALADO EM RAMAL OU SUB-RAMAL DE ÁGUA - FORNECIMENTO E INSTALAÇÃO. AF_06/2022</t>
  </si>
  <si>
    <t>89444</t>
  </si>
  <si>
    <t>TÊ COM BUCHA DE LATÃO NA BOLSA CENTRAL, PVC, SOLDÁVEL, DN 32MM X 3/4, INSTALADO EM RAMAL DE DISTRIBUIÇÃO DE ÁGUA - FORNECIMENTO E INSTALAÇÃO. AF_06/2022</t>
  </si>
  <si>
    <t>89399</t>
  </si>
  <si>
    <t>TÊ COM BUCHA DE LATÃO NA BOLSA CENTRAL, PVC, SOLDÁVEL, DN 32MM X 3/4, INSTALADO EM RAMAL OU SUB-RAMAL DE ÁGUA - FORNECIMENTO E INSTALAÇÃO. AF_06/2022</t>
  </si>
  <si>
    <t>89442</t>
  </si>
  <si>
    <t>TÊ DE REDUÇÃO, PVC, SOLDÁVEL, DN 25MM X 20MM, INSTALADO EM RAMAL DE DISTRIBUIÇÃO DE ÁGUA - FORNECIMENTO E INSTALAÇÃO. AF_06/2022</t>
  </si>
  <si>
    <t>89397</t>
  </si>
  <si>
    <t>TÊ DE REDUÇÃO, PVC, SOLDÁVEL, DN 25MM X 20MM, INSTALADO EM RAMAL OU SUB-RAMAL DE ÁGUA - FORNECIMENTO E INSTALAÇÃO. AF_06/2022</t>
  </si>
  <si>
    <t>89622</t>
  </si>
  <si>
    <t>TÊ DE REDUÇÃO, PVC, SOLDÁVEL, DN 32MM X 25MM, INSTALADO EM PRUMADA DE ÁGUA - FORNECIMENTO E INSTALAÇÃO. AF_06/2022</t>
  </si>
  <si>
    <t>89445</t>
  </si>
  <si>
    <t>TÊ DE REDUÇÃO, PVC, SOLDÁVEL, DN 32MM X 25MM, INSTALADO EM RAMAL DE DISTRIBUIÇÃO DE ÁGUA - FORNECIMENTO E INSTALAÇÃO. AF_06/2022</t>
  </si>
  <si>
    <t>89400</t>
  </si>
  <si>
    <t>TÊ DE REDUÇÃO, PVC, SOLDÁVEL, DN 32MM X 25MM, INSTALADO EM RAMAL OU SUB-RAMAL DE ÁGUA - FORNECIMENTO E INSTALAÇÃO. AF_06/2022</t>
  </si>
  <si>
    <t>89624</t>
  </si>
  <si>
    <t>TÊ DE REDUÇÃO, PVC, SOLDÁVEL, DN 40MM X 32MM, INSTALADO EM PRUMADA DE ÁGUA - FORNECIMENTO E INSTALAÇÃO. AF_06/2022</t>
  </si>
  <si>
    <t>104012</t>
  </si>
  <si>
    <t>TÊ DE REDUÇÃO, PVC, SOLDÁVEL, DN 40MM X 32MM, INSTALADO EM RAMAL DE DISTRIBUIÇÃO DE ÁGUA - FORNECIMENTO E INSTALAÇÃO. AF_06/2022</t>
  </si>
  <si>
    <t>89627</t>
  </si>
  <si>
    <t>TÊ DE REDUÇÃO, PVC, SOLDÁVEL, DN 50MM X 25MM, INSTALADO EM PRUMADA DE ÁGUA - FORNECIMENTO E INSTALAÇÃO. AF_06/2022</t>
  </si>
  <si>
    <t>104006</t>
  </si>
  <si>
    <t>TÊ DE REDUÇÃO, PVC, SOLDÁVEL, DN 50MM X 25MM, INSTALADO EM RAMAL DE DISTRIBUIÇÃO DE ÁGUA - FORNECIMENTO E INSTALAÇÃO. AF_06/2022</t>
  </si>
  <si>
    <t>89626</t>
  </si>
  <si>
    <t>TÊ DE REDUÇÃO, PVC, SOLDÁVEL, DN 50MM X 40MM, INSTALADO EM PRUMADA DE ÁGUA - FORNECIMENTO E INSTALAÇÃO. AF_06/2022</t>
  </si>
  <si>
    <t>104005</t>
  </si>
  <si>
    <t>TÊ DE REDUÇÃO, PVC, SOLDÁVEL, DN 50MM X 40MM, INSTALADO EM RAMAL DE DISTRIBUIÇÃO DE ÁGUA - FORNECIMENTO E INSTALAÇÃO. AF_06/2022</t>
  </si>
  <si>
    <t>89439</t>
  </si>
  <si>
    <t>TÊ SOLDÁVEL E COM ROSCA NA BOLSA CENTRAL, PVC, SOLDÁVEL, DN 20MM X 1/2, INSTALADO EM RAMAL DE DISTRIBUIÇÃO DE ÁGUA - FORNECIMENTO E INSTALAÇÃO. AF_06/2022</t>
  </si>
  <si>
    <t>89421</t>
  </si>
  <si>
    <t>UNIÃO, PVC, SOLDÁVEL, DN 20MM, INSTALADO EM RAMAL DE DISTRIBUIÇÃO DE ÁGUA - FORNECIMENTO E INSTALAÇÃO. AF_06/2022</t>
  </si>
  <si>
    <t>89375</t>
  </si>
  <si>
    <t>UNIÃO, PVC, SOLDÁVEL, DN 20MM, INSTALADO EM RAMAL OU SUB-RAMAL DE ÁGUA - FORNECIMENTO E INSTALAÇÃO. AF_06/2022</t>
  </si>
  <si>
    <t>89536</t>
  </si>
  <si>
    <t>UNIÃO, PVC, SOLDÁVEL, DN 25MM, INSTALADO EM PRUMADA DE ÁGUA - FORNECIMENTO E INSTALAÇÃO. AF_06/2022</t>
  </si>
  <si>
    <t>89428</t>
  </si>
  <si>
    <t>UNIÃO, PVC, SOLDÁVEL, DN 25MM, INSTALADO EM RAMAL DE DISTRIBUIÇÃO DE ÁGUA - FORNECIMENTO E INSTALAÇÃO. AF_06/2022</t>
  </si>
  <si>
    <t>89382</t>
  </si>
  <si>
    <t>UNIÃO, PVC, SOLDÁVEL, DN 25MM, INSTALADO EM RAMAL OU SUB-RAMAL DE ÁGUA - FORNECIMENTO E INSTALAÇÃO. AF_06/2022</t>
  </si>
  <si>
    <t>89552</t>
  </si>
  <si>
    <t>UNIÃO, PVC, SOLDÁVEL, DN 32MM, INSTALADO EM PRUMADA DE ÁGUA - FORNECIMENTO E INSTALAÇÃO. AF_06/2022</t>
  </si>
  <si>
    <t>89435</t>
  </si>
  <si>
    <t>UNIÃO, PVC, SOLDÁVEL, DN 32MM, INSTALADO EM RAMAL DE DISTRIBUIÇÃO DE ÁGUA - FORNECIMENTO E INSTALAÇÃO. AF_06/2022</t>
  </si>
  <si>
    <t>89390</t>
  </si>
  <si>
    <t>UNIÃO, PVC, SOLDÁVEL, DN 32MM, INSTALADO EM RAMAL OU SUB-RAMAL DE ÁGUA - FORNECIMENTO E INSTALAÇÃO. AF_06/2022</t>
  </si>
  <si>
    <t>89568</t>
  </si>
  <si>
    <t>UNIÃO, PVC, SOLDÁVEL, DN 40MM, INSTALADO EM PRUMADA DE ÁGUA - FORNECIMENTO E INSTALAÇÃO. AF_06/2022</t>
  </si>
  <si>
    <t>103990</t>
  </si>
  <si>
    <t>UNIÃO, PVC, SOLDÁVEL, DN 40MM, INSTALADO EM RAMAL DE DISTRIBUIÇÃO DE ÁGUA - FORNECIMENTO E INSTALAÇÃO. AF_06/2022</t>
  </si>
  <si>
    <t>89594</t>
  </si>
  <si>
    <t>UNIÃO, PVC, SOLDÁVEL, DN 50MM, INSTALADO EM PRUMADA DE ÁGUA - FORNECIMENTO E INSTALAÇÃO. AF_06/2022</t>
  </si>
  <si>
    <t>103997</t>
  </si>
  <si>
    <t>UNIÃO, PVC, SOLDÁVEL, DN 50MM, INSTALADO EM RAMAL DE DISTRIBUIÇÃO DE ÁGUA - FORNECIMENTO E INSTALAÇÃO. AF_06/2022</t>
  </si>
  <si>
    <t>89609</t>
  </si>
  <si>
    <t>UNIÃO, PVC, SOLDÁVEL, DN 60MM, INSTALADO EM PRUMADA DE ÁGUA - FORNECIMENTO E INSTALAÇÃO. AF_06/2022</t>
  </si>
  <si>
    <t>89612</t>
  </si>
  <si>
    <t>UNIÃO, PVC, SOLDÁVEL, DN 75MM, INSTALADO EM PRUMADA DE ÁGUA - FORNECIMENTO E INSTALAÇÃO. AF_06/2022</t>
  </si>
  <si>
    <t>89615</t>
  </si>
  <si>
    <t>UNIÃO, PVC, SOLDÁVEL, DN 85MM, INSTALADO EM PRUMADA DE ÁGUA - FORNECIMENTO E INSTALAÇÃO. AF_06/2022</t>
  </si>
  <si>
    <t>89747</t>
  </si>
  <si>
    <t>ADAPTADOR, CPVC, SOLDÁVEL, DN 22MM, INSTALADO EM RAMAL DE DISTRIBUIÇÃO DE ÁGUA FORNECIMENTO E INSTALAÇÃO. AF_06/2022</t>
  </si>
  <si>
    <t>89656</t>
  </si>
  <si>
    <t>ADAPTADOR, CPVC, SOLDÁVEL, DN15MM, INSTALADO EM RAMAL OU SUB-RAMAL DE ÁGUA FORNECIMENTO E INSTALAÇÃO. AF_06/2022</t>
  </si>
  <si>
    <t>89663</t>
  </si>
  <si>
    <t>ADAPTADOR, CPVC, SOLDÁVEL, DN22MM, INSTALADO EM RAMAL OU SUB-RAMAL DE ÁGUA FORNECIMENTO E INSTALAÇÃO. AF_06/2022</t>
  </si>
  <si>
    <t>89759</t>
  </si>
  <si>
    <t>BUCHA DE REDUÇÃO, CPVC, SOLDÁVEL, DN 28MM X 22MM, INSTALADO EM RAMAL DE DISTRIBUIÇÃO DE ÁGUA - FORNECIMENTO E INSTALAÇÃO. AF_06/2022</t>
  </si>
  <si>
    <t>89832</t>
  </si>
  <si>
    <t>BUCHA DE REDUÇÃO, CPVC, SOLDÁVEL, DN 42MM X 22MM, INSTALADO EM RAMAL DE DISTRIBUIÇÃO DE ÁGUA - FORNECIMENTO E INSTALAÇÃO. AF_06/2022</t>
  </si>
  <si>
    <t>89666</t>
  </si>
  <si>
    <t>BUCHA DE REDUÇÃO, CPVC, SOLDÁVEL, DN22MM X 15MM, INSTALADO EM RAMAL OU SUB-RAMAL DE ÁGUA FORNECIMENTO E INSTALAÇÃO. AF_06/2022</t>
  </si>
  <si>
    <t>89678</t>
  </si>
  <si>
    <t>BUCHA DE REDUÇÃO, CPVC, SOLDÁVEL, DN28MM X 22MM, INSTALADO EM RAMAL OU SUB-RAMAL DE ÁGUA FORNECIMENTO E INSTALAÇÃO. AF_06/2022</t>
  </si>
  <si>
    <t>89764</t>
  </si>
  <si>
    <t>BUCHA DE REDUÇÃO, CPVC, SOLDÁVEL, DN35MM X 28MM, INSTALADO EM RAMAL DE DISTRIBUIÇÃO DE ÁGUA - FORNECIMENTO E INSTALAÇÃO. AF_06/2022</t>
  </si>
  <si>
    <t>89689</t>
  </si>
  <si>
    <t>BUCHA DE REDUÇÃO, CPVC, SOLDÁVEL, DN35MM X 28MM, INSTALADO EM RAMAL OU SUB-RAMAL DE ÁGUA FORNECIMENTO E INSTALAÇÃO. AF_06/2022</t>
  </si>
  <si>
    <t>89655</t>
  </si>
  <si>
    <t>CONECTOR, CPVC, SOLDÁVEL, DN 15MM X 1/2, INSTALADO EM RAMAL OU SUB-RAMAL DE ÁGUA FORNECIMENTO E INSTALAÇÃO. AF_06/2022</t>
  </si>
  <si>
    <t>89662</t>
  </si>
  <si>
    <t>CONECTOR, CPVC, SOLDÁVEL, DN 22MM X 1/2, INSTALADO EM RAMAL OU SUB-RAMAL DE ÁGUA FORNECIMENTO E INSTALAÇÃO. AF_06/2022</t>
  </si>
  <si>
    <t>89758</t>
  </si>
  <si>
    <t>CONECTOR, CPVC, SOLDÁVEL, DN 28MM X 1, INSTALADO EM RAMAL DE DISTRIBUIÇÃO DE ÁGUA FORNECIMENTO E INSTALAÇÃO. AF_06/2022</t>
  </si>
  <si>
    <t>89676</t>
  </si>
  <si>
    <t>CONECTOR, CPVC, SOLDÁVEL, DN 28MM X 1, INSTALADO EM RAMAL OU SUB-RAMAL DE ÁGUA FORNECIMENTO E INSTALAÇÃO. AF_06/2022</t>
  </si>
  <si>
    <t>89818</t>
  </si>
  <si>
    <t>CONECTOR, CPVC, SOLDÁVEL, DN 35MM X 1 1/4, INSTALADO EM PRUMADA DE ÁGUA FORNECIMENTO E INSTALAÇÃO. AF_06/2022</t>
  </si>
  <si>
    <t>89763</t>
  </si>
  <si>
    <t>CONECTOR, CPVC, SOLDÁVEL, DN 35MM X 1 1/4, INSTALADO EM RAMAL DE DISTRIBUIÇÃO DE ÁGUA - FORNECIMENTO E INSTALAÇÃO. AF_06/2022</t>
  </si>
  <si>
    <t>89686</t>
  </si>
  <si>
    <t>CONECTOR, CPVC, SOLDÁVEL, DN 35MM X 1 1/4, INSTALADO EM RAMAL OU SUB-RAMAL DE ÁGUA FORNECIMENTO E INSTALAÇÃO. AF_06/2022</t>
  </si>
  <si>
    <t>104029</t>
  </si>
  <si>
    <t>CONECTOR, CPVC, SOLDÁVEL, DN 42MM X 1.1/2", INSTALADO EM RAMAL DE DISTRIBUIÇÃO DE ÁGUA - FORNECIMENTO E INSTALAÇÃO. AF_06/2022</t>
  </si>
  <si>
    <t>89831</t>
  </si>
  <si>
    <t>CONECTOR, CPVC, SOLDÁVEL, DN 42MM X 1.1/2, INSTALADO EM PRUMADA DE ÁGUA FORNECIMENTO E INSTALAÇÃO. AF_06/2022</t>
  </si>
  <si>
    <t>89668</t>
  </si>
  <si>
    <t>CONECTOR, CPVC, SOLDÁVEL, DN22MM X 3/4", INSTALADO EM RAMAL OU SUB-RAMAL DE ÁGUA - FORNECIMENTO E INSTALAÇÃO. AF_06/2022</t>
  </si>
  <si>
    <t>89639</t>
  </si>
  <si>
    <t>CURVA 90 GRAUS, CPVC, SOLDÁVEL, DN 15MM, INSTALADO EM RAMAL OU SUB-RAMAL DE ÁGUA - FORNECIMENTO E INSTALAÇÃO. AF_06/2022</t>
  </si>
  <si>
    <t>89721</t>
  </si>
  <si>
    <t>CURVA 90 GRAUS, CPVC, SOLDÁVEL, DN 22MM, INSTALADO EM RAMAL DE DISTRIBUIÇÃO DE ÁGUA - FORNECIMENTO E INSTALAÇÃO. AF_06/2022</t>
  </si>
  <si>
    <t>89643</t>
  </si>
  <si>
    <t>CURVA 90 GRAUS, CPVC, SOLDÁVEL, DN 22MM, INSTALADO EM RAMAL OU SUB-RAMAL DE ÁGUA - FORNECIMENTO E INSTALAÇÃO. AF_06/2022</t>
  </si>
  <si>
    <t>89727</t>
  </si>
  <si>
    <t>CURVA 90 GRAUS, CPVC, SOLDÁVEL, DN 28MM, INSTALADO EM RAMAL DE DISTRIBUIÇÃO DE ÁGUA FORNECIMENTO E INSTALAÇÃO. AF_06/2022</t>
  </si>
  <si>
    <t>89648</t>
  </si>
  <si>
    <t>CURVA 90 GRAUS, CPVC, SOLDÁVEL, DN 28MM, INSTALADO EM RAMAL OU SUB-RAMAL DE ÁGUA FORNECIMENTO E INSTALAÇÃO. AF_06/2022</t>
  </si>
  <si>
    <t>89749</t>
  </si>
  <si>
    <t>CURVA DE TRANSPOSIÇÃO, CPVC, SOLDÁVEL, DN 22MM, INSTALADO EM RAMAL DE DISTRIBUIÇÃO DE ÁGUA FORNECIMENTO E INSTALAÇÃO. AF_06/2022</t>
  </si>
  <si>
    <t>89657</t>
  </si>
  <si>
    <t>CURVA DE TRANSPOSIÇÃO, CPVC, SOLDÁVEL, DN15MM, INSTALADO EM RAMAL OU SUB-RAMAL DE ÁGUA FORNECIMENTO E INSTALAÇÃO. AF_06/2022</t>
  </si>
  <si>
    <t>89664</t>
  </si>
  <si>
    <t>CURVA DE TRANSPOSIÇÃO, CPVC, SOLDÁVEL, DN22MM, INSTALADO EM RAMAL OU SUB-RAMAL DE ÁGUA FORNECIMENTO E INSTALAÇÃO. AF_06/2022</t>
  </si>
  <si>
    <t>89638</t>
  </si>
  <si>
    <t>JOELHO 45 GRAUS, CPVC, SOLDÁVEL, DN 15MM, INSTALADO EM RAMAL OU SUB-RAMAL DE ÁGUA - FORNECIMENTO E INSTALAÇÃO. AF_06/2022</t>
  </si>
  <si>
    <t>89720</t>
  </si>
  <si>
    <t>JOELHO 45 GRAUS, CPVC, SOLDÁVEL, DN 22MM, INSTALADO EM RAMAL DE DISTRIBUIÇÃO DE ÁGUA FORNECIMENTO E INSTALAÇÃO. AF_06/2022</t>
  </si>
  <si>
    <t>89642</t>
  </si>
  <si>
    <t>JOELHO 45 GRAUS, CPVC, SOLDÁVEL, DN 22MM, INSTALADO EM RAMAL OU SUB-RAMAL DE ÁGUA - FORNECIMENTO E INSTALAÇÃO. AF_06/2022</t>
  </si>
  <si>
    <t>89725</t>
  </si>
  <si>
    <t>JOELHO 45 GRAUS, CPVC, SOLDÁVEL, DN 28MM, INSTALADO EM RAMAL DE DISTRIBUIÇÃO DE ÁGUA FORNECIMENTO E INSTALAÇÃO. AF_06/2022</t>
  </si>
  <si>
    <t>89647</t>
  </si>
  <si>
    <t>JOELHO 45 GRAUS, CPVC, SOLDÁVEL, DN 28MM, INSTALADO EM RAMAL OU SUB-RAMAL DE ÁGUA FORNECIMENTO E INSTALAÇÃO. AF_06/2022</t>
  </si>
  <si>
    <t>89780</t>
  </si>
  <si>
    <t>JOELHO 45 GRAUS, CPVC, SOLDÁVEL, DN 35MM, INSTALADO EM PRUMADA DE ÁGUA - FORNECIMENTO E INSTALAÇÃO. AF_06/2022</t>
  </si>
  <si>
    <t>89734</t>
  </si>
  <si>
    <t>JOELHO 45 GRAUS, CPVC, SOLDÁVEL, DN 35MM, INSTALADO EM RAMAL DE DISTRIBUIÇÃO DE ÁGUA FORNECIMENTO E INSTALAÇÃO. AF_06/2022</t>
  </si>
  <si>
    <t>89650</t>
  </si>
  <si>
    <t>JOELHO 45 GRAUS, CPVC, SOLDÁVEL, DN 35MM, INSTALADO EM RAMAL OU SUB-RAMAL DE ÁGUA FORNECIMENTO E INSTALAÇÃO. AF_06/2022</t>
  </si>
  <si>
    <t>89787</t>
  </si>
  <si>
    <t>JOELHO 45 GRAUS, CPVC, SOLDÁVEL, DN 42MM, INSTALADO EM PRUMADA DE ÁGUA FORNECIMENTO E INSTALAÇÃO. AF_06/2022</t>
  </si>
  <si>
    <t>104024</t>
  </si>
  <si>
    <t>JOELHO 45 GRAUS, CPVC, SOLDÁVEL, DN 42MM, INSTALADO EM RAMAL DE DISTRIBUIÇÃO DE ÁGUA - FORNECIMENTO E INSTALAÇÃO. AF_06/2022</t>
  </si>
  <si>
    <t>89789</t>
  </si>
  <si>
    <t>JOELHO 45 GRAUS, CPVC, SOLDÁVEL, DN 54MM, INSTALADO EM PRUMADA DE ÁGUA FORNECIMENTO E INSTALAÇÃO. AF_06/2022</t>
  </si>
  <si>
    <t>89791</t>
  </si>
  <si>
    <t>JOELHO 45 GRAUS, CPVC, SOLDÁVEL, DN 73MM, INSTALADO EM PRUMADA DE ÁGUA FORNECIMENTO E INSTALAÇÃO. AF_06/2022</t>
  </si>
  <si>
    <t>89793</t>
  </si>
  <si>
    <t>JOELHO 45 GRAUS, CPVC, SOLDÁVEL, DN 89MM, INSTALADO EM PRUMADA DE ÁGUA FORNECIMENTO E INSTALAÇÃO. AF_06/2022</t>
  </si>
  <si>
    <t>89637</t>
  </si>
  <si>
    <t>JOELHO 90 GRAUS, CPVC, SOLDÁVEL, DN 15MM, INSTALADO EM RAMAL OU SUB-RAMAL DE ÁGUA - FORNECIMENTO E INSTALAÇÃO. AF_06/2022</t>
  </si>
  <si>
    <t>89719</t>
  </si>
  <si>
    <t>JOELHO 90 GRAUS, CPVC, SOLDÁVEL, DN 22MM, INSTALADO EM RAMAL DE DISTRIBUIÇÃO DE ÁGUA FORNECIMENTO E INSTALAÇÃO. AF_06/2022</t>
  </si>
  <si>
    <t>89641</t>
  </si>
  <si>
    <t>JOELHO 90 GRAUS, CPVC, SOLDÁVEL, DN 22MM, INSTALADO EM RAMAL OU SUB-RAMAL DE ÁGUA - FORNECIMENTO E INSTALAÇÃO. AF_06/2022</t>
  </si>
  <si>
    <t>89723</t>
  </si>
  <si>
    <t>JOELHO 90 GRAUS, CPVC, SOLDÁVEL, DN 28MM, INSTALADO EM RAMAL DE DISTRIBUIÇÃO DE ÁGUA FORNECIMENTO E INSTALAÇÃO. AF_06/2022</t>
  </si>
  <si>
    <t>89646</t>
  </si>
  <si>
    <t>JOELHO 90 GRAUS, CPVC, SOLDÁVEL, DN 28MM, INSTALADO EM RAMAL OU SUB-RAMAL DE ÁGUA - FORNECIMENTO E INSTALAÇÃO. AF_06/2022</t>
  </si>
  <si>
    <t>89777</t>
  </si>
  <si>
    <t>JOELHO 90 GRAUS, CPVC, SOLDÁVEL, DN 35MM, INSTALADO EM PRUMADA DE ÁGUA FORNECIMENTO E INSTALAÇÃO. AF_06/2022</t>
  </si>
  <si>
    <t>89729</t>
  </si>
  <si>
    <t>JOELHO 90 GRAUS, CPVC, SOLDÁVEL, DN 35MM, INSTALADO EM RAMAL DE DISTRIBUIÇÃO DE ÁGUA FORNECIMENTO E INSTALAÇÃO. AF_06/2022</t>
  </si>
  <si>
    <t>89649</t>
  </si>
  <si>
    <t>JOELHO 90 GRAUS, CPVC, SOLDÁVEL, DN 35MM, INSTALADO EM RAMAL OU SUB-RAMAL DE ÁGUA FORNECIMENTO E INSTALAÇÃO. AF_06/2022</t>
  </si>
  <si>
    <t>89781</t>
  </si>
  <si>
    <t>JOELHO 90 GRAUS, CPVC, SOLDÁVEL, DN 42MM, INSTALADO EM PRUMADA DE ÁGUA FORNECIMENTO E INSTALAÇÃO. AF_06/2022</t>
  </si>
  <si>
    <t>104023</t>
  </si>
  <si>
    <t>JOELHO 90 GRAUS, CPVC, SOLDÁVEL, DN 42MM, INSTALADO EM RAMAL DE DISTRIBUIÇÃO DE ÁGUA - FORNECIMENTO E INSTALAÇÃO. AF_06/2022</t>
  </si>
  <si>
    <t>89788</t>
  </si>
  <si>
    <t>JOELHO 90 GRAUS, CPVC, SOLDÁVEL, DN 54MM, INSTALADO EM PRUMADA DE ÁGUA FORNECIMENTO E INSTALAÇÃO. AF_06/2022</t>
  </si>
  <si>
    <t>89790</t>
  </si>
  <si>
    <t>JOELHO 90 GRAUS, CPVC, SOLDÁVEL, DN 73MM, INSTALADO EM PRUMADA DE ÁGUA FORNECIMENTO E INSTALAÇÃO. AF_06/2022</t>
  </si>
  <si>
    <t>89792</t>
  </si>
  <si>
    <t>JOELHO 90 GRAUS, CPVC, SOLDÁVEL, DN 89MM, INSTALADO EM PRUMADA DE ÁGUA FORNECIMENTO E INSTALAÇÃO. AF_06/2022</t>
  </si>
  <si>
    <t>89640</t>
  </si>
  <si>
    <t>JOELHO DE TRANSIÇÃO, 90 GRAUS, CPVC, SOLDÁVEL, DN 15MM X 1/2", INSTALADO EM RAMAL OU SUB-RAMAL DE ÁGUA - FORNECIMENTO E INSTALAÇÃO. AF_06/2022</t>
  </si>
  <si>
    <t>89644</t>
  </si>
  <si>
    <t>JOELHO DE TRANSIÇÃO, 90 GRAUS, CPVC, SOLDÁVEL, DN 22MM X 1/2", INSTALADO EM RAMAL OU SUB-RAMAL DE ÁGUA - FORNECIMENTO E INSTALAÇÃO. AF_06/2022</t>
  </si>
  <si>
    <t>89645</t>
  </si>
  <si>
    <t>JOELHO DE TRANSIÇÃO, 90 GRAUS, CPVC, SOLDÁVEL, DN 22MM X 3/4", INSTALADO EM RAMAL OU SUB-RAMAL DE ÁGUA - FORNECIMENTO E INSTALAÇÃO. AF_06/2022</t>
  </si>
  <si>
    <t>89652</t>
  </si>
  <si>
    <t>LUVA DE CORRER, CPVC, SOLDÁVEL, DN 15MM, INSTALADO EM RAMAL OU SUB-RAMAL DE ÁGUA FORNECIMENTO E INSTALAÇÃO. AF_06/2022</t>
  </si>
  <si>
    <t>89738</t>
  </si>
  <si>
    <t>LUVA DE CORRER, CPVC, SOLDÁVEL, DN 22MM, INSTALADO EM RAMAL DE DISTRIBUIÇÃO DE ÁGUA FORNECIMENTO E INSTALAÇÃO. AF_12/2014</t>
  </si>
  <si>
    <t>89659</t>
  </si>
  <si>
    <t>LUVA DE CORRER, CPVC, SOLDÁVEL, DN 22MM, INSTALADO EM RAMAL OU SUB-RAMAL DE ÁGUA FORNECIMENTO E INSTALAÇÃO. AF_06/2022</t>
  </si>
  <si>
    <t>89756</t>
  </si>
  <si>
    <t>LUVA DE CORRER, CPVC, SOLDÁVEL, DN 28MM, INSTALADO EM RAMAL DE DISTRIBUIÇÃO DE ÁGUA FORNECIMENTO E INSTALAÇÃO. AF_06/2022</t>
  </si>
  <si>
    <t>89672</t>
  </si>
  <si>
    <t>LUVA DE CORRER, CPVC, SOLDÁVEL, DN 28MM, INSTALADO EM RAMAL OU SUB-RAMAL DE ÁGUA FORNECIMENTO E INSTALAÇÃO. AF_06/2022</t>
  </si>
  <si>
    <t>89815</t>
  </si>
  <si>
    <t>LUVA DE CORRER, CPVC, SOLDÁVEL, DN 35MM, INSTALADO EM PRUMADA DE ÁGUA FORNECIMENTO E INSTALAÇÃO. AF_06/2022</t>
  </si>
  <si>
    <t>89761</t>
  </si>
  <si>
    <t>LUVA DE CORRER, CPVC, SOLDÁVEL, DN 35MM, INSTALADO EM RAMAL DE DISTRIBUIÇÃO DE ÁGUA - FORNECIMENTO E INSTALAÇÃO. AF_06/2022</t>
  </si>
  <si>
    <t>89682</t>
  </si>
  <si>
    <t>LUVA DE CORRER, CPVC, SOLDÁVEL, DN 35MM, INSTALADO EM RAMAL OU SUB-RAMAL DE ÁGUA FORNECIMENTO E INSTALAÇÃO. AF_06/2022</t>
  </si>
  <si>
    <t>89824</t>
  </si>
  <si>
    <t>LUVA DE CORRER, CPVC, SOLDÁVEL, DN 42MM, INSTALADO EM PRUMADA DE ÁGUA FORNECIMENTO E INSTALAÇÃO. AF_06/2022</t>
  </si>
  <si>
    <t>104026</t>
  </si>
  <si>
    <t>LUVA DE CORRER, CPVC, SOLDÁVEL, DN 42MM, INSTALADO EM RAMAL DE DISTRIBUIÇÃO DE ÁGUA - FORNECIMENTO E INSTALAÇÃO. AF_06/2022</t>
  </si>
  <si>
    <t>89740</t>
  </si>
  <si>
    <t>LUVA DE TRANSIÇÃO, CPVC, SOLDÁVEL, DN 22MM X 25MM, INSTALADO EM RAMAL DE DISTRIBUIÇÃO DE ÁGUA FORNECIMENTO E INSTALAÇÃO. AF_06/2022</t>
  </si>
  <si>
    <t>89836</t>
  </si>
  <si>
    <t>LUVA DE TRANSIÇÃO, CPVC, SOLDÁVEL, DN 54MM X 2, INSTALADO EM PRUMADA DE ÁGUA FORNECIMENTO E INSTALAÇÃO. AF_06/2022</t>
  </si>
  <si>
    <t>89653</t>
  </si>
  <si>
    <t>LUVA DE TRANSIÇÃO, CPVC, SOLDÁVEL, DN15MM X 1/2", INSTALADO EM RAMAL OU SUB-RAMAL DE ÁGUA - FORNECIMENTO E INSTALAÇÃO. AF_06/2022</t>
  </si>
  <si>
    <t>89660</t>
  </si>
  <si>
    <t>LUVA DE TRANSIÇÃO, CPVC, SOLDÁVEL, DN22MM X 25MM, INSTALADO EM RAMAL OU SUB-RAMAL DE ÁGUA - FORNECIMENTO E INSTALAÇÃO. AF_06/2022</t>
  </si>
  <si>
    <t>104028</t>
  </si>
  <si>
    <t>LUVA DE TRANSIÇÃO, CPVC, SOLDÁVEL, DN42MM X 1.1/2", INSTALADO EM RAMAL DE DISTRIBUIÇÃO DE ÁGUA - FORNECIMENTO E INSTALAÇÃO. AF_06/2022</t>
  </si>
  <si>
    <t>89826</t>
  </si>
  <si>
    <t>LUVA DE TRANSIÇÃO, CPVC, SOLDÁVEL, DN42MM X 1.1/2, INSTALADO EM PRUMADA DE ÁGUA FORNECIMENTO E INSTALAÇÃO. AF_06/2022</t>
  </si>
  <si>
    <t>89651</t>
  </si>
  <si>
    <t>LUVA, CPVC, SOLDÁVEL, DN 15MM, INSTALADO EM RAMAL OU SUB-RAMAL DE ÁGUA - FORNECIMENTO E INSTALAÇÃO. AF_06/2022</t>
  </si>
  <si>
    <t>89736</t>
  </si>
  <si>
    <t>LUVA, CPVC, SOLDÁVEL, DN 22MM, INSTALADO EM RAMAL DE DISTRIBUIÇÃO DE ÁGUA FORNECIMENTO E INSTALAÇÃO. AF_06/2022</t>
  </si>
  <si>
    <t>89658</t>
  </si>
  <si>
    <t>LUVA, CPVC, SOLDÁVEL, DN 22MM, INSTALADO EM RAMAL OU SUB-RAMAL DE ÁGUA FORNECIMENTO E INSTALAÇÃO. AF_06/2022</t>
  </si>
  <si>
    <t>89755</t>
  </si>
  <si>
    <t>LUVA, CPVC, SOLDÁVEL, DN 28MM, INSTALADO EM RAMAL DE DISTRIBUIÇÃO DE ÁGUA FORNECIMENTO E INSTALAÇÃO. AF_06/2022</t>
  </si>
  <si>
    <t>89670</t>
  </si>
  <si>
    <t>LUVA, CPVC, SOLDÁVEL, DN 28MM, INSTALADO EM RAMAL OU SUB-RAMAL DE ÁGUA FORNECIMENTO E INSTALAÇÃO. AF_06/2022</t>
  </si>
  <si>
    <t>89794</t>
  </si>
  <si>
    <t>LUVA, CPVC, SOLDÁVEL, DN 35MM, INSTALADO EM PRUMADA DE ÁGUA FORNECIMENTO E INSTALAÇÃO. AF_06/2022</t>
  </si>
  <si>
    <t>89760</t>
  </si>
  <si>
    <t>LUVA, CPVC, SOLDÁVEL, DN 35MM, INSTALADO EM RAMAL DE DISTRIBUIÇÃO DE ÁGUA - FORNECIMENTO E INSTALAÇÃO. AF_06/2022</t>
  </si>
  <si>
    <t>89680</t>
  </si>
  <si>
    <t>LUVA, CPVC, SOLDÁVEL, DN 35MM, INSTALADO EM RAMAL OU SUB-RAMAL DE ÁGUA FORNECIMENTO E INSTALAÇÃO. AF_06/2022</t>
  </si>
  <si>
    <t>89822</t>
  </si>
  <si>
    <t>LUVA, CPVC, SOLDÁVEL, DN 42MM, INSTALADO EM PRUMADA DE ÁGUA FORNECIMENTO E INSTALAÇÃO. AF_06/2022</t>
  </si>
  <si>
    <t>104025</t>
  </si>
  <si>
    <t>LUVA, CPVC, SOLDÁVEL, DN 42MM, INSTALADO EM RAMAL DE DISTRIBUIÇÃO DE ÁGUA - FORNECIMENTO E INSTALAÇÃO. AF_06/2022</t>
  </si>
  <si>
    <t>89835</t>
  </si>
  <si>
    <t>LUVA, CPVC, SOLDÁVEL, DN 54MM, INSTALADO EM PRUMADA DE ÁGUA FORNECIMENTO E INSTALAÇÃO. AF_06/2022</t>
  </si>
  <si>
    <t>89838</t>
  </si>
  <si>
    <t>LUVA, CPVC, SOLDÁVEL, DN 73MM, INSTALADO EM PRUMADA DE ÁGUA FORNECIMENTO E INSTALAÇÃO. AF_06/2022</t>
  </si>
  <si>
    <t>89840</t>
  </si>
  <si>
    <t>LUVA, CPVC, SOLDÁVEL, DN 89MM, INSTALADO EM PRUMADA DE ÁGUA FORNECIMENTO E INSTALAÇÃO. AF_06/2022</t>
  </si>
  <si>
    <t>104015</t>
  </si>
  <si>
    <t>TE DE REDUÇÃO, CPVC, SOLDÁVEL, DN 22 X 15 MM, INSTALADO EM RAMAL OU SUB-RAMAL DE ÁGUA - FORNECIMENTO E INSTALAÇÃO. AF_06/2022</t>
  </si>
  <si>
    <t>104018</t>
  </si>
  <si>
    <t>TE DE REDUÇÃO, CPVC, SOLDÁVEL, DN 28 X 22 MM, INSTALADO EM RAMAL DE DISTRIBUIÇÃO DE ÁGUA - FORNECIMENTO E INSTALAÇÃO. AF_06/2022</t>
  </si>
  <si>
    <t>104016</t>
  </si>
  <si>
    <t>TE DE REDUÇÃO, CPVC, SOLDÁVEL, DN 28 X 22 MM, INSTALADO EM RAMAL OU SUB-RAMAL DE ÁGUA - FORNECIMENTO E INSTALAÇÃO. AF_06/2022</t>
  </si>
  <si>
    <t>104019</t>
  </si>
  <si>
    <t>TE DE REDUÇÃO, CPVC, SOLDÁVEL, DN 35 X 28 MM, INSTALADO EM RAMAL DE DISTRIBUIÇÃO DE ÁGUA - FORNECIMENTO E INSTALAÇÃO. AF_06/2022</t>
  </si>
  <si>
    <t>104017</t>
  </si>
  <si>
    <t>TE DE REDUÇÃO, CPVC, SOLDÁVEL, DN 35 X 28 MM, INSTALADO EM RAMAL OU SUB-RAMAL DE ÁGUA - FORNECIMENTO E INSTALAÇÃO. AF_06/2022</t>
  </si>
  <si>
    <t>104020</t>
  </si>
  <si>
    <t>TE DE REDUÇÃO, CPVC, SOLDÁVEL, DN 42 X 35 MM, INSTALADO EM PRUMADA DE ÁGUA - FORNECIMENTO E INSTALAÇÃO. AF_06/2022</t>
  </si>
  <si>
    <t>104030</t>
  </si>
  <si>
    <t>TE DE REDUÇÃO, CPVC, SOLDÁVEL, DN 42 X 35 MM, INSTALADO EM RAMAL DE DISTRIBUIÇÃO DE ÁGUA - FORNECIMENTO E INSTALAÇÃO. AF_06/2022</t>
  </si>
  <si>
    <t>89694</t>
  </si>
  <si>
    <t>TE DE TRANSIÇÃO, CPVC, SOLDÁVEL, DN 15MM X 1/2, INSTALADO EM RAMAL OU SUB-RAMAL DE ÁGUA FORNECIMENTO E INSTALAÇÃO. AF_06/2022</t>
  </si>
  <si>
    <t>89700</t>
  </si>
  <si>
    <t>TE DE TRANSIÇÃO, CPVC, SOLDÁVEL, DN 22MM X 1/2, INSTALADO EM RAMAL OU SUB-RAMAL DE ÁGUA FORNECIMENTO E INSTALAÇÃO. AF_06/2022</t>
  </si>
  <si>
    <t>89703</t>
  </si>
  <si>
    <t>TE MISTURADOR DE TRANSIÇÃO, CPVC, SOLDÁVEL, DN 22MM X 3/4", INSTALADO EM RAMAL OU SUB-RAMAL DE ÁGUA - FORNECIMENTO E INSTALAÇÃO. AF_06/2022</t>
  </si>
  <si>
    <t>89691</t>
  </si>
  <si>
    <t>TE, CPVC, SOLDÁVEL, DN 15MM, INSTALADO EM RAMAL OU SUB-RAMAL DE ÁGUA - FORNECIMENTO E INSTALAÇÃO. AF_06/2022</t>
  </si>
  <si>
    <t>89765</t>
  </si>
  <si>
    <t>TE, CPVC, SOLDÁVEL, DN 22MM, INSTALADO EM RAMAL DE DISTRIBUIÇÃO DE ÁGUA - FORNECIMENTO E INSTALAÇÃO. AF_06/2022</t>
  </si>
  <si>
    <t>89697</t>
  </si>
  <si>
    <t>TE, CPVC, SOLDÁVEL, DN 22MM, INSTALADO EM RAMAL OU SUB-RAMAL DE ÁGUA - FORNECIMENTO E INSTALAÇÃO. AF_06/2022</t>
  </si>
  <si>
    <t>89844</t>
  </si>
  <si>
    <t>TE, CPVC, SOLDÁVEL, DN 42MM, INSTALADO EM PRUMADA DE ÁGUA FORNECIMENTO E INSTALAÇÃO. AF_06/2022</t>
  </si>
  <si>
    <t>104022</t>
  </si>
  <si>
    <t>TE, CPVC, SOLDÁVEL, DN 42MM, INSTALADO EM RAMAL DE DISTRIBUIÇÃO DE ÁGUA - FORNECIMENTO E INSTALAÇÃO. AF_06/2022</t>
  </si>
  <si>
    <t>89633</t>
  </si>
  <si>
    <t>TUBO, CPVC, SOLDÁVEL, DN 15MM, INSTALADO EM RAMAL OU SUB-RAMAL DE ÁGUA - FORNECIMENTO E INSTALAÇÃO. AF_06/2022</t>
  </si>
  <si>
    <t>89716</t>
  </si>
  <si>
    <t>TUBO, CPVC, SOLDÁVEL, DN 22MM, INSTALADO EM RAMAL DE DISTRIBUIÇÃO DE ÁGUA - FORNECIMENTO E INSTALAÇÃO. AF_06/2022</t>
  </si>
  <si>
    <t>89634</t>
  </si>
  <si>
    <t>TUBO, CPVC, SOLDÁVEL, DN 22MM, INSTALADO EM RAMAL OU SUB-RAMAL DE ÁGUA - FORNECIMENTO E INSTALAÇÃO. AF_06/2022</t>
  </si>
  <si>
    <t>89717</t>
  </si>
  <si>
    <t>TUBO, CPVC, SOLDÁVEL, DN 28MM, INSTALADO EM RAMAL DE DISTRIBUIÇÃO DE ÁGUA - FORNECIMENTO E INSTALAÇÃO. AF_06/2022</t>
  </si>
  <si>
    <t>89635</t>
  </si>
  <si>
    <t>TUBO, CPVC, SOLDÁVEL, DN 28MM, INSTALADO EM RAMAL OU SUB-RAMAL DE ÁGUA - FORNECIMENTO E INSTALAÇÃO. AF_06/2022</t>
  </si>
  <si>
    <t>89770</t>
  </si>
  <si>
    <t>TUBO, CPVC, SOLDÁVEL, DN 35MM, INSTALADO EM PRUMADA DE ÁGUA FORNECIMENTO E INSTALAÇÃO. AF_06/2022</t>
  </si>
  <si>
    <t>89718</t>
  </si>
  <si>
    <t>TUBO, CPVC, SOLDÁVEL, DN 35MM, INSTALADO EM RAMAL DE DISTRIBUIÇÃO DE ÁGUA FORNECIMENTO E INSTALAÇÃO. AF_06/2022</t>
  </si>
  <si>
    <t>89636</t>
  </si>
  <si>
    <t>TUBO, CPVC, SOLDÁVEL, DN 35MM, INSTALADO EM RAMAL OU SUB-RAMAL DE ÁGUA FORNECIMENTO E INSTALAÇÃO. AF_06/2022</t>
  </si>
  <si>
    <t>89771</t>
  </si>
  <si>
    <t>TUBO, CPVC, SOLDÁVEL, DN 42MM, INSTALADO EM PRUMADA DE ÁGUA FORNECIMENTO E INSTALAÇÃO. AF_06/2022</t>
  </si>
  <si>
    <t>104021</t>
  </si>
  <si>
    <t>TUBO, CPVC, SOLDÁVEL, DN 42MM, INSTALADO EM RAMAL DE DISTRIBUIÇÃO DE ÁGUA - FORNECIMENTO E INSTALAÇÃO. AF_06/2022</t>
  </si>
  <si>
    <t>89772</t>
  </si>
  <si>
    <t>TUBO, CPVC, SOLDÁVEL, DN 54MM, INSTALADO EM PRUMADA DE ÁGUA FORNECIMENTO E INSTALAÇÃO. AF_06/2022</t>
  </si>
  <si>
    <t>89773</t>
  </si>
  <si>
    <t>TUBO, CPVC, SOLDÁVEL, DN 73MM, INSTALADO EM PRUMADA DE ÁGUA FORNECIMENTO E INSTALAÇÃO. AF_06/2022</t>
  </si>
  <si>
    <t>89775</t>
  </si>
  <si>
    <t>TUBO, CPVC, SOLDÁVEL, DN 89MM, INSTALADO EM PRUMADA DE ÁGUA FORNECIMENTO E INSTALAÇÃO. AF_06/2022</t>
  </si>
  <si>
    <t>89767</t>
  </si>
  <si>
    <t>TÊ MISTURADOR, CPVC, SOLDÁVEL, DN 22MM, INSTALADO EM RAMAL DE DISTRIBUIÇÃO DE ÁGUA - FORNECIMENTO E INSTALAÇÃO. AF_06/2022</t>
  </si>
  <si>
    <t>89695</t>
  </si>
  <si>
    <t>TÊ MISTURADOR, CPVC, SOLDÁVEL, DN15MM, INSTALADO EM RAMAL OU SUB-RAMAL DE ÁGUA FORNECIMENTO E INSTALAÇÃO. AF_06/2022</t>
  </si>
  <si>
    <t>89702</t>
  </si>
  <si>
    <t>TÊ MISTURADOR, CPVC, SOLDÁVEL, DN22MM, INSTALADO EM RAMAL OU SUB-RAMAL DE ÁGUA FORNECIMENTO E INSTALAÇÃO. AF_06/2022</t>
  </si>
  <si>
    <t>89768</t>
  </si>
  <si>
    <t>TÊ, CPVC, SOLDÁVEL, DN 28MM, INSTALADO EM RAMAL DE DISTRIBUIÇÃO DE ÁGUA - FORNECIMENTO E INSTALAÇÃO. AF_06/2022</t>
  </si>
  <si>
    <t>89842</t>
  </si>
  <si>
    <t>TÊ, CPVC, SOLDÁVEL, DN 35MM, INSTALADO EM PRUMADA DE ÁGUA FORNECIMENTO E INSTALAÇÃO. AF_06/2022</t>
  </si>
  <si>
    <t>89845</t>
  </si>
  <si>
    <t>TÊ, CPVC, SOLDÁVEL, DN 54 MM, INSTALADO EM PRUMADA DE ÁGUA FORNECIMENTO E INSTALAÇÃO. AF_06/2022</t>
  </si>
  <si>
    <t>89846</t>
  </si>
  <si>
    <t>TÊ, CPVC, SOLDÁVEL, DN 73MM, INSTALADO EM PRUMADA DE ÁGUA FORNECIMENTO E INSTALAÇÃO. AF_06/2022</t>
  </si>
  <si>
    <t>89847</t>
  </si>
  <si>
    <t>TÊ, CPVC, SOLDÁVEL, DN 89MM, INSTALADO EM PRUMADA DE ÁGUA FORNECIMENTO E INSTALAÇÃO. AF_06/2022</t>
  </si>
  <si>
    <t>89705</t>
  </si>
  <si>
    <t>TÊ, CPVC, SOLDÁVEL, DN28MM, INSTALADO EM RAMAL OU SUB-RAMAL DE ÁGUA FORNECIMENTO E INSTALAÇÃO. AF_06/2022</t>
  </si>
  <si>
    <t>89769</t>
  </si>
  <si>
    <t>TÊ, CPVC, SOLDÁVEL, DN35MM, INSTALADO EM RAMAL DE DISTRIBUIÇÃO DE ÁGUA - FORNECIMENTO E INSTALAÇÃO. AF_06/2022</t>
  </si>
  <si>
    <t>89706</t>
  </si>
  <si>
    <t>TÊ, CPVC, SOLDÁVEL, DN35MM, INSTALADO EM RAMAL OU SUB-RAMAL DE ÁGUA FORNECIMENTO E INSTALAÇÃO. AF_06/2022</t>
  </si>
  <si>
    <t>89741</t>
  </si>
  <si>
    <t>UNIÃO, CPVC, SOLDÁVEL, DN 22MM, INSTALADO EM RAMAL DE DISTRIBUIÇÃO DE ÁGUA FORNECIMENTO E INSTALAÇÃO. AF_06/2022</t>
  </si>
  <si>
    <t>89757</t>
  </si>
  <si>
    <t>UNIÃO, CPVC, SOLDÁVEL, DN 28MM, INSTALADO EM RAMAL DE DISTRIBUIÇÃO DE ÁGUA FORNECIMENTO E INSTALAÇÃO. AF_06/2022</t>
  </si>
  <si>
    <t>104027</t>
  </si>
  <si>
    <t>UNIÃO, CPVC, SOLDÁVEL, DN 42MM, INSTALADO EM RAMAL DE DISTRIBUIÇÃO DE ÁGUA FORNECIMENTO E INSTALAÇÃO. AF_06/2022</t>
  </si>
  <si>
    <t>89837</t>
  </si>
  <si>
    <t>UNIÃO, CPVC, SOLDÁVEL, DN 54MM, INSTALADO EM PRUMADA DE ÁGUA FORNECIMENTO E INSTALAÇÃO. AF_06/2022</t>
  </si>
  <si>
    <t>89839</t>
  </si>
  <si>
    <t>UNIÃO, CPVC, SOLDÁVEL, DN 73MM, INSTALADO EM PRUMADA DE ÁGUA FORNECIMENTO E INSTALAÇÃO. AF_06/2022</t>
  </si>
  <si>
    <t>89841</t>
  </si>
  <si>
    <t>UNIÃO, CPVC, SOLDÁVEL, DN 89MM, INSTALADO EM PRUMADA DE ÁGUA FORNECIMENTO E INSTALAÇÃO. AF_06/2022</t>
  </si>
  <si>
    <t>89654</t>
  </si>
  <si>
    <t>UNIÃO, CPVC, SOLDÁVEL, DN15MM, INSTALADO EM RAMAL OU SUB-RAMAL DE ÁGUA FORNECIMENTO E INSTALAÇÃO. AF_06/2022</t>
  </si>
  <si>
    <t>89661</t>
  </si>
  <si>
    <t>UNIÃO, CPVC, SOLDÁVEL, DN22MM, INSTALADO EM RAMAL OU SUB-RAMAL DE ÁGUA FORNECIMENTO E INSTALAÇÃO. AF_06/2022</t>
  </si>
  <si>
    <t>89674</t>
  </si>
  <si>
    <t>UNIÃO, CPVC, SOLDÁVEL, DN28MM, INSTALADO EM RAMAL OU SUB-RAMAL DE ÁGUA FORNECIMENTO E INSTALAÇÃO. AF_06/2022</t>
  </si>
  <si>
    <t>89816</t>
  </si>
  <si>
    <t>UNIÃO, CPVC, SOLDÁVEL, DN35MM, INSTALADO EM PRUMADA DE ÁGUA FORNECIMENTO E INSTALAÇÃO. AF_06/2022</t>
  </si>
  <si>
    <t>89762</t>
  </si>
  <si>
    <t>UNIÃO, CPVC, SOLDÁVEL, DN35MM, INSTALADO EM RAMAL DE DISTRIBUIÇÃO DE ÁGUA - FORNECIMENTO E INSTALAÇÃO. AF_06/2022</t>
  </si>
  <si>
    <t>89684</t>
  </si>
  <si>
    <t>UNIÃO, CPVC, SOLDÁVEL, DN35MM, INSTALADO EM RAMAL OU SUB-RAMAL DE ÁGUA FORNECIMENTO E INSTALAÇÃO. AF_06/2022</t>
  </si>
  <si>
    <t>89828</t>
  </si>
  <si>
    <t>UNIÃO, CPVC, SOLDÁVEL, DN42MM, INSTALADO EM PRUMADA DE ÁGUA FORNECIMENTO E INSTALAÇÃO. AF_06/2022</t>
  </si>
  <si>
    <t>89546</t>
  </si>
  <si>
    <t>BUCHA DE REDUÇÃO LONGA, PVC, SERIE R, ÁGUA PLUVIAL, DN 50 X 40 MM, JUNTA ELÁSTICA, FORNECIDO E INSTALADO EM RAMAL DE ENCAMINHAMENTO. AF_06/2022</t>
  </si>
  <si>
    <t>89482</t>
  </si>
  <si>
    <t>CAIXA SIFONADA, PVC, DN 100 X 100 X 50 MM, FORNECIDA E INSTALADA EM RAMAIS DE ENCAMINHAMENTO DE ÁGUA PLUVIAL. AF_06/2022</t>
  </si>
  <si>
    <t>89491</t>
  </si>
  <si>
    <t>CAIXA SIFONADA, PVC, DN 150 X 185 X 75 MM, FORNECIDA E INSTALADA EM RAMAIS DE ENCAMINHAMENTO DE ÁGUA PLUVIAL. AF_06/2022</t>
  </si>
  <si>
    <t>104178</t>
  </si>
  <si>
    <t>CAP, PVC, SERIE R, ÁGUA PLUVIAL, DN 100 MM, JUNTA ELÁSTICA, FORNECIDO E INSTALADO EM RAMAL DE ENCAMINHAMENTO. AF_06/2022</t>
  </si>
  <si>
    <t>104179</t>
  </si>
  <si>
    <t>CAP, PVC, SERIE R, ÁGUA PLUVIAL, DN 150 MM, JUNTA ELÁSTICA, FORNECIDO E INSTALADO EM RAMAL DE ENCAMINHAMENTO. AF_06/2022</t>
  </si>
  <si>
    <t>89587</t>
  </si>
  <si>
    <t>CURVA 87 GRAUS E 30 MINUTOS, PVC, SERIE R, ÁGUA PLUVIAL, DN 100 MM, JUNTA ELÁSTICA, FORNECIDO E INSTALADO EM CONDUTORES VERTICAIS DE ÁGUAS PLUVIAIS. AF_06/2022</t>
  </si>
  <si>
    <t>89535</t>
  </si>
  <si>
    <t>CURVA 87 GRAUS E 30 MINUTOS, PVC, SERIE R, ÁGUA PLUVIAL, DN 100 MM, JUNTA ELÁSTICA, FORNECIDO E INSTALADO EM RAMAL DE ENCAMINHAMENTO. AF_06/2022</t>
  </si>
  <si>
    <t>89592</t>
  </si>
  <si>
    <t>CURVA 87 GRAUS E 30 MINUTOS, PVC, SERIE R, ÁGUA PLUVIAL, DN 150 MM, JUNTA ELÁSTICA, FORNECIDO E INSTALADO EM CONDUTORES VERTICAIS DE ÁGUAS PLUVIAIS. AF_06/2022</t>
  </si>
  <si>
    <t>104169</t>
  </si>
  <si>
    <t>CURVA 87 GRAUS E 30 MINUTOS, PVC, SERIE R, ÁGUA PLUVIAL, DN 150 MM, JUNTA ELÁSTICA, FORNECIDO E INSTALADO EM RAMAL DE ENCAMINHAMENTO. AF_06/2022</t>
  </si>
  <si>
    <t>89583</t>
  </si>
  <si>
    <t>CURVA 87 GRAUS E 30 MINUTOS, PVC, SERIE R, ÁGUA PLUVIAL, DN 75 MM, JUNTA ELÁSTICA, FORNECIDO E INSTALADO EM CONDUTORES VERTICAIS DE ÁGUAS PLUVIAIS. AF_06/2022</t>
  </si>
  <si>
    <t>89526</t>
  </si>
  <si>
    <t>CURVA 87 GRAUS E 30 MINUTOS, PVC, SERIE R, ÁGUA PLUVIAL, DN 75 MM, JUNTA ELÁSTICA, FORNECIDO E INSTALADO EM RAMAL DE ENCAMINHAMENTO. AF_06/2022</t>
  </si>
  <si>
    <t>95695</t>
  </si>
  <si>
    <t>CURVA 90 GRAUS, PVC, SERIE R, ÁGUA PLUVIAL, DN 100 MM, JUNTA ELÁSTICA, FORNECIDO E INSTALADO EM CONDUTORES VERTICAIS DE ÁGUAS PLUVIAIS. AF_06/2022</t>
  </si>
  <si>
    <t>95694</t>
  </si>
  <si>
    <t>CURVA 90 GRAUS, PVC, SERIE R, ÁGUA PLUVIAL, DN 100 MM, JUNTA ELÁSTICA, FORNECIDO E INSTALADO EM RAMAL DE ENCAMINHAMENTO. AF_06/2022</t>
  </si>
  <si>
    <t>89585</t>
  </si>
  <si>
    <t>JOELHO 45 GRAUS, PVC, SERIE R, ÁGUA PLUVIAL, DN 100 MM, JUNTA ELÁSTICA, FORNECIDO E INSTALADO EM CONDUTORES VERTICAIS DE ÁGUAS PLUVIAIS. AF_06/2022</t>
  </si>
  <si>
    <t>89531</t>
  </si>
  <si>
    <t>JOELHO 45 GRAUS, PVC, SERIE R, ÁGUA PLUVIAL, DN 100 MM, JUNTA ELÁSTICA, FORNECIDO E INSTALADO EM RAMAL DE ENCAMINHAMENTO. AF_06/2022</t>
  </si>
  <si>
    <t>89591</t>
  </si>
  <si>
    <t>JOELHO 45 GRAUS, PVC, SERIE R, ÁGUA PLUVIAL, DN 150 MM, JUNTA ELÁSTICA, FORNECIDO E INSTALADO EM CONDUTORES VERTICAIS DE ÁGUAS PLUVIAIS. AF_06/2022</t>
  </si>
  <si>
    <t>104168</t>
  </si>
  <si>
    <t>JOELHO 45 GRAUS, PVC, SERIE R, ÁGUA PLUVIAL, DN 150 MM, JUNTA ELÁSTICA, FORNECIDO E INSTALADO EM RAMAL DE ENCAMINHAMENTO. AF_06/2022</t>
  </si>
  <si>
    <t>89516</t>
  </si>
  <si>
    <t>JOELHO 45 GRAUS, PVC, SERIE R, ÁGUA PLUVIAL, DN 40 MM, JUNTA SOLDÁVEL, FORNECIDO E INSTALADO EM RAMAL DE ENCAMINHAMENTO. AF_06/2022</t>
  </si>
  <si>
    <t>89520</t>
  </si>
  <si>
    <t>JOELHO 45 GRAUS, PVC, SERIE R, ÁGUA PLUVIAL, DN 50 MM, JUNTA ELÁSTICA, FORNECIDO E INSTALADO EM RAMAL DE ENCAMINHAMENTO. AF_06/2022</t>
  </si>
  <si>
    <t>89582</t>
  </si>
  <si>
    <t>JOELHO 45 GRAUS, PVC, SERIE R, ÁGUA PLUVIAL, DN 75 MM, JUNTA ELÁSTICA, FORNECIDO E INSTALADO EM CONDUTORES VERTICAIS DE ÁGUAS PLUVIAIS. AF_06/2022</t>
  </si>
  <si>
    <t>89524</t>
  </si>
  <si>
    <t>JOELHO 45 GRAUS, PVC, SERIE R, ÁGUA PLUVIAL, DN 75 MM, JUNTA ELÁSTICA, FORNECIDO E INSTALADO EM RAMAL DE ENCAMINHAMENTO. AF_06/2022</t>
  </si>
  <si>
    <t>89529</t>
  </si>
  <si>
    <t>JOELHO 90 GRAUS, PVC, SERIE R, ÁGUA PLUVIAL, DN 100 MM, JUNTA ELÁSTICA, FORNECIDO E INSTALADO EM RAMAL DE ENCAMINHAMENTO. AF_06/2022</t>
  </si>
  <si>
    <t>89590</t>
  </si>
  <si>
    <t>JOELHO 90 GRAUS, PVC, SERIE R, ÁGUA PLUVIAL, DN 150 MM, JUNTA ELÁSTICA, FORNECIDO E INSTALADO EM CONDUTORES VERTICAIS DE ÁGUAS PLUVIAIS. AF_06/2022</t>
  </si>
  <si>
    <t>104167</t>
  </si>
  <si>
    <t>JOELHO 90 GRAUS, PVC, SERIE R, ÁGUA PLUVIAL, DN 150 MM, JUNTA ELÁSTICA, FORNECIDO E INSTALADO EM RAMAL DE ENCAMINHAMENTO. AF_06/2022</t>
  </si>
  <si>
    <t>89514</t>
  </si>
  <si>
    <t>JOELHO 90 GRAUS, PVC, SERIE R, ÁGUA PLUVIAL, DN 40 MM, JUNTA SOLDÁVEL, FORNECIDO E INSTALADO EM RAMAL DE ENCAMINHAMENTO. AF_06/2022</t>
  </si>
  <si>
    <t>89518</t>
  </si>
  <si>
    <t>JOELHO 90 GRAUS, PVC, SERIE R, ÁGUA PLUVIAL, DN 50 MM, JUNTA ELÁSTICA, FORNECIDO E INSTALADO EM RAMAL DE ENCAMINHAMENTO. AF_06/2022</t>
  </si>
  <si>
    <t>89581</t>
  </si>
  <si>
    <t>JOELHO 90 GRAUS, PVC, SERIE R, ÁGUA PLUVIAL, DN 75 MM, JUNTA ELÁSTICA, FORNECIDO E INSTALADO EM CONDUTORES VERTICAIS DE ÁGUAS PLUVIAIS. AF_06/2022</t>
  </si>
  <si>
    <t>89522</t>
  </si>
  <si>
    <t>JOELHO 90 GRAUS, PVC, SERIE R, ÁGUA PLUVIAL, DN 75 MM, JUNTA ELÁSTICA, FORNECIDO E INSTALADO EM RAMAL DE ENCAMINHAMENTO. AF_06/2022</t>
  </si>
  <si>
    <t>89574</t>
  </si>
  <si>
    <t>JUNÇÃO DUPLA, PVC, SERIE R, ÁGUA PLUVIAL, DN 100 X 100 X 100 MM, JUNTA ELÁSTICA, FORNECIDO E INSTALADO EM RAMAL DE ENCAMINHAMENTO. AF_06/2022</t>
  </si>
  <si>
    <t>89690</t>
  </si>
  <si>
    <t>JUNÇÃO SIMPLES, PVC, SERIE R, ÁGUA PLUVIAL, DN 100 X 100 MM, JUNTA ELÁSTICA, FORNECIDO E INSTALADO EM CONDUTORES VERTICAIS DE ÁGUAS PLUVIAIS. AF_06/2022</t>
  </si>
  <si>
    <t>89567</t>
  </si>
  <si>
    <t>JUNÇÃO SIMPLES, PVC, SERIE R, ÁGUA PLUVIAL, DN 100 X 100 MM, JUNTA ELÁSTICA, FORNECIDO E INSTALADO EM RAMAL DE ENCAMINHAMENTO. AF_06/2022</t>
  </si>
  <si>
    <t>89692</t>
  </si>
  <si>
    <t>JUNÇÃO SIMPLES, PVC, SERIE R, ÁGUA PLUVIAL, DN 100 X 75 MM, JUNTA ELÁSTICA, FORNECIDO E INSTALADO EM CONDUTORES VERTICAIS DE ÁGUAS PLUVIAIS. AF_06/2022</t>
  </si>
  <si>
    <t>89569</t>
  </si>
  <si>
    <t>JUNÇÃO SIMPLES, PVC, SERIE R, ÁGUA PLUVIAL, DN 100 X 75 MM, JUNTA ELÁSTICA, FORNECIDO E INSTALADO EM RAMAL DE ENCAMINHAMENTO. AF_06/2022</t>
  </si>
  <si>
    <t>89699</t>
  </si>
  <si>
    <t>JUNÇÃO SIMPLES, PVC, SERIE R, ÁGUA PLUVIAL, DN 150 X 100 MM, JUNTA ELÁSTICA, FORNECIDO E INSTALADO EM CONDUTORES VERTICAIS DE ÁGUAS PLUVIAIS. AF_06/2022</t>
  </si>
  <si>
    <t>104174</t>
  </si>
  <si>
    <t>JUNÇÃO SIMPLES, PVC, SERIE R, ÁGUA PLUVIAL, DN 150 X 100 MM, JUNTA ELÁSTICA, FORNECIDO E INSTALADO EM RAMAL DE ENCAMINHAMENTO. AF_06/2022</t>
  </si>
  <si>
    <t>89698</t>
  </si>
  <si>
    <t>JUNÇÃO SIMPLES, PVC, SERIE R, ÁGUA PLUVIAL, DN 150 X 150 MM, JUNTA ELÁSTICA, FORNECIDO E INSTALADO EM CONDUTORES VERTICAIS DE ÁGUAS PLUVIAIS. AF_06/2022</t>
  </si>
  <si>
    <t>104176</t>
  </si>
  <si>
    <t>JUNÇÃO SIMPLES, PVC, SERIE R, ÁGUA PLUVIAL, DN 150 X 150 MM, JUNTA ELÁSTICA, FORNECIDO E INSTALADO EM RAMAL DE ENCAMINHAMENTO. AF_06/2022</t>
  </si>
  <si>
    <t>89561</t>
  </si>
  <si>
    <t>JUNÇÃO SIMPLES, PVC, SERIE R, ÁGUA PLUVIAL, DN 40 MM, JUNTA SOLDÁVEL, FORNECIDO E INSTALADO EM RAMAL DE ENCAMINHAMENTO. AF_06/2022</t>
  </si>
  <si>
    <t>89563</t>
  </si>
  <si>
    <t>JUNÇÃO SIMPLES, PVC, SERIE R, ÁGUA PLUVIAL, DN 50 MM, JUNTA ELÁSTICA, FORNECIDO E INSTALADO EM RAMAL DE ENCAMINHAMENTO. AF_06/2022</t>
  </si>
  <si>
    <t>89685</t>
  </si>
  <si>
    <t>JUNÇÃO SIMPLES, PVC, SERIE R, ÁGUA PLUVIAL, DN 75 X 75 MM, JUNTA ELÁSTICA, FORNECIDO E INSTALADO EM CONDUTORES VERTICAIS DE ÁGUAS PLUVIAIS. AF_06/2022</t>
  </si>
  <si>
    <t>89565</t>
  </si>
  <si>
    <t>JUNÇÃO SIMPLES, PVC, SERIE R, ÁGUA PLUVIAL, DN 75 X 75 MM, JUNTA ELÁSTICA, FORNECIDO E INSTALADO EM RAMAL DE ENCAMINHAMENTO. AF_06/2022</t>
  </si>
  <si>
    <t>89671</t>
  </si>
  <si>
    <t>LUVA DE CORRER, PVC, SERIE R, ÁGUA PLUVIAL, DN 100 MM, JUNTA ELÁSTICA, FORNECIDO E INSTALADO EM CONDUTORES VERTICAIS DE ÁGUAS PLUVIAIS. AF_06/2022</t>
  </si>
  <si>
    <t>89556</t>
  </si>
  <si>
    <t>LUVA DE CORRER, PVC, SERIE R, ÁGUA PLUVIAL, DN 100 MM, JUNTA ELÁSTICA, FORNECIDO E INSTALADO EM RAMAL DE ENCAMINHAMENTO. AF_06/2022</t>
  </si>
  <si>
    <t>89679</t>
  </si>
  <si>
    <t>LUVA DE CORRER, PVC, SERIE R, ÁGUA PLUVIAL, DN 150 MM, JUNTA ELÁSTICA, FORNECIDO E INSTALADO EM CONDUTORES VERTICAIS DE ÁGUAS PLUVIAIS. AF_06/2022</t>
  </si>
  <si>
    <t>104171</t>
  </si>
  <si>
    <t>LUVA DE CORRER, PVC, SERIE R, ÁGUA PLUVIAL, DN 150 MM, JUNTA ELÁSTICA, FORNECIDO E INSTALADO EM RAMAL DE ENCAMINHAMENTO. AF_06/2022</t>
  </si>
  <si>
    <t>89600</t>
  </si>
  <si>
    <t>LUVA DE CORRER, PVC, SERIE R, ÁGUA PLUVIAL, DN 75 MM, JUNTA ELÁSTICA, FORNECIDO E INSTALADO EM CONDUTORES VERTICAIS DE ÁGUAS PLUVIAIS. AF_06/2022</t>
  </si>
  <si>
    <t>89548</t>
  </si>
  <si>
    <t>LUVA DE CORRER, PVC, SERIE R, ÁGUA PLUVIAL, DN 75 MM, JUNTA ELÁSTICA, FORNECIDO E INSTALADO EM RAMAL DE ENCAMINHAMENTO. AF_06/2022</t>
  </si>
  <si>
    <t>89669</t>
  </si>
  <si>
    <t>LUVA SIMPLES, PVC, SERIE R, ÁGUA PLUVIAL, DN 100 MM, JUNTA ELÁSTICA, FORNECIDO E INSTALADO EM CONDUTORES VERTICAIS DE ÁGUAS PLUVIAIS. AF_06/2022</t>
  </si>
  <si>
    <t>89554</t>
  </si>
  <si>
    <t>LUVA SIMPLES, PVC, SERIE R, ÁGUA PLUVIAL, DN 100 MM, JUNTA ELÁSTICA, FORNECIDO E INSTALADO EM RAMAL DE ENCAMINHAMENTO. AF_06/2022</t>
  </si>
  <si>
    <t>89677</t>
  </si>
  <si>
    <t>LUVA SIMPLES, PVC, SERIE R, ÁGUA PLUVIAL, DN 150 MM, JUNTA ELÁSTICA, FORNECIDO E INSTALADO EM CONDUTORES VERTICAIS DE ÁGUAS PLUVIAIS. AF_06/2022</t>
  </si>
  <si>
    <t>104170</t>
  </si>
  <si>
    <t>LUVA SIMPLES, PVC, SERIE R, ÁGUA PLUVIAL, DN 150 MM, JUNTA ELÁSTICA, FORNECIDO E INSTALADO EM RAMAL DE ENCAMINHAMENTO. AF_06/2022</t>
  </si>
  <si>
    <t>89544</t>
  </si>
  <si>
    <t>LUVA SIMPLES, PVC, SERIE R, ÁGUA PLUVIAL, DN 40 MM, JUNTA SOLDÁVEL, FORNECIDO E INSTALADO EM RAMAL DE ENCAMINHAMENTO. AF_06/2022</t>
  </si>
  <si>
    <t>89545</t>
  </si>
  <si>
    <t>LUVA SIMPLES, PVC, SERIE R, ÁGUA PLUVIAL, DN 50 MM, JUNTA ELÁSTICA, FORNECIDO E INSTALADO EM RAMAL DE ENCAMINHAMENTO. AF_06/2022</t>
  </si>
  <si>
    <t>89599</t>
  </si>
  <si>
    <t>LUVA SIMPLES, PVC, SERIE R, ÁGUA PLUVIAL, DN 75 MM, JUNTA ELÁSTICA, FORNECIDO E INSTALADO EM CONDUTORES VERTICAIS DE ÁGUAS PLUVIAIS. AF_06/2022</t>
  </si>
  <si>
    <t>89547</t>
  </si>
  <si>
    <t>LUVA SIMPLES, PVC, SERIE R, ÁGUA PLUVIAL, DN 75 MM, JUNTA ELÁSTICA, FORNECIDO E INSTALADO EM RAMAL DE ENCAMINHAMENTO. AF_06/2022</t>
  </si>
  <si>
    <t>89495</t>
  </si>
  <si>
    <t>RALO SIFONADO, PVC, DN 100 X 40 MM, JUNTA SOLDÁVEL, FORNECIDO E INSTALADO EM RAMAIS DE ENCAMINHAMENTO DE ÁGUA PLUVIAL. AF_06/2022</t>
  </si>
  <si>
    <t>89673</t>
  </si>
  <si>
    <t>REDUÇÃO EXCÊNTRICA, PVC, SERIE R, ÁGUA PLUVIAL, DN 100 X 75 MM, JUNTA ELÁSTICA, FORNECIDO E INSTALADO EM CONDUTORES VERTICAIS DE ÁGUAS PLUVIAIS. AF_06/2022</t>
  </si>
  <si>
    <t>89557</t>
  </si>
  <si>
    <t>REDUÇÃO EXCÊNTRICA, PVC, SERIE R, ÁGUA PLUVIAL, DN 100 X 75 MM, JUNTA ELÁSTICA, FORNECIDO E INSTALADO EM RAMAL DE ENCAMINHAMENTO. AF_06/2022</t>
  </si>
  <si>
    <t>89681</t>
  </si>
  <si>
    <t>REDUÇÃO EXCÊNTRICA, PVC, SERIE R, ÁGUA PLUVIAL, DN 150 X 100 MM, JUNTA ELÁSTICA, FORNECIDO E INSTALADO EM CONDUTORES VERTICAIS DE ÁGUAS PLUVIAIS. AF_06/2022</t>
  </si>
  <si>
    <t>104173</t>
  </si>
  <si>
    <t>REDUÇÃO EXCÊNTRICA, PVC, SERIE R, ÁGUA PLUVIAL, DN 150 X 100 MM, JUNTA ELÁSTICA, FORNECIDO E INSTALADO EM RAMAL DE ENCAMINHAMENTO. AF_06/2022</t>
  </si>
  <si>
    <t>89549</t>
  </si>
  <si>
    <t>REDUÇÃO EXCÊNTRICA, PVC, SERIE R, ÁGUA PLUVIAL, DN 75 X 50 MM, JUNTA ELÁSTICA, FORNECIDO E INSTALADO EM RAMAL DE ENCAMINHAMENTO. AF_06/2022</t>
  </si>
  <si>
    <t>89578</t>
  </si>
  <si>
    <t>TUBO PVC, SÉRIE R, ÁGUA PLUVIAL, DN 100 MM, FORNECIDO E INSTALADO EM CONDUTORES VERTICAIS DE ÁGUAS PLUVIAIS. AF_06/2022</t>
  </si>
  <si>
    <t>89580</t>
  </si>
  <si>
    <t>TUBO PVC, SÉRIE R, ÁGUA PLUVIAL, DN 150 MM, FORNECIDO E INSTALADO EM CONDUTORES VERTICAIS DE ÁGUAS PLUVIAIS. AF_06/2022</t>
  </si>
  <si>
    <t>104166</t>
  </si>
  <si>
    <t>TUBO PVC, SÉRIE R, ÁGUA PLUVIAL, DN 150 MM, FORNECIDO E INSTALADO EM RAMAL DE ENCAMINHAMENTO. AF_06/2022</t>
  </si>
  <si>
    <t>89508</t>
  </si>
  <si>
    <t>TUBO PVC, SÉRIE R, ÁGUA PLUVIAL, DN 40 MM, FORNECIDO E INSTALADO EM RAMAL DE ENCAMINHAMENTO. AF_06/2022</t>
  </si>
  <si>
    <t>89509</t>
  </si>
  <si>
    <t>TUBO PVC, SÉRIE R, ÁGUA PLUVIAL, DN 50 MM, FORNECIDO E INSTALADO EM RAMAL DE ENCAMINHAMENTO. AF_06/2022</t>
  </si>
  <si>
    <t>89576</t>
  </si>
  <si>
    <t>TUBO PVC, SÉRIE R, ÁGUA PLUVIAL, DN 75 MM, FORNECIDO E INSTALADO EM CONDUTORES VERTICAIS DE ÁGUAS PLUVIAIS. AF_06/2022</t>
  </si>
  <si>
    <t>89511</t>
  </si>
  <si>
    <t>TUBO PVC, SÉRIE R, ÁGUA PLUVIAL, DN 75 MM, FORNECIDO E INSTALADO EM RAMAL DE ENCAMINHAMENTO. AF_06/2022</t>
  </si>
  <si>
    <t>89675</t>
  </si>
  <si>
    <t>TÊ DE INSPEÇÃO, PVC, SERIE R, ÁGUA PLUVIAL, DN 100 MM, JUNTA ELÁSTICA, FORNECIDO E INSTALADO EM CONDUTORES VERTICAIS DE ÁGUAS PLUVIAIS. AF_06/2022</t>
  </si>
  <si>
    <t>89559</t>
  </si>
  <si>
    <t>TÊ DE INSPEÇÃO, PVC, SERIE R, ÁGUA PLUVIAL, DN 100 MM, JUNTA ELÁSTICA, FORNECIDO E INSTALADO EM RAMAL DE ENCAMINHAMENTO. AF_06/2022</t>
  </si>
  <si>
    <t>104172</t>
  </si>
  <si>
    <t>TÊ DE INSPEÇÃO, PVC, SERIE R, ÁGUA PLUVIAL, DN 150 MM, JUNTA ELÁSTICA, FORNECIDO E INSTALADO EM RAMAL DE ENCAMINHAMENTO. AF_06/2022</t>
  </si>
  <si>
    <t>89683</t>
  </si>
  <si>
    <t>TÊ DE INSPEÇÃO, PVC, SERIE R, ÁGUA PLUVIAL, DN 150 X 100 MM, JUNTA ELÁSTICA, FORNECIDO E INSTALADO EM CONDUTORES VERTICAIS DE ÁGUAS PLUVIAIS. AF_06/2022</t>
  </si>
  <si>
    <t>89667</t>
  </si>
  <si>
    <t>TÊ DE INSPEÇÃO, PVC, SERIE R, ÁGUA PLUVIAL, DN 75 MM, JUNTA ELÁSTICA, FORNECIDO E INSTALADO EM CONDUTORES VERTICAIS DE ÁGUAS PLUVIAIS. AF_06/2022</t>
  </si>
  <si>
    <t>89550</t>
  </si>
  <si>
    <t>TÊ DE INSPEÇÃO, PVC, SERIE R, ÁGUA PLUVIAL, DN 75 MM, JUNTA ELÁSTICA, FORNECIDO E INSTALADO EM RAMAL DE ENCAMINHAMENTO. AF_06/2022</t>
  </si>
  <si>
    <t>89693</t>
  </si>
  <si>
    <t>TÊ, PVC, SERIE R, ÁGUA PLUVIAL, DN 100 X 100 MM, JUNTA ELÁSTICA, FORNECIDO E INSTALADO EM CONDUTORES VERTICAIS DE ÁGUAS PLUVIAIS. AF_06/2022</t>
  </si>
  <si>
    <t>89571</t>
  </si>
  <si>
    <t>TÊ, PVC, SERIE R, ÁGUA PLUVIAL, DN 100 X 100 MM, JUNTA ELÁSTICA, FORNECIDO E INSTALADO EM RAMAL DE ENCAMINHAMENTO. AF_06/2022</t>
  </si>
  <si>
    <t>89696</t>
  </si>
  <si>
    <t>TÊ, PVC, SERIE R, ÁGUA PLUVIAL, DN 100 X 75 MM, JUNTA ELÁSTICA, FORNECIDO E INSTALADO EM CONDUTORES VERTICAIS DE ÁGUAS PLUVIAIS. AF_06/2022</t>
  </si>
  <si>
    <t>89573</t>
  </si>
  <si>
    <t>TÊ, PVC, SERIE R, ÁGUA PLUVIAL, DN 100 X 75 MM, JUNTA ELÁSTICA, FORNECIDO E INSTALADO EM RAMAL DE ENCAMINHAMENTO. AF_06/2022</t>
  </si>
  <si>
    <t>89704</t>
  </si>
  <si>
    <t>TÊ, PVC, SERIE R, ÁGUA PLUVIAL, DN 150 X 100 MM, JUNTA ELÁSTICA, FORNECIDO E INSTALADO EM CONDUTORES VERTICAIS DE ÁGUAS PLUVIAIS. AF_06/2022</t>
  </si>
  <si>
    <t>104175</t>
  </si>
  <si>
    <t>TÊ, PVC, SERIE R, ÁGUA PLUVIAL, DN 150 X 100 MM, JUNTA ELÁSTICA, FORNECIDO E INSTALADO EM RAMAL DE ENCAMINHAMENTO. AF_06/2022</t>
  </si>
  <si>
    <t>89701</t>
  </si>
  <si>
    <t>TÊ, PVC, SERIE R, ÁGUA PLUVIAL, DN 150 X 150 MM, JUNTA ELÁSTICA, FORNECIDO E INSTALADO EM CONDUTORES VERTICAIS DE ÁGUAS PLUVIAIS. AF_06/2022</t>
  </si>
  <si>
    <t>104177</t>
  </si>
  <si>
    <t>TÊ, PVC, SERIE R, ÁGUA PLUVIAL, DN 150 X 150 MM, JUNTA ELÁSTICA, FORNECIDO E INSTALADO EM RAMAL DE ENCAMINHAMENTO. AF_06/2022</t>
  </si>
  <si>
    <t>89566</t>
  </si>
  <si>
    <t>TÊ, PVC, SERIE R, ÁGUA PLUVIAL, DN 75 MM, JUNTA ELÁSTICA, FORNECIDO E INSTALADO EM RAMAL DE ENCAMINHAMENTO. AF_06/2022</t>
  </si>
  <si>
    <t>89687</t>
  </si>
  <si>
    <t>TÊ, PVC, SERIE R, ÁGUA PLUVIAL, DN 75 X 75 MM, JUNTA ELÁSTICA, FORNECIDO E INSTALADO EM CONDUTORES VERTICAIS DE ÁGUAS PLUVIAIS. AF_06/2022</t>
  </si>
  <si>
    <t>102253</t>
  </si>
  <si>
    <t>DIVISORIA SANITÁRIA, TIPO CABINE, EM GRANITO CINZA POLIDO, ESP = 3CM, ASSENTADO COM ARGAMASSA COLANTE AC III-E, EXCLUSIVE FERRAGENS. AF_01/2021</t>
  </si>
  <si>
    <t>102254</t>
  </si>
  <si>
    <t>DIVISORIA SANITÁRIA, TIPO CABINE, EM MÁRMORE BRANCO POLIDO, ESP = 3CM, ASSENTADO COM ARGAMASSA COLANTE AC III-E, EXCLUSIVE FERRAGENS. AF_01/2021</t>
  </si>
  <si>
    <t>102257</t>
  </si>
  <si>
    <t>DIVISORIA SANITÁRIA, TIPO CABINE, EM PAINEL DE GRANILITE, ESP = 3CM, ASSENTADO COM ARGAMASSA COLANTE AC III-E, EXCLUSIVE FERRAGENS. AF_01/2021</t>
  </si>
  <si>
    <t>102235</t>
  </si>
  <si>
    <t>DIVISÓRIA FIXA EM VIDRO TEMPERADO 10 MM, SEM ABERTURA. AF_01/2021_PS</t>
  </si>
  <si>
    <t>102255</t>
  </si>
  <si>
    <t>TAPA VISTA DE MICTÓRIO EM GRANITO CINZA POLIDO, ESP = 3CM, ASSENTADO COM ARGAMASSA COLANTE AC III-E . AF_01/2021</t>
  </si>
  <si>
    <t>102256</t>
  </si>
  <si>
    <t>TAPA VISTA DE MICTÓRIO EM MÁRMORE BRANCO POLIDO, ESP = 3CM, ASSENTADO COM ARGAMASSA COLANTE AC III-E . AF_01/2021</t>
  </si>
  <si>
    <t>102258</t>
  </si>
  <si>
    <t>TAPA VISTA DE MICTÓRIO EM PAINEL DE GRANILITE, ESP = 3CM, ASSENTADO COM ARGAMASSA COLANTE AC III-E . AF_01/2021</t>
  </si>
  <si>
    <t>101912</t>
  </si>
  <si>
    <t>ABRIGO PARA HIDRANTE, 75X45X17CM, COM REGISTRO GLOBO ANGULAR 45 GRAUS 2 1/2", ADAPTADOR STORZ 2 1/2", MANGUEIRA DE INCÊNDIO 15M 2 1/2" E ESGUICHO EM LATÃO 2 1/2" - FORNECIMENTO E INSTALAÇÃO. AF_10/2020</t>
  </si>
  <si>
    <t>96765</t>
  </si>
  <si>
    <t>ABRIGO PARA HIDRANTE, 90X60X17CM, COM REGISTRO GLOBO ANGULAR 45 GRAUS 2 1/2", ADAPTADOR STORZ 2 1/2", MANGUEIRA DE INCÊNDIO 20M, REDUÇÃO 2 1/2" X 1 1/2" E ESGUICHO EM LATÃO 1 1/2" - FORNECIMENTO E INSTALAÇÃO. AF_10/2020</t>
  </si>
  <si>
    <t>97430</t>
  </si>
  <si>
    <t>ACOPLAMENTO RÍGIDO EM AÇO, CONEXÃO RANHURADA, DN 50 (2"), INSTALADO EM PRUMADAS - FORNECIMENTO E INSTALAÇÃO. AF_10/2020</t>
  </si>
  <si>
    <t>97431</t>
  </si>
  <si>
    <t>ACOPLAMENTO RÍGIDO EM AÇO, CONEXÃO RANHURADA, DN 65 (2 1/2"), INSTALADO EM PRUMADAS - FORNECIMENTO E INSTALAÇÃO. AF_10/2020</t>
  </si>
  <si>
    <t>97432</t>
  </si>
  <si>
    <t>ACOPLAMENTO RÍGIDO EM AÇO, CONEXÃO RANHURADA, DN 80 (3"), INSTALADO EM PRUMADAS - FORNECIMENTO E INSTALAÇÃO. AF_10/2020</t>
  </si>
  <si>
    <t>101913</t>
  </si>
  <si>
    <t>CAIXA DE INCÊNDIO 45X75X17CM - FORNECIMENTO E INSTALAÇÃO. AF_10/2020</t>
  </si>
  <si>
    <t>101914</t>
  </si>
  <si>
    <t>CAIXA DE INCÊNDIO 60X90X17CM - FORNECIMENTO E INSTALAÇÃO. AF_10/2020</t>
  </si>
  <si>
    <t>101915</t>
  </si>
  <si>
    <t>CONJUNTO DE MANGUEIRA PARA COMBATE A INCÊNDIO EM FIBRA DE POLIESTER PURA, COM 1.1/2", REVESTIDA INTERNAMENTE, COMPRIMENTO DE 15M - FORNECIMENTO E INSTALAÇÃO. AF_10/2020</t>
  </si>
  <si>
    <t>97433</t>
  </si>
  <si>
    <t>CURVA 45 GRAUS, EM AÇO, CONEXÃO RANHURADA, DN 50 (2"), INSTALADO EM PRUMADAS - FORNECIMENTO E INSTALAÇÃO. AF_10/2020</t>
  </si>
  <si>
    <t>97435</t>
  </si>
  <si>
    <t>CURVA 45 GRAUS, EM AÇO, CONEXÃO RANHURADA, DN 65 (2 1/2"), INSTALADO EM PRUMADAS - FORNECIMENTO E INSTALAÇÃO. AF_10/2020</t>
  </si>
  <si>
    <t>97437</t>
  </si>
  <si>
    <t>CURVA 45 GRAUS, EM AÇO, CONEXÃO RANHURADA, DN 80 (3"), INSTALADO EM PRUMADAS - FORNECIMENTO E INSTALAÇÃO. AF_10/2020</t>
  </si>
  <si>
    <t>97546</t>
  </si>
  <si>
    <t>CURVA 45 GRAUS, EM AÇO, CONEXÃO SOLDADA, DN 15 (1/2"), INSTALADO EM RAMAIS E SUB-RAMAIS DE GÁS - FORNECIMENTO E INSTALAÇÃO. AF_10/2020</t>
  </si>
  <si>
    <t>97548</t>
  </si>
  <si>
    <t>CURVA 45 GRAUS, EM AÇO, CONEXÃO SOLDADA, DN 20 (3/4"), INSTALADO EM RAMAIS E SUB-RAMAIS DE GÁS - FORNECIMENTO E INSTALAÇÃO. AF_10/2020</t>
  </si>
  <si>
    <t>97550</t>
  </si>
  <si>
    <t>CURVA 45 GRAUS, EM AÇO, CONEXÃO SOLDADA, DN 25 (1"), INSTALADO EM RAMAIS E SUB-RAMAIS DE GÁS - FORNECIMENTO E INSTALAÇÃO. AF_10/2020</t>
  </si>
  <si>
    <t>97479</t>
  </si>
  <si>
    <t>CURVA 45 GRAUS, EM AÇO, CONEXÃO SOLDADA, DN 25 (1"), INSTALADO EM REDE DE ALIMENTAÇÃO PARA HIDRANTE - FORNECIMENTO E INSTALAÇÃO. AF_10/2020</t>
  </si>
  <si>
    <t>97517</t>
  </si>
  <si>
    <t>CURVA 45 GRAUS, EM AÇO, CONEXÃO SOLDADA, DN 25 (1"), INSTALADO EM REDE DE ALIMENTAÇÃO PARA SPRINKLER - FORNECIMENTO E INSTALAÇÃO. AF_10/2020</t>
  </si>
  <si>
    <t>97481</t>
  </si>
  <si>
    <t>CURVA 45 GRAUS, EM AÇO, CONEXÃO SOLDADA, DN 32 (1 1/4"), INSTALADO EM REDE DE ALIMENTAÇÃO PARA HIDRANTE - FORNECIMENTO E INSTALAÇÃO. AF_10/2020</t>
  </si>
  <si>
    <t>97519</t>
  </si>
  <si>
    <t>CURVA 45 GRAUS, EM AÇO, CONEXÃO SOLDADA, DN 32 (1 1/4"), INSTALADO EM REDE DE ALIMENTAÇÃO PARA SPRINKLER - FORNECIMENTO E INSTALAÇÃO. AF_10/2020</t>
  </si>
  <si>
    <t>97483</t>
  </si>
  <si>
    <t>CURVA 45 GRAUS, EM AÇO, CONEXÃO SOLDADA, DN 40 (1 1/2"), INSTALADO EM REDE DE ALIMENTAÇÃO PARA HIDRANTE - FORNECIMENTO E INSTALAÇÃO. AF_10/2020</t>
  </si>
  <si>
    <t>97521</t>
  </si>
  <si>
    <t>CURVA 45 GRAUS, EM AÇO, CONEXÃO SOLDADA, DN 40 (1 1/2"), INSTALADO EM REDE DE ALIMENTAÇÃO PARA SPRINKLER - FORNECIMENTO E INSTALAÇÃO. AF_10/2020</t>
  </si>
  <si>
    <t>97452</t>
  </si>
  <si>
    <t>CURVA 45 GRAUS, EM AÇO, CONEXÃO SOLDADA, DN 50 (2"), INSTALADO EM PRUMADAS - FORNECIMENTO E INSTALAÇÃO. AF_10/2020</t>
  </si>
  <si>
    <t>97485</t>
  </si>
  <si>
    <t>CURVA 45 GRAUS, EM AÇO, CONEXÃO SOLDADA, DN 50 (2"), INSTALADO EM REDE DE ALIMENTAÇÃO PARA HIDRANTE - FORNECIMENTO E INSTALAÇÃO. AF_10/2020</t>
  </si>
  <si>
    <t>97523</t>
  </si>
  <si>
    <t>CURVA 45 GRAUS, EM AÇO, CONEXÃO SOLDADA, DN 50 (2"), INSTALADO EM REDE DE ALIMENTAÇÃO PARA SPRINKLER - FORNECIMENTO E INSTALAÇÃO. AF_10/2020</t>
  </si>
  <si>
    <t>97454</t>
  </si>
  <si>
    <t>CURVA 45 GRAUS, EM AÇO, CONEXÃO SOLDADA, DN 65 (2 1/2"), INSTALADO EM PRUMADAS - FORNECIMENTO E INSTALAÇÃO. AF_10/2020</t>
  </si>
  <si>
    <t>97487</t>
  </si>
  <si>
    <t>CURVA 45 GRAUS, EM AÇO, CONEXÃO SOLDADA, DN 65 (2 1/2"), INSTALADO EM REDE DE ALIMENTAÇÃO PARA HIDRANTE - FORNECIMENTO E INSTALAÇÃO. AF_10/2020</t>
  </si>
  <si>
    <t>97525</t>
  </si>
  <si>
    <t>CURVA 45 GRAUS, EM AÇO, CONEXÃO SOLDADA, DN 65 (2 1/2"), INSTALADO EM REDE DE ALIMENTAÇÃO PARA SPRINKLER - FORNECIMENTO E INSTALAÇÃO. AF_10/2020</t>
  </si>
  <si>
    <t>97456</t>
  </si>
  <si>
    <t>CURVA 45 GRAUS, EM AÇO, CONEXÃO SOLDADA, DN 80 (3"), INSTALADO EM PRUMADAS - FORNECIMENTO E INSTALAÇÃO. AF_10/2020</t>
  </si>
  <si>
    <t>97489</t>
  </si>
  <si>
    <t>CURVA 45 GRAUS, EM AÇO, CONEXÃO SOLDADA, DN 80 (3"), INSTALADO EM REDE DE ALIMENTAÇÃO PARA HIDRANTE - FORNECIMENTO E INSTALAÇÃO. AF_10/2020</t>
  </si>
  <si>
    <t>97527</t>
  </si>
  <si>
    <t>CURVA 45 GRAUS, EM AÇO, CONEXÃO SOLDADA, DN 80 (3"), INSTALADO EM REDE DE ALIMENTAÇÃO PARA SPRINKLER - FORNECIMENTO E INSTALAÇÃO. AF_10/2020</t>
  </si>
  <si>
    <t>97434</t>
  </si>
  <si>
    <t>CURVA 90 GRAUS, EM AÇO, CONEXÃO RANHURADA, DN 50 (2"), INSTALADO EM PRUMADAS - FORNECIMENTO E INSTALAÇÃO. AF_10/2020</t>
  </si>
  <si>
    <t>97436</t>
  </si>
  <si>
    <t>CURVA 90 GRAUS, EM AÇO, CONEXÃO RANHURADA, DN 65 (2 1/2"), INSTALADO EM PRUMADAS - FORNECIMENTO E INSTALAÇÃO. AF_10/2020</t>
  </si>
  <si>
    <t>97438</t>
  </si>
  <si>
    <t>CURVA 90 GRAUS, EM AÇO, CONEXÃO RANHURADA, DN 80 (3"), INSTALADO EM PRUMADAS - FORNECIMENTO E INSTALAÇÃO. AF_10/2020</t>
  </si>
  <si>
    <t>97547</t>
  </si>
  <si>
    <t>CURVA 90 GRAUS, EM AÇO, CONEXÃO SOLDADA, DN 15 (1/2"), INSTALADO EM RAMAIS E SUB-RAMAIS DE GÁS - FORNECIMENTO E INSTALAÇÃO. AF_10/2020</t>
  </si>
  <si>
    <t>97549</t>
  </si>
  <si>
    <t>CURVA 90 GRAUS, EM AÇO, CONEXÃO SOLDADA, DN 20 (3/4"), INSTALADO EM RAMAIS E SUB-RAMAIS DE GÁS - FORNECIMENTO E INSTALAÇÃO. AF_10/2020</t>
  </si>
  <si>
    <t>97551</t>
  </si>
  <si>
    <t>CURVA 90 GRAUS, EM AÇO, CONEXÃO SOLDADA, DN 25 (1"), INSTALADO EM RAMAIS E SUB-RAMAIS DE GÁS - FORNECIMENTO E INSTALAÇÃO. AF_10/2020</t>
  </si>
  <si>
    <t>97480</t>
  </si>
  <si>
    <t>CURVA 90 GRAUS, EM AÇO, CONEXÃO SOLDADA, DN 25 (1"), INSTALADO EM REDE DE ALIMENTAÇÃO PARA HIDRANTE - FORNECIMENTO E INSTALAÇÃO. AF_10/2020</t>
  </si>
  <si>
    <t>97518</t>
  </si>
  <si>
    <t>CURVA 90 GRAUS, EM AÇO, CONEXÃO SOLDADA, DN 25 (1"), INSTALADO EM REDE DE ALIMENTAÇÃO PARA SPRINKLER - FORNECIMENTO E INSTALAÇÃO. AF_10/2020</t>
  </si>
  <si>
    <t>97482</t>
  </si>
  <si>
    <t>CURVA 90 GRAUS, EM AÇO, CONEXÃO SOLDADA, DN 32 (1 1/4"), INSTALADO EM REDE DE ALIMENTAÇÃO PARA HIDRANTE - FORNECIMENTO E INSTALAÇÃO. AF_10/2020</t>
  </si>
  <si>
    <t>97520</t>
  </si>
  <si>
    <t>CURVA 90 GRAUS, EM AÇO, CONEXÃO SOLDADA, DN 32 (1 1/4"), INSTALADO EM REDE DE ALIMENTAÇÃO PARA SPRINKLER - FORNECIMENTO E INSTALAÇÃO. AF_10/2020</t>
  </si>
  <si>
    <t>97484</t>
  </si>
  <si>
    <t>CURVA 90 GRAUS, EM AÇO, CONEXÃO SOLDADA, DN 40 (1 1/2"), INSTALADO EM REDE DE ALIMENTAÇÃO PARA HIDRANTE - FORNECIMENTO E INSTALAÇÃO. AF_10/2020</t>
  </si>
  <si>
    <t>97522</t>
  </si>
  <si>
    <t>CURVA 90 GRAUS, EM AÇO, CONEXÃO SOLDADA, DN 40 (1 1/2"), INSTALADO EM REDE DE ALIMENTAÇÃO PARA SPRINKLER - FORNECIMENTO E INSTALAÇÃO. AF_10/2020</t>
  </si>
  <si>
    <t>97453</t>
  </si>
  <si>
    <t>CURVA 90 GRAUS, EM AÇO, CONEXÃO SOLDADA, DN 50 (2"), INSTALADO EM PRUMADAS - FORNECIMENTO E INSTALAÇÃO. AF_10/2020</t>
  </si>
  <si>
    <t>97486</t>
  </si>
  <si>
    <t>CURVA 90 GRAUS, EM AÇO, CONEXÃO SOLDADA, DN 50 (2"), INSTALADO EM REDE DE ALIMENTAÇÃO PARA HIDRANTE - FORNECIMENTO E INSTALAÇÃO. AF_10/2020</t>
  </si>
  <si>
    <t>97524</t>
  </si>
  <si>
    <t>CURVA 90 GRAUS, EM AÇO, CONEXÃO SOLDADA, DN 50 (2"), INSTALADO EM REDE DE ALIMENTAÇÃO PARA SPRINKLER - FORNECIMENTO E INSTALAÇÃO. AF_10/2020</t>
  </si>
  <si>
    <t>97455</t>
  </si>
  <si>
    <t>CURVA 90 GRAUS, EM AÇO, CONEXÃO SOLDADA, DN 65 (2 1/2"), INSTALADO EM PRUMADAS - FORNECIMENTO E INSTALAÇÃO. AF_10/2020</t>
  </si>
  <si>
    <t>97488</t>
  </si>
  <si>
    <t>CURVA 90 GRAUS, EM AÇO, CONEXÃO SOLDADA, DN 65 (2 1/2"), INSTALADO EM REDE DE ALIMENTAÇÃO PARA HIDRANTE - FORNECIMENTO E INSTALAÇÃO. AF_10/2020</t>
  </si>
  <si>
    <t>97526</t>
  </si>
  <si>
    <t>CURVA 90 GRAUS, EM AÇO, CONEXÃO SOLDADA, DN 65 (2 1/2"), INSTALADO EM REDE DE ALIMENTAÇÃO PARA SPRINKLER - FORNECIMENTO E INSTALAÇÃO. AF_10/2020</t>
  </si>
  <si>
    <t>97457</t>
  </si>
  <si>
    <t>CURVA 90 GRAUS, EM AÇO, CONEXÃO SOLDADA, DN 80 (3"), INSTALADO EM PRUMADAS - FORNECIMENTO E INSTALAÇÃO. AF_10/2020</t>
  </si>
  <si>
    <t>97490</t>
  </si>
  <si>
    <t>CURVA 90 GRAUS, EM AÇO, CONEXÃO SOLDADA, DN 80 (3"), INSTALADO EM REDE DE ALIMENTAÇÃO PARA HIDRANTE - FORNECIMENTO E INSTALAÇÃO. AF_10/2020</t>
  </si>
  <si>
    <t>97528</t>
  </si>
  <si>
    <t>CURVA 90 GRAUS, EM AÇO, CONEXÃO SOLDADA, DN 80 (3"), INSTALADO EM REDE DE ALIMENTAÇÃO PARA SPRINKLER - FORNECIMENTO E INSTALAÇÃO. AF_10/2020</t>
  </si>
  <si>
    <t>101906</t>
  </si>
  <si>
    <t>EXTINTOR DE INCÊNDIO PORTÁTIL COM CARGA DE CO2 DE 4 KG, CLASSE BC - FORNECIMENTO E INSTALAÇÃO. AF_10/2020_PE</t>
  </si>
  <si>
    <t>101907</t>
  </si>
  <si>
    <t>EXTINTOR DE INCÊNDIO PORTÁTIL COM CARGA DE CO2 DE 6 KG, CLASSE BC - FORNECIMENTO E INSTALAÇÃO. AF_10/2020_PE</t>
  </si>
  <si>
    <t>101911</t>
  </si>
  <si>
    <t>EXTINTOR DE INCÊNDIO PORTÁTIL COM CARGA DE PQS DE 12 KG, CLASSE BC - FORNECIMENTO E INSTALAÇÃO. AF_10/2020_PE</t>
  </si>
  <si>
    <t>101908</t>
  </si>
  <si>
    <t>EXTINTOR DE INCÊNDIO PORTÁTIL COM CARGA DE PQS DE 4 KG, CLASSE BC - FORNECIMENTO E INSTALAÇÃO. AF_10/2020_PE</t>
  </si>
  <si>
    <t>101909</t>
  </si>
  <si>
    <t>EXTINTOR DE INCÊNDIO PORTÁTIL COM CARGA DE PQS DE 6 KG, CLASSE BC - FORNECIMENTO E INSTALAÇÃO. AF_10/2020_PE</t>
  </si>
  <si>
    <t>101910</t>
  </si>
  <si>
    <t>EXTINTOR DE INCÊNDIO PORTÁTIL COM CARGA DE PQS DE 8 KG, CLASSE BC - FORNECIMENTO E INSTALAÇÃO. AF_10/2020_PE</t>
  </si>
  <si>
    <t>101905</t>
  </si>
  <si>
    <t>EXTINTOR DE INCÊNDIO PORTÁTIL COM CARGA DE ÁGUA PRESSURIZADA DE 10 L, CLASSE A - FORNECIMENTO E INSTALAÇÃO. AF_10/2020_PE</t>
  </si>
  <si>
    <t>101916</t>
  </si>
  <si>
    <t>HIDRANTE SUBTERRÂNEO PREDIAL (COM CURVA LONGA E CAIXA), DN 75 MM - FORNECIMENTO E INSTALAÇÃO. AF_10/2020</t>
  </si>
  <si>
    <t>101936</t>
  </si>
  <si>
    <t>INSTALAÇÃO DE TUBOS E CONEXÕES, EM AÇO/FERRO GALVANIZADO, PARA O CENTRO DE MEDIÇÃO DE GÁS DE EDIFÍCIO RESIDENCIAL, COM 4 PAVIMENTOS, 16 UNIDADES HABITACIONAIS, DN 32 (1 1/4") - FORNECIMENTO E INSTALAÇÃO. AF_10/2020</t>
  </si>
  <si>
    <t>101937</t>
  </si>
  <si>
    <t>INSTALAÇÃO DE TUBOS E CONEXÕES, EM AÇO/FERRO GALVANIZADO, PARA O CENTRO DE MEDIÇÃO DE GÁS DE EDIFÍCIO RESIDENCIAL, COM 4 PAVIMENTOS, 16 UNIDADES HABITACIONAIS, DN 50 (2") - FORNECIMENTO E INSTALAÇÃO. AF_10/2020</t>
  </si>
  <si>
    <t>92698</t>
  </si>
  <si>
    <t>JOELHO 45 GRAUS, EM FERRO GALVANIZADO, CONEXÃO ROSQUEADA, DN 15 (1/2"), INSTALADO EM RAMAIS E SUB-RAMAIS DE GÁS - FORNECIMENTO E INSTALAÇÃO. AF_10/2020</t>
  </si>
  <si>
    <t>92700</t>
  </si>
  <si>
    <t>JOELHO 45 GRAUS, EM FERRO GALVANIZADO, CONEXÃO ROSQUEADA, DN 20 (3/4"), INSTALADO EM RAMAIS E SUB-RAMAIS DE GÁS - FORNECIMENTO E INSTALAÇÃO. AF_10/2020</t>
  </si>
  <si>
    <t>92702</t>
  </si>
  <si>
    <t>JOELHO 45 GRAUS, EM FERRO GALVANIZADO, CONEXÃO ROSQUEADA, DN 25 (1"), INSTALADO EM RAMAIS E SUB-RAMAIS DE GÁS - FORNECIMENTO E INSTALAÇÃO. AF_10/2020</t>
  </si>
  <si>
    <t>92669</t>
  </si>
  <si>
    <t>JOELHO 45 GRAUS, EM FERRO GALVANIZADO, CONEXÃO ROSQUEADA, DN 25 (1"), INSTALADO EM REDE DE ALIMENTAÇÃO PARA SPRINKLER - FORNECIMENTO E INSTALAÇÃO. AF_10/2020</t>
  </si>
  <si>
    <t>92671</t>
  </si>
  <si>
    <t>JOELHO 45 GRAUS, EM FERRO GALVANIZADO, CONEXÃO ROSQUEADA, DN 32 (1 1/4"), INSTALADO EM REDE DE ALIMENTAÇÃO PARA SPRINKLER - FORNECIMENTO E INSTALAÇÃO. AF_10/2020</t>
  </si>
  <si>
    <t>92673</t>
  </si>
  <si>
    <t>JOELHO 45 GRAUS, EM FERRO GALVANIZADO, CONEXÃO ROSQUEADA, DN 40 (1 1/2"), INSTALADO EM REDE DE ALIMENTAÇÃO PARA SPRINKLER - FORNECIMENTO E INSTALAÇÃO. AF_10/2020</t>
  </si>
  <si>
    <t>92675</t>
  </si>
  <si>
    <t>JOELHO 45 GRAUS, EM FERRO GALVANIZADO, CONEXÃO ROSQUEADA, DN 50 (2"), INSTALADO EM REDE DE ALIMENTAÇÃO PARA SPRINKLER - FORNECIMENTO E INSTALAÇÃO. AF_10/2020</t>
  </si>
  <si>
    <t>92677</t>
  </si>
  <si>
    <t>JOELHO 45 GRAUS, EM FERRO GALVANIZADO, CONEXÃO ROSQUEADA, DN 65 (2 1/2"), INSTALADO EM REDE DE ALIMENTAÇÃO PARA SPRINKLER - FORNECIMENTO E INSTALAÇÃO. AF_10/2020</t>
  </si>
  <si>
    <t>92635</t>
  </si>
  <si>
    <t>JOELHO 45 GRAUS, EM FERRO GALVANIZADO, CONEXÃO ROSQUEADA, DN 80 (3"), INSTALADO EM REDE DE ALIMENTAÇÃO PARA HIDRANTE - FORNECIMENTO E INSTALAÇÃO. AF_10/2020</t>
  </si>
  <si>
    <t>92679</t>
  </si>
  <si>
    <t>JOELHO 45 GRAUS, EM FERRO GALVANIZADO, CONEXÃO ROSQUEADA, DN 80 (3"), INSTALADO EM REDE DE ALIMENTAÇÃO PARA SPRINKLER - FORNECIMENTO E INSTALAÇÃO. AF_10/2020</t>
  </si>
  <si>
    <t>92381</t>
  </si>
  <si>
    <t>JOELHO 45 GRAUS, EM FERRO GALVANIZADO, DN 25 (1"), CONEXÃO ROSQUEADA, INSTALADO EM REDE DE ALIMENTAÇÃO PARA HIDRANTE - FORNECIMENTO E INSTALAÇÃO. AF_10/2020</t>
  </si>
  <si>
    <t>92383</t>
  </si>
  <si>
    <t>JOELHO 45 GRAUS, EM FERRO GALVANIZADO, DN 32 (1 1/4"), CONEXÃO ROSQUEADA, INSTALADO EM REDE DE ALIMENTAÇÃO PARA HIDRANTE - FORNECIMENTO E INSTALAÇÃO. AF_10/2020</t>
  </si>
  <si>
    <t>92385</t>
  </si>
  <si>
    <t>JOELHO 45 GRAUS, EM FERRO GALVANIZADO, DN 40 (1 1/2"), CONEXÃO ROSQUEADA, INSTALADO EM REDE DE ALIMENTAÇÃO PARA HIDRANTE - FORNECIMENTO E INSTALAÇÃO. AF_10/2020</t>
  </si>
  <si>
    <t>92350</t>
  </si>
  <si>
    <t>JOELHO 45 GRAUS, EM FERRO GALVANIZADO, DN 50 (2"), CONEXÃO ROSQUEADA, INSTALADO EM PRUMADAS - FORNECIMENTO E INSTALAÇÃO. AF_10/2020</t>
  </si>
  <si>
    <t>92387</t>
  </si>
  <si>
    <t>JOELHO 45 GRAUS, EM FERRO GALVANIZADO, DN 50 (2"), CONEXÃO ROSQUEADA, INSTALADO EM REDE DE ALIMENTAÇÃO PARA HIDRANTE - FORNECIMENTO E INSTALAÇÃO. AF_10/2020</t>
  </si>
  <si>
    <t>92352</t>
  </si>
  <si>
    <t>JOELHO 45 GRAUS, EM FERRO GALVANIZADO, DN 65 (2 1/2"), CONEXÃO ROSQUEADA, INSTALADO EM PRUMADAS - FORNECIMENTO E INSTALAÇÃO. AF_10/2020</t>
  </si>
  <si>
    <t>92389</t>
  </si>
  <si>
    <t>JOELHO 45 GRAUS, EM FERRO GALVANIZADO, DN 65 (2 1/2"), CONEXÃO ROSQUEADA, INSTALADO EM REDE DE ALIMENTAÇÃO PARA HIDRANTE - FORNECIMENTO E INSTALAÇÃO. AF_10/2020</t>
  </si>
  <si>
    <t>92354</t>
  </si>
  <si>
    <t>JOELHO 45 GRAUS, EM FERRO GALVANIZADO, DN 80 (3"), CONEXÃO ROSQUEADA, INSTALADO EM PRUMADAS - FORNECIMENTO E INSTALAÇÃO. AF_10/2020</t>
  </si>
  <si>
    <t>92699</t>
  </si>
  <si>
    <t>JOELHO 90 GRAUS, EM FERRO GALVANIZADO, CONEXÃO ROSQUEADA, DN 15 (1/2"), INSTALADO EM RAMAIS E SUB-RAMAIS DE GÁS - FORNECIMENTO E INSTALAÇÃO. AF_10/2020</t>
  </si>
  <si>
    <t>92701</t>
  </si>
  <si>
    <t>JOELHO 90 GRAUS, EM FERRO GALVANIZADO, CONEXÃO ROSQUEADA, DN 20 (3/4"), INSTALADO EM RAMAIS E SUB-RAMAIS DE GÁS - FORNECIMENTO E INSTALAÇÃO. AF_10/2020</t>
  </si>
  <si>
    <t>92703</t>
  </si>
  <si>
    <t>JOELHO 90 GRAUS, EM FERRO GALVANIZADO, CONEXÃO ROSQUEADA, DN 25 (1"), INSTALADO EM RAMAIS E SUB-RAMAIS DE GÁS - FORNECIMENTO E INSTALAÇÃO. AF_10/2020</t>
  </si>
  <si>
    <t>92670</t>
  </si>
  <si>
    <t>JOELHO 90 GRAUS, EM FERRO GALVANIZADO, CONEXÃO ROSQUEADA, DN 25 (1"), INSTALADO EM REDE DE ALIMENTAÇÃO PARA SPRINKLER - FORNECIMENTO E INSTALAÇÃO. AF_10/2020</t>
  </si>
  <si>
    <t>92672</t>
  </si>
  <si>
    <t>JOELHO 90 GRAUS, EM FERRO GALVANIZADO, CONEXÃO ROSQUEADA, DN 32 (1 1/4"), INSTALADO EM REDE DE ALIMENTAÇÃO PARA SPRINKLER - FORNECIMENTO E INSTALAÇÃO. AF_10/2020</t>
  </si>
  <si>
    <t>92674</t>
  </si>
  <si>
    <t>JOELHO 90 GRAUS, EM FERRO GALVANIZADO, CONEXÃO ROSQUEADA, DN 40 (1 1/2"), INSTALADO EM REDE DE ALIMENTAÇÃO PARA SPRINKLER - FORNECIMENTO E INSTALAÇÃO. AF_10/2020</t>
  </si>
  <si>
    <t>92676</t>
  </si>
  <si>
    <t>JOELHO 90 GRAUS, EM FERRO GALVANIZADO, CONEXÃO ROSQUEADA, DN 50 (2"), INSTALADO EM REDE DE ALIMENTAÇÃO PARA SPRINKLER - FORNECIMENTO E INSTALAÇÃO. AF_10/2020</t>
  </si>
  <si>
    <t>92678</t>
  </si>
  <si>
    <t>JOELHO 90 GRAUS, EM FERRO GALVANIZADO, CONEXÃO ROSQUEADA, DN 65 (2 1/2"), INSTALADO EM REDE DE ALIMENTAÇÃO PARA SPRINKLER - FORNECIMENTO E INSTALAÇÃO. AF_10/2020</t>
  </si>
  <si>
    <t>92636</t>
  </si>
  <si>
    <t>JOELHO 90 GRAUS, EM FERRO GALVANIZADO, CONEXÃO ROSQUEADA, DN 80 (3"), INSTALADO EM REDE DE ALIMENTAÇÃO PARA HIDRANTE - FORNECIMENTO E INSTALAÇÃO. AF_10/2020</t>
  </si>
  <si>
    <t>92680</t>
  </si>
  <si>
    <t>JOELHO 90 GRAUS, EM FERRO GALVANIZADO, CONEXÃO ROSQUEADA, DN 80 (3"), INSTALADO EM REDE DE ALIMENTAÇÃO PARA SPRINKLER - FORNECIMENTO E INSTALAÇÃO. AF_10/2020</t>
  </si>
  <si>
    <t>92382</t>
  </si>
  <si>
    <t>JOELHO 90 GRAUS, EM FERRO GALVANIZADO, DN 25 (1"), CONEXÃO ROSQUEADA, INSTALADO EM REDE DE ALIMENTAÇÃO PARA HIDRANTE - FORNECIMENTO E INSTALAÇÃO. AF_10/2020</t>
  </si>
  <si>
    <t>92384</t>
  </si>
  <si>
    <t>JOELHO 90 GRAUS, EM FERRO GALVANIZADO, DN 32 (1 1/4"), CONEXÃO ROSQUEADA, INSTALADO EM REDE DE ALIMENTAÇÃO PARA HIDRANTE - FORNECIMENTO E INSTALAÇÃO. AF_10/2020</t>
  </si>
  <si>
    <t>92386</t>
  </si>
  <si>
    <t>JOELHO 90 GRAUS, EM FERRO GALVANIZADO, DN 40 (1 1/2"), CONEXÃO ROSQUEADA, INSTALADO EM REDE DE ALIMENTAÇÃO PARA HIDRANTE - FORNECIMENTO E INSTALAÇÃO. AF_10/2020</t>
  </si>
  <si>
    <t>92351</t>
  </si>
  <si>
    <t>JOELHO 90 GRAUS, EM FERRO GALVANIZADO, DN 50 (2"), CONEXÃO ROSQUEADA, INSTALADO EM PRUMADAS - FORNECIMENTO E INSTALAÇÃO. AF_10/2020</t>
  </si>
  <si>
    <t>92388</t>
  </si>
  <si>
    <t>JOELHO 90 GRAUS, EM FERRO GALVANIZADO, DN 50 (2"), CONEXÃO ROSQUEADA, INSTALADO EM REDE DE ALIMENTAÇÃO PARA HIDRANTE - FORNECIMENTO E INSTALAÇÃO. AF_10/2020</t>
  </si>
  <si>
    <t>92353</t>
  </si>
  <si>
    <t>JOELHO 90 GRAUS, EM FERRO GALVANIZADO, DN 65 (2 1/2"), CONEXÃO ROSQUEADA, INSTALADO EM PRUMADAS - FORNECIMENTO E INSTALAÇÃO. AF_10/2020</t>
  </si>
  <si>
    <t>92390</t>
  </si>
  <si>
    <t>JOELHO 90 GRAUS, EM FERRO GALVANIZADO, DN 65 (2 1/2"), CONEXÃO ROSQUEADA, INSTALADO EM REDE DE ALIMENTAÇÃO PARA HIDRANTE - FORNECIMENTO E INSTALAÇÃO. AF_10/2020</t>
  </si>
  <si>
    <t>92355</t>
  </si>
  <si>
    <t>JOELHO 90 GRAUS, EM FERRO GALVANIZADO, DN 80 (3"), CONEXÃO ROSQUEADA, INSTALADO EM PRUMADAS - FORNECIMENTO E INSTALAÇÃO. AF_10/2020</t>
  </si>
  <si>
    <t>101925</t>
  </si>
  <si>
    <t>JOELHO 90°, EM FERRO GALVANIZADO, 4", CONEXÃO ROSQUEADA, INSTALADO EM PRUMADAS - FORNECIMENTO E INSTALAÇÃO. AF_10/2020</t>
  </si>
  <si>
    <t>101934</t>
  </si>
  <si>
    <t>JOELHO 90°, EM FERRO GALVANIZADO, 4", CONEXÃO ROSQUEADA, INSTALADO EM REDE DE ALIMENTAÇÃO PARA HIDRANTE - FORNECIMENTO E INSTALAÇÃO. AF_10/2020</t>
  </si>
  <si>
    <t>97541</t>
  </si>
  <si>
    <t>LUVA COM REDUÇÃO, EM AÇO, CONEXÃO SOLDADA, DN 20 X 15 MM (3/4" X 1/2"), INSTALADO EM RAMAIS E SUB-RAMAIS DE GÁS - FORNECIMENTO E INSTALAÇÃO. AF_10/2020</t>
  </si>
  <si>
    <t>97462</t>
  </si>
  <si>
    <t>LUVA COM REDUÇÃO, EM AÇO, CONEXÃO SOLDADA, DN 25 X 20 MM (1 X 3/4"), INSTALADO EM REDE DE ALIMENTAÇÃO PARA HIDRANTE - FORNECIMENTO E INSTALAÇÃO. AF_10/2020</t>
  </si>
  <si>
    <t>97544</t>
  </si>
  <si>
    <t>LUVA COM REDUÇÃO, EM AÇO, CONEXÃO SOLDADA, DN 25 X 20 MM (1" X 3/4"), INSTALADO EM RAMAIS E SUB-RAMAIS DE GÁS - FORNECIMENTO E INSTALAÇÃO. AF_10/2020</t>
  </si>
  <si>
    <t>97500</t>
  </si>
  <si>
    <t>LUVA COM REDUÇÃO, EM AÇO, CONEXÃO SOLDADA, DN 25 X 20 MM (1" X 3/4"), INSTALADO EM REDE DE ALIMENTAÇÃO PARA SPRINKLER - FORNECIMENTO E INSTALAÇÃO. AF_10/2020</t>
  </si>
  <si>
    <t>97465</t>
  </si>
  <si>
    <t>LUVA COM REDUÇÃO, EM AÇO, CONEXÃO SOLDADA, DN 32 X 25 MM (1 1/4" X 1"), INSTALADO EM REDE DE ALIMENTAÇÃO PARA HIDRANTE - FORNECIMENTO E INSTALAÇÃO. AF_10/2020</t>
  </si>
  <si>
    <t>97503</t>
  </si>
  <si>
    <t>LUVA COM REDUÇÃO, EM AÇO, CONEXÃO SOLDADA, DN 32 X 25 MM (1 1/4" X 1"), INSTALADO EM REDE DE ALIMENTAÇÃO PARA SPRINKLER - FORNECIMENTO E INSTALAÇÃO. AF_10/2020</t>
  </si>
  <si>
    <t>97468</t>
  </si>
  <si>
    <t>LUVA COM REDUÇÃO, EM AÇO, CONEXÃO SOLDADA, DN 40 X 32 MM (1 1/2" X 1 1/4"), INSTALADO EM REDE DE ALIMENTAÇÃO PARA HIDRANTE - FORNECIMENTO E INSTALAÇÃO. AF_10/2020</t>
  </si>
  <si>
    <t>97506</t>
  </si>
  <si>
    <t>LUVA COM REDUÇÃO, EM AÇO, CONEXÃO SOLDADA, DN 40 X 32 MM (1 1/2" X 1 1/4"), INSTALADO EM REDE DE ALIMENTAÇÃO PARA SPRINKLER - FORNECIMENTO E INSTALAÇÃO. AF_10/2020</t>
  </si>
  <si>
    <t>97444</t>
  </si>
  <si>
    <t>LUVA COM REDUÇÃO, EM AÇO, CONEXÃO SOLDADA, DN 50 X 40 MM (2 X 1 1/2"), INSTALADO EM PRUMADAS - FORNECIMENTO E INSTALAÇÃO. AF_10/2020</t>
  </si>
  <si>
    <t>97471</t>
  </si>
  <si>
    <t>LUVA COM REDUÇÃO, EM AÇO, CONEXÃO SOLDADA, DN 50 X 40 MM (2" X 1 1/2"), INSTALADO EM REDE DE ALIMENTAÇÃO PARA HIDRANTE - FORNECIMENTO E INSTALAÇÃO. AF_10/2020</t>
  </si>
  <si>
    <t>97509</t>
  </si>
  <si>
    <t>LUVA COM REDUÇÃO, EM AÇO, CONEXÃO SOLDADA, DN 50 X 40 MM (2" X 1 1/2"), INSTALADO EM REDE DE ALIMENTAÇÃO PARA SPRINKLER - FORNECIMENTO E INSTALAÇÃO. AF_10/2020</t>
  </si>
  <si>
    <t>97447</t>
  </si>
  <si>
    <t>LUVA COM REDUÇÃO, EM AÇO, CONEXÃO SOLDADA, DN 65 X 50 MM (2 1/2" X 2"), INSTALADO EM PRUMADAS - FORNECIMENTO E INSTALAÇÃO. AF_10/2020</t>
  </si>
  <si>
    <t>97475</t>
  </si>
  <si>
    <t>LUVA COM REDUÇÃO, EM AÇO, CONEXÃO SOLDADA, DN 65 X 50 MM (2 1/2" X 2"), INSTALADO EM REDE DE ALIMENTAÇÃO PARA HIDRANTE - FORNECIMENTO E INSTALAÇÃO. AF_10/2020</t>
  </si>
  <si>
    <t>97512</t>
  </si>
  <si>
    <t>LUVA COM REDUÇÃO, EM AÇO, CONEXÃO SOLDADA, DN 65 X 50 MM (2 1/2" X 2"), INSTALADO EM REDE DE ALIMENTAÇÃO PARA SPRINKLER - FORNECIMENTO E INSTALAÇÃO. AF_10/2020</t>
  </si>
  <si>
    <t>97450</t>
  </si>
  <si>
    <t>LUVA COM REDUÇÃO, EM AÇO, CONEXÃO SOLDADA, DN 80 X 65 MM (3" X 2 1/2"), INSTALADO EM PRUMADAS - FORNECIMENTO E INSTALAÇÃO. AF_10/2020</t>
  </si>
  <si>
    <t>97478</t>
  </si>
  <si>
    <t>LUVA COM REDUÇÃO, EM AÇO, CONEXÃO SOLDADA, DN 80 X 65 MM (3" X 2 1/2"), INSTALADO EM REDE DE ALIMENTAÇÃO PARA HIDRANTE - FORNECIMENTO E INSTALAÇÃO. AF_10/2020</t>
  </si>
  <si>
    <t>97515</t>
  </si>
  <si>
    <t>LUVA COM REDUÇÃO, EM AÇO, CONEXÃO SOLDADA, DN 80 X 65 MM (3" X 2 1/2"), INSTALADO EM REDE DE ALIMENTAÇÃO PARA SPRINKLER - FORNECIMENTO E INSTALAÇÃO. AF_10/2020</t>
  </si>
  <si>
    <t>92928</t>
  </si>
  <si>
    <t>LUVA DE REDUÇÃO, EM FERRO GALVANIZADO, 1 1/2" X 1 1/4", CONEXÃO ROSQUEADA, INSTALADO EM REDE DE ALIMENTAÇÃO PARA HIDRANTE - FORNECIMENTO E INSTALAÇÃO. AF_10/2020</t>
  </si>
  <si>
    <t>92943</t>
  </si>
  <si>
    <t>LUVA DE REDUÇÃO, EM FERRO GALVANIZADO, 1 1/2" X 1 1/4", CONEXÃO ROSQUEADA, INSTALADO EM REDE DE ALIMENTAÇÃO PARA SPRINKLER - FORNECIMENTO E INSTALAÇÃO. AF_10/2020</t>
  </si>
  <si>
    <t>92929</t>
  </si>
  <si>
    <t>LUVA DE REDUÇÃO, EM FERRO GALVANIZADO, 1 1/2" X 1", CONEXÃO ROSQUEADA, INSTALADO EM REDE DE ALIMENTAÇÃO PARA HIDRANTE - FORNECIMENTO E INSTALAÇÃO. AF_10/2020</t>
  </si>
  <si>
    <t>92944</t>
  </si>
  <si>
    <t>LUVA DE REDUÇÃO, EM FERRO GALVANIZADO, 1 1/2" X 1", CONEXÃO ROSQUEADA, INSTALADO EM REDE DE ALIMENTAÇÃO PARA SPRINKLER - FORNECIMENTO E INSTALAÇÃO. AF_10/2020</t>
  </si>
  <si>
    <t>92930</t>
  </si>
  <si>
    <t>LUVA DE REDUÇÃO, EM FERRO GALVANIZADO, 1 1/2" X 3/4", CONEXÃO ROSQUEADA, INSTALADO EM REDE DE ALIMENTAÇÃO PARA HIDRANTE - FORNECIMENTO E INSTALAÇÃO. AF_10/2020</t>
  </si>
  <si>
    <t>92945</t>
  </si>
  <si>
    <t>LUVA DE REDUÇÃO, EM FERRO GALVANIZADO, 1 1/2" X 3/4", CONEXÃO ROSQUEADA, INSTALADO EM REDE DE ALIMENTAÇÃO PARA SPRINKLER - FORNECIMENTO E INSTALAÇÃO. AF_10/2020</t>
  </si>
  <si>
    <t>92925</t>
  </si>
  <si>
    <t>LUVA DE REDUÇÃO, EM FERRO GALVANIZADO, 1 1/4" X 1", CONEXÃO ROSQUEADA, INSTALADO EM REDE DE ALIMENTAÇÃO PARA HIDRANTE - FORNECIMENTO E INSTALAÇÃO. AF_10/2020</t>
  </si>
  <si>
    <t>92940</t>
  </si>
  <si>
    <t>LUVA DE REDUÇÃO, EM FERRO GALVANIZADO, 1 1/4" X 1", CONEXÃO ROSQUEADA, INSTALADO EM REDE DE ALIMENTAÇÃO PARA SPRINKLER - FORNECIMENTO E INSTALAÇÃO. AF_10/2020</t>
  </si>
  <si>
    <t>92926</t>
  </si>
  <si>
    <t>LUVA DE REDUÇÃO, EM FERRO GALVANIZADO, 1 1/4" X 1/2", CONEXÃO ROSQUEADA, INSTALADO EM REDE DE ALIMENTAÇÃO PARA HIDRANTE - FORNECIMENTO E INSTALAÇÃO. AF_10/2020</t>
  </si>
  <si>
    <t>92941</t>
  </si>
  <si>
    <t>LUVA DE REDUÇÃO, EM FERRO GALVANIZADO, 1 1/4" X 1/2", CONEXÃO ROSQUEADA, INSTALADO EM REDE DE ALIMENTAÇÃO PARA SPRINKLER - FORNECIMENTO E INSTALAÇÃO. AF_10/2020</t>
  </si>
  <si>
    <t>92927</t>
  </si>
  <si>
    <t>LUVA DE REDUÇÃO, EM FERRO GALVANIZADO, 1 1/4" X 3/4", CONEXÃO ROSQUEADA, INSTALADO EM REDE DE ALIMENTAÇÃO PARA HIDRANTE - FORNECIMENTO E INSTALAÇÃO. AF_10/2020</t>
  </si>
  <si>
    <t>92942</t>
  </si>
  <si>
    <t>LUVA DE REDUÇÃO, EM FERRO GALVANIZADO, 1 1/4" X 3/4", CONEXÃO ROSQUEADA, INSTALADO EM REDE DE ALIMENTAÇÃO PARA SPRINKLER - FORNECIMENTO E INSTALAÇÃO. AF_10/2020</t>
  </si>
  <si>
    <t>92918</t>
  </si>
  <si>
    <t>LUVA DE REDUÇÃO, EM FERRO GALVANIZADO, 1" X 1/2", CONEXÃO ROSQUEADA, INSTALADO EM REDE DE ALIMENTAÇÃO PARA HIDRANTE - FORNECIMENTO E INSTALAÇÃO. AF_10/2020</t>
  </si>
  <si>
    <t>92938</t>
  </si>
  <si>
    <t>LUVA DE REDUÇÃO, EM FERRO GALVANIZADO, 1" X 1/2", CONEXÃO ROSQUEADA, INSTALADO EM REDE DE ALIMENTAÇÃO PARA SPRINKLER - FORNECIMENTO E INSTALAÇÃO. AF_10/2020</t>
  </si>
  <si>
    <t>92920</t>
  </si>
  <si>
    <t>LUVA DE REDUÇÃO, EM FERRO GALVANIZADO, 1" X 3/4", CONEXÃO ROSQUEADA, INSTALADO EM REDE DE ALIMENTAÇÃO PARA HIDRANTE - FORNECIMENTO E INSTALAÇÃO. AF_10/2020</t>
  </si>
  <si>
    <t>92939</t>
  </si>
  <si>
    <t>LUVA DE REDUÇÃO, EM FERRO GALVANIZADO, 1" X 3/4", CONEXÃO ROSQUEADA, INSTALADO EM REDE DE ALIMENTAÇÃO PARA SPRINKLER - FORNECIMENTO E INSTALAÇÃO. AF_10/2020</t>
  </si>
  <si>
    <t>92910</t>
  </si>
  <si>
    <t>LUVA DE REDUÇÃO, EM FERRO GALVANIZADO, 2 1/2" X 1 1/2", CONEXÃO ROSQUEADA, INSTALADO EM PRUMADAS - FORNECIMENTO E INSTALAÇÃO. AF_10/2020</t>
  </si>
  <si>
    <t>92934</t>
  </si>
  <si>
    <t>LUVA DE REDUÇÃO, EM FERRO GALVANIZADO, 2 1/2" X 1 1/2", CONEXÃO ROSQUEADA, INSTALADO EM REDE DE ALIMENTAÇÃO PARA HIDRANTE - FORNECIMENTO E INSTALAÇÃO. AF_10/2020</t>
  </si>
  <si>
    <t>92949</t>
  </si>
  <si>
    <t>LUVA DE REDUÇÃO, EM FERRO GALVANIZADO, 2 1/2" X 1 1/2", CONEXÃO ROSQUEADA, INSTALADO EM REDE DE ALIMENTAÇÃO PARA SPRINKLER - FORNECIMENTO E INSTALAÇÃO. AF_10/2020</t>
  </si>
  <si>
    <t>92911</t>
  </si>
  <si>
    <t>LUVA DE REDUÇÃO, EM FERRO GALVANIZADO, 2 1/2" X 2", CONEXÃO ROSQUEADA, INSTALADO EM PRUMADAS - FORNECIMENTO E INSTALAÇÃO. AF_10/2020</t>
  </si>
  <si>
    <t>92935</t>
  </si>
  <si>
    <t>LUVA DE REDUÇÃO, EM FERRO GALVANIZADO, 2 1/2" X 2", CONEXÃO ROSQUEADA, INSTALADO EM REDE DE ALIMENTAÇÃO PARA HIDRANTE - FORNECIMENTO E INSTALAÇÃO. AF_10/2020</t>
  </si>
  <si>
    <t>92950</t>
  </si>
  <si>
    <t>LUVA DE REDUÇÃO, EM FERRO GALVANIZADO, 2 1/2" X 2", CONEXÃO ROSQUEADA, INSTALADO EM REDE DE ALIMENTAÇÃO PARA SPRINKLER - FORNECIMENTO E INSTALAÇÃO. AF_10/2020</t>
  </si>
  <si>
    <t>92907</t>
  </si>
  <si>
    <t>LUVA DE REDUÇÃO, EM FERRO GALVANIZADO, 2" X 1 1/2", CONEXÃO ROSQUEADA, INSTALADO EM PRUMADAS - FORNECIMENTO E INSTALAÇÃO. AF_10/2020</t>
  </si>
  <si>
    <t>92931</t>
  </si>
  <si>
    <t>LUVA DE REDUÇÃO, EM FERRO GALVANIZADO, 2" X 1 1/2", CONEXÃO ROSQUEADA, INSTALADO EM REDE DE ALIMENTAÇÃO PARA HIDRANTE - FORNECIMENTO E INSTALAÇÃO. AF_10/2020</t>
  </si>
  <si>
    <t>92946</t>
  </si>
  <si>
    <t>LUVA DE REDUÇÃO, EM FERRO GALVANIZADO, 2" X 1 1/2", CONEXÃO ROSQUEADA, INSTALADO EM REDE DE ALIMENTAÇÃO PARA SPRINKLER - FORNECIMENTO E INSTALAÇÃO. AF_10/2020</t>
  </si>
  <si>
    <t>92908</t>
  </si>
  <si>
    <t>LUVA DE REDUÇÃO, EM FERRO GALVANIZADO, 2" X 1 1/4", CONEXÃO ROSQUEADA, INSTALADO EM PRUMADAS - FORNECIMENTO E INSTALAÇÃO. AF_10/2020</t>
  </si>
  <si>
    <t>92932</t>
  </si>
  <si>
    <t>LUVA DE REDUÇÃO, EM FERRO GALVANIZADO, 2" X 1 1/4", CONEXÃO ROSQUEADA, INSTALADO EM REDE DE ALIMENTAÇÃO PARA HIDRANTE - FORNECIMENTO E INSTALAÇÃO. AF_10/2020</t>
  </si>
  <si>
    <t>92947</t>
  </si>
  <si>
    <t>LUVA DE REDUÇÃO, EM FERRO GALVANIZADO, 2" X 1 1/4", CONEXÃO ROSQUEADA, INSTALADO EM REDE DE ALIMENTAÇÃO PARA SPRINKLER - FORNECIMENTO E INSTALAÇÃO. AF_10/2020</t>
  </si>
  <si>
    <t>92909</t>
  </si>
  <si>
    <t>LUVA DE REDUÇÃO, EM FERRO GALVANIZADO, 2" X 1", CONEXÃO ROSQUEADA, INSTALADO EM PRUMADAS - FORNECIMENTO E INSTALAÇÃO. AF_10/2020</t>
  </si>
  <si>
    <t>92933</t>
  </si>
  <si>
    <t>LUVA DE REDUÇÃO, EM FERRO GALVANIZADO, 2" X 1", CONEXÃO ROSQUEADA, INSTALADO EM REDE DE ALIMENTAÇÃO PARA HIDRANTE - FORNECIMENTO E INSTALAÇÃO. AF_10/2020</t>
  </si>
  <si>
    <t>92948</t>
  </si>
  <si>
    <t>LUVA DE REDUÇÃO, EM FERRO GALVANIZADO, 2" X 1", CONEXÃO ROSQUEADA, INSTALADO EM REDE DE ALIMENTAÇÃO PARA SPRINKLER - FORNECIMENTO E INSTALAÇÃO. AF_10/2020</t>
  </si>
  <si>
    <t>92912</t>
  </si>
  <si>
    <t>LUVA DE REDUÇÃO, EM FERRO GALVANIZADO, 3" X 1 1/2", CONEXÃO ROSQUEADA, INSTALADO EM PRUMADAS - FORNECIMENTO E INSTALAÇÃO. AF_10/2020</t>
  </si>
  <si>
    <t>92913</t>
  </si>
  <si>
    <t>LUVA DE REDUÇÃO, EM FERRO GALVANIZADO, 3" X 2 1/2", CONEXÃO ROSQUEADA, INSTALADO EM PRUMADAS - FORNECIMENTO E INSTALAÇÃO. AF_10/2020</t>
  </si>
  <si>
    <t>92936</t>
  </si>
  <si>
    <t>LUVA DE REDUÇÃO, EM FERRO GALVANIZADO, 3" X 2 1/2", CONEXÃO ROSQUEADA, INSTALADO EM REDE DE ALIMENTAÇÃO PARA HIDRANTE - FORNECIMENTO E INSTALAÇÃO. AF_10/2020</t>
  </si>
  <si>
    <t>92951</t>
  </si>
  <si>
    <t>LUVA DE REDUÇÃO, EM FERRO GALVANIZADO, 3" X 2 1/2", CONEXÃO ROSQUEADA, INSTALADO EM REDE DE ALIMENTAÇÃO PARA SPRINKLER - FORNECIMENTO E INSTALAÇÃO. AF_10/2020</t>
  </si>
  <si>
    <t>92914</t>
  </si>
  <si>
    <t>LUVA DE REDUÇÃO, EM FERRO GALVANIZADO, 3" X 2", CONEXÃO ROSQUEADA, INSTALADO EM PRUMADAS - FORNECIMENTO E INSTALAÇÃO. AF_10/2020</t>
  </si>
  <si>
    <t>92937</t>
  </si>
  <si>
    <t>LUVA DE REDUÇÃO, EM FERRO GALVANIZADO, 3" X 2", CONEXÃO ROSQUEADA, INSTALADO EM REDE DE ALIMENTAÇÃO PARA HIDRANTE - FORNECIMENTO E INSTALAÇÃO. AF_10/2020</t>
  </si>
  <si>
    <t>92952</t>
  </si>
  <si>
    <t>LUVA DE REDUÇÃO, EM FERRO GALVANIZADO, 3" X 2", CONEXÃO ROSQUEADA, INSTALADO EM REDE DE ALIMENTAÇÃO PARA SPRINKLER - FORNECIMENTO E INSTALAÇÃO. AF_10/2020</t>
  </si>
  <si>
    <t>92953</t>
  </si>
  <si>
    <t>LUVA DE REDUÇÃO, EM FERRO GALVANIZADO, 3/4" X 1/2", CONEXÃO ROSQUEADA, INSTALADO EM RAMAIS E SUB-RAMAIS DE GÁS - FORNECIMENTO E INSTALAÇÃO. AF_10/2020</t>
  </si>
  <si>
    <t>101921</t>
  </si>
  <si>
    <t>LUVA DE REDUÇÃO, EM FERRO GALVANIZADO, 4" X 2 1/2", CONEXÃO ROSQUEADA, INSTALADO EM PRUMADAS - FORNECIMENTO E INSTALAÇÃO. AF_10/2020</t>
  </si>
  <si>
    <t>101930</t>
  </si>
  <si>
    <t>LUVA DE REDUÇÃO, EM FERRO GALVANIZADO, 4" X 2 1/2", CONEXÃO ROSQUEADA, INSTALADO EM REDE DE ALIMENTAÇÃO PARA HIDRANTE - FORNECIMENTO E INSTALAÇÃO. AF_10/2020</t>
  </si>
  <si>
    <t>101922</t>
  </si>
  <si>
    <t>LUVA DE REDUÇÃO, EM FERRO GALVANIZADO, 4" X 2", CONEXÃO ROSQUEADA, INSTALADO EM PRUMADAS - FORNECIMENTO E INSTALAÇÃO. AF_10/2020</t>
  </si>
  <si>
    <t>101931</t>
  </si>
  <si>
    <t>LUVA DE REDUÇÃO, EM FERRO GALVANIZADO, 4" X 2", CONEXÃO ROSQUEADA, INSTALADO EM REDE DE ALIMENTAÇÃO PARA HIDRANTE - FORNECIMENTO E INSTALAÇÃO. AF_10/2020</t>
  </si>
  <si>
    <t>101923</t>
  </si>
  <si>
    <t>LUVA DE REDUÇÃO, EM FERRO GALVANIZADO, 4" X 3", CONEXÃO ROSQUEADA, INSTALADO EM PRUMADAS - FORNECIMENTO E INSTALAÇÃO. AF_10/2020</t>
  </si>
  <si>
    <t>101932</t>
  </si>
  <si>
    <t>LUVA DE REDUÇÃO, EM FERRO GALVANIZADO, 4" X 3", CONEXÃO ROSQUEADA, INSTALADO EM REDE DE ALIMENTAÇÃO PARA HIDRANTE - FORNECIMENTO E INSTALAÇÃO. AF_10/2020</t>
  </si>
  <si>
    <t>97537</t>
  </si>
  <si>
    <t>LUVA, EM AÇO, CONEXÃO SOLDADA, DN 15 (1/2"), INSTALADO EM RAMAIS E SUB-RAMAIS DE GÁS - FORNECIMENTO E INSTALAÇÃO. AF_10/2020</t>
  </si>
  <si>
    <t>97540</t>
  </si>
  <si>
    <t>LUVA, EM AÇO, CONEXÃO SOLDADA, DN 20 (3/4"), INSTALADO EM RAMAIS E SUB-RAMAIS DE GÁS - FORNECIMENTO E INSTALAÇÃO. AF_10/2020</t>
  </si>
  <si>
    <t>97543</t>
  </si>
  <si>
    <t>LUVA, EM AÇO, CONEXÃO SOLDADA, DN 25 (1"), INSTALADO EM RAMAIS E SUB-RAMAIS DE GÁS - FORNECIMENTO E INSTALAÇÃO. AF_10/2020</t>
  </si>
  <si>
    <t>97461</t>
  </si>
  <si>
    <t>LUVA, EM AÇO, CONEXÃO SOLDADA, DN 25 (1"), INSTALADO EM REDE DE ALIMENTAÇÃO PARA HIDRANTE - FORNECIMENTO E INSTALAÇÃO. AF_10/2020</t>
  </si>
  <si>
    <t>97499</t>
  </si>
  <si>
    <t>LUVA, EM AÇO, CONEXÃO SOLDADA, DN 25 (1"), INSTALADO EM REDE DE ALIMENTAÇÃO PARA SPRINKLER - FORNECIMENTO E INSTALAÇÃO. AF_10/2020</t>
  </si>
  <si>
    <t>97464</t>
  </si>
  <si>
    <t>LUVA, EM AÇO, CONEXÃO SOLDADA, DN 32 (1 1/4"), INSTALADO EM REDE DE ALIMENTAÇÃO PARA HIDRANTE - FORNECIMENTO E INSTALAÇÃO. AF_10/2020</t>
  </si>
  <si>
    <t>97502</t>
  </si>
  <si>
    <t>LUVA, EM AÇO, CONEXÃO SOLDADA, DN 32 (1 1/4"), INSTALADO EM REDE DE ALIMENTAÇÃO PARA SPRINKLER - FORNECIMENTO E INSTALAÇÃO. AF_10/2020</t>
  </si>
  <si>
    <t>97467</t>
  </si>
  <si>
    <t>LUVA, EM AÇO, CONEXÃO SOLDADA, DN 40 (1 1/2"), INSTALADO EM REDE DE ALIMENTAÇÃO PARA HIDRANTE - FORNECIMENTO E INSTALAÇÃO. AF_10/2020</t>
  </si>
  <si>
    <t>97505</t>
  </si>
  <si>
    <t>LUVA, EM AÇO, CONEXÃO SOLDADA, DN 40 (1 1/2"), INSTALADO EM REDE DE ALIMENTAÇÃO PARA SPRINKLER - FORNECIMENTO E INSTALAÇÃO. AF_10/2020</t>
  </si>
  <si>
    <t>97443</t>
  </si>
  <si>
    <t>LUVA, EM AÇO, CONEXÃO SOLDADA, DN 50 (2"), INSTALADO EM PRUMADAS - FORNECIMENTO E INSTALAÇÃO. AF_10/2020</t>
  </si>
  <si>
    <t>97470</t>
  </si>
  <si>
    <t>LUVA, EM AÇO, CONEXÃO SOLDADA, DN 50 (2"), INSTALADO EM REDE DE ALIMENTAÇÃO PARA HIDRANTE - FORNECIMENTO E INSTALAÇÃO. AF_10/2020</t>
  </si>
  <si>
    <t>97508</t>
  </si>
  <si>
    <t>LUVA, EM AÇO, CONEXÃO SOLDADA, DN 50 (2"), INSTALADO EM REDE DE ALIMENTAÇÃO PARA SPRINKLER - FORNECIMENTO E INSTALAÇÃO. AF_10/2020</t>
  </si>
  <si>
    <t>97446</t>
  </si>
  <si>
    <t>LUVA, EM AÇO, CONEXÃO SOLDADA, DN 65 (2 1/2"), INSTALADO EM PRUMADAS - FORNECIMENTO E INSTALAÇÃO. AF_10/2020</t>
  </si>
  <si>
    <t>97474</t>
  </si>
  <si>
    <t>LUVA, EM AÇO, CONEXÃO SOLDADA, DN 65 (2 1/2"), INSTALADO EM REDE DE ALIMENTAÇÃO PARA HIDRANTE - FORNECIMENTO E INSTALAÇÃO. AF_10/2020</t>
  </si>
  <si>
    <t>97511</t>
  </si>
  <si>
    <t>LUVA, EM AÇO, CONEXÃO SOLDADA, DN 65 (2 1/2"), INSTALADO EM REDE DE ALIMENTAÇÃO PARA SPRINKLER - FORNECIMENTO E INSTALAÇÃO. AF_10/2020</t>
  </si>
  <si>
    <t>97449</t>
  </si>
  <si>
    <t>LUVA, EM AÇO, CONEXÃO SOLDADA, DN 80 (3"), INSTALADO EM PRUMADAS - FORNECIMENTO E INSTALAÇÃO. AF_10/2020</t>
  </si>
  <si>
    <t>97477</t>
  </si>
  <si>
    <t>LUVA, EM AÇO, CONEXÃO SOLDADA, DN 80 (3"), INSTALADO EM REDE DE ALIMENTAÇÃO PARA HIDRANTE - FORNECIMENTO E INSTALAÇÃO. AF_10/2020</t>
  </si>
  <si>
    <t>97514</t>
  </si>
  <si>
    <t>LUVA, EM AÇO, CONEXÃO SOLDADA, DN 80 (3"), INSTALADO EM REDE DE ALIMENTAÇÃO PARA SPRINKLER - FORNECIMENTO E INSTALAÇÃO. AF_10/2020</t>
  </si>
  <si>
    <t>101920</t>
  </si>
  <si>
    <t>LUVA, EM FERRO GALVANIZADO, 4", CONEXÃO ROSQUEADA, INSTALADO EM PRUMADAS - FORNECIMENTO E INSTALAÇÃO. AF_10/2020</t>
  </si>
  <si>
    <t>101929</t>
  </si>
  <si>
    <t>LUVA, EM FERRO GALVANIZADO, 4", CONEXÃO ROSQUEADA, INSTALADO EM REDE DE ALIMENTAÇÃO PARA HIDRANTE - FORNECIMENTO E INSTALAÇÃO. AF_10/2020</t>
  </si>
  <si>
    <t>92693</t>
  </si>
  <si>
    <t>LUVA, EM FERRO GALVANIZADO, CONEXÃO ROSQUEADA, DN 15 (1/2"), INSTALADO EM RAMAIS E SUB-RAMAIS DE GÁS - FORNECIMENTO E INSTALAÇÃO. AF_10/2020</t>
  </si>
  <si>
    <t>92695</t>
  </si>
  <si>
    <t>LUVA, EM FERRO GALVANIZADO, CONEXÃO ROSQUEADA, DN 20 (3/4"), INSTALADO EM RAMAIS E SUB-RAMAIS DE GÁS - FORNECIMENTO E INSTALAÇÃO. AF_10/2020</t>
  </si>
  <si>
    <t>92697</t>
  </si>
  <si>
    <t>LUVA, EM FERRO GALVANIZADO, CONEXÃO ROSQUEADA, DN 25 (1"), INSTALADO EM RAMAIS E SUB-RAMAIS DE GÁS - FORNECIMENTO E INSTALAÇÃO. AF_10/2020</t>
  </si>
  <si>
    <t>92658</t>
  </si>
  <si>
    <t>LUVA, EM FERRO GALVANIZADO, CONEXÃO ROSQUEADA, DN 25 (1"), INSTALADO EM REDE DE ALIMENTAÇÃO PARA SPRINKLER - FORNECIMENTO E INSTALAÇÃO. AF_10/2020</t>
  </si>
  <si>
    <t>92660</t>
  </si>
  <si>
    <t>LUVA, EM FERRO GALVANIZADO, CONEXÃO ROSQUEADA, DN 32 (1 1/4"), INSTALADO EM REDE DE ALIMENTAÇÃO PARA SPRINKLER - FORNECIMENTO E INSTALAÇÃO. AF_10/2020</t>
  </si>
  <si>
    <t>92662</t>
  </si>
  <si>
    <t>LUVA, EM FERRO GALVANIZADO, CONEXÃO ROSQUEADA, DN 40 (1 1/2"), INSTALADO EM REDE DE ALIMENTAÇÃO PARA SPRINKLER - FORNECIMENTO E INSTALAÇÃO. AF_10/2020</t>
  </si>
  <si>
    <t>92664</t>
  </si>
  <si>
    <t>LUVA, EM FERRO GALVANIZADO, CONEXÃO ROSQUEADA, DN 50 (2"), INSTALADO EM REDE DE ALIMENTAÇÃO PARA SPRINKLER - FORNECIMENTO E INSTALAÇÃO. AF_10/2020</t>
  </si>
  <si>
    <t>92666</t>
  </si>
  <si>
    <t>LUVA, EM FERRO GALVANIZADO, CONEXÃO ROSQUEADA, DN 65 (2 1/2"), INSTALADO EM REDE DE ALIMENTAÇÃO PARA SPRINKLER - FORNECIMENTO E INSTALAÇÃO. AF_10/2020</t>
  </si>
  <si>
    <t>92668</t>
  </si>
  <si>
    <t>LUVA, EM FERRO GALVANIZADO, CONEXÃO ROSQUEADA, DN 80 (3"), INSTALADO EM REDE DE ALIMENTAÇÃO PARA SPRINKLER - FORNECIMENTO E INSTALAÇÃO. AF_10/2020</t>
  </si>
  <si>
    <t>92370</t>
  </si>
  <si>
    <t>LUVA, EM FERRO GALVANIZADO, DN 25 (1"), CONEXÃO ROSQUEADA, INSTALADO EM REDE DE ALIMENTAÇÃO PARA HIDRANTE - FORNECIMENTO E INSTALAÇÃO. AF_10/2020</t>
  </si>
  <si>
    <t>92372</t>
  </si>
  <si>
    <t>LUVA, EM FERRO GALVANIZADO, DN 32 (1 1/4"), CONEXÃO ROSQUEADA, INSTALADO EM REDE DE ALIMENTAÇÃO PARA HIDRANTE - FORNECIMENTO E INSTALAÇÃO. AF_10/2020</t>
  </si>
  <si>
    <t>92374</t>
  </si>
  <si>
    <t>LUVA, EM FERRO GALVANIZADO, DN 40 (1 1/2"), CONEXÃO ROSQUEADA, INSTALADO EM REDE DE ALIMENTAÇÃO PARA HIDRANTE - FORNECIMENTO E INSTALAÇÃO. AF_10/2020</t>
  </si>
  <si>
    <t>92345</t>
  </si>
  <si>
    <t>LUVA, EM FERRO GALVANIZADO, DN 50 (2"), CONEXÃO ROSQUEADA, INSTALADO EM PRUMADAS - FORNECIMENTO E INSTALAÇÃO. AF_10/2020</t>
  </si>
  <si>
    <t>92376</t>
  </si>
  <si>
    <t>LUVA, EM FERRO GALVANIZADO, DN 50 (2"), CONEXÃO ROSQUEADA, INSTALADO EM REDE DE ALIMENTAÇÃO PARA HIDRANTE - FORNECIMENTO E INSTALAÇÃO. AF_10/2020</t>
  </si>
  <si>
    <t>92347</t>
  </si>
  <si>
    <t>LUVA, EM FERRO GALVANIZADO, DN 65 (2 1/2"), CONEXÃO ROSQUEADA, INSTALADO EM PRUMADAS - FORNECIMENTO E INSTALAÇÃO. AF_10/2020</t>
  </si>
  <si>
    <t>92378</t>
  </si>
  <si>
    <t>LUVA, EM FERRO GALVANIZADO, DN 65 (2 1/2"), CONEXÃO ROSQUEADA, INSTALADO EM REDE DE ALIMENTAÇÃO PARA HIDRANTE - FORNECIMENTO E INSTALAÇÃO. AF_10/2020</t>
  </si>
  <si>
    <t>92349</t>
  </si>
  <si>
    <t>LUVA, EM FERRO GALVANIZADO, DN 80 (3"), CONEXÃO ROSQUEADA, INSTALADO EM PRUMADAS - FORNECIMENTO E INSTALAÇÃO. AF_10/2020</t>
  </si>
  <si>
    <t>92380</t>
  </si>
  <si>
    <t>LUVA, EM FERRO GALVANIZADO, DN 80 (3"), CONEXÃO ROSQUEADA, INSTALADO EM REDE DE ALIMENTAÇÃO PARA HIDRANTE - FORNECIMENTO E INSTALAÇÃO. AF_10/2020</t>
  </si>
  <si>
    <t>101917</t>
  </si>
  <si>
    <t>MANÔMETRO 0 A 200 PSI (0 A 14 KGF/CM2), D = 50MM - FORNECIMENTO E INSTALAÇÃO. AF_10/2020</t>
  </si>
  <si>
    <t>101924</t>
  </si>
  <si>
    <t>NIPLE, EM FERRO GALVANIZADO, 4", CONEXÃO ROSQUEADA, INSTALADO EM PRUMADAS - FORNECIMENTO E INSTALAÇÃO. AF_10/2020</t>
  </si>
  <si>
    <t>101933</t>
  </si>
  <si>
    <t>NIPLE, EM FERRO GALVANIZADO, 4", CONEXÃO ROSQUEADA, INSTALADO EM REDE DE ALIMENTAÇÃO PARA HIDRANTE - FORNECIMENTO E INSTALAÇÃO. AF_10/2020</t>
  </si>
  <si>
    <t>92692</t>
  </si>
  <si>
    <t>NIPLE, EM FERRO GALVANIZADO, CONEXÃO ROSQUEADA, DN 15 (1/2"), INSTALADO EM RAMAIS E SUB-RAMAIS DE GÁS - FORNECIMENTO E INSTALAÇÃO. AF_10/2020</t>
  </si>
  <si>
    <t>92694</t>
  </si>
  <si>
    <t>NIPLE, EM FERRO GALVANIZADO, CONEXÃO ROSQUEADA, DN 20 (3/4"), INSTALADO EM RAMAIS E SUB-RAMAIS DE GÁS - FORNECIMENTO E INSTALAÇÃO. AF_10/2020</t>
  </si>
  <si>
    <t>92696</t>
  </si>
  <si>
    <t>NIPLE, EM FERRO GALVANIZADO, CONEXÃO ROSQUEADA, DN 25 (1"), INSTALADO EM RAMAIS E SUB-RAMAIS DE GÁS - FORNECIMENTO E INSTALAÇÃO. AF_10/2020</t>
  </si>
  <si>
    <t>92657</t>
  </si>
  <si>
    <t>NIPLE, EM FERRO GALVANIZADO, CONEXÃO ROSQUEADA, DN 25 (1"), INSTALADO EM REDE DE ALIMENTAÇÃO PARA SPRINKLER - FORNECIMENTO E INSTALAÇÃO. AF_10/2020</t>
  </si>
  <si>
    <t>92659</t>
  </si>
  <si>
    <t>NIPLE, EM FERRO GALVANIZADO, CONEXÃO ROSQUEADA, DN 32 (1 1/4"), INSTALADO EM REDE DE ALIMENTAÇÃO PARA SPRINKLER - FORNECIMENTO E INSTALAÇÃO. AF_10/2020</t>
  </si>
  <si>
    <t>92661</t>
  </si>
  <si>
    <t>NIPLE, EM FERRO GALVANIZADO, CONEXÃO ROSQUEADA, DN 40 (1 1/2"), INSTALADO EM REDE DE ALIMENTAÇÃO PARA SPRINKLER - FORNECIMENTO E INSTALAÇÃO. AF_10/2020</t>
  </si>
  <si>
    <t>92663</t>
  </si>
  <si>
    <t>NIPLE, EM FERRO GALVANIZADO, CONEXÃO ROSQUEADA, DN 50 (2"), INSTALADO EM REDE DE ALIMENTAÇÃO PARA SPRINKLER - FORNECIMENTO E INSTALAÇÃO. AF_10/2020</t>
  </si>
  <si>
    <t>92665</t>
  </si>
  <si>
    <t>NIPLE, EM FERRO GALVANIZADO, CONEXÃO ROSQUEADA, DN 65 (2 1/2"), INSTALADO EM REDE DE ALIMENTAÇÃO PARA SPRINKLER - FORNECIMENTO E INSTALAÇÃO. AF_10/2020</t>
  </si>
  <si>
    <t>92667</t>
  </si>
  <si>
    <t>NIPLE, EM FERRO GALVANIZADO, CONEXÃO ROSQUEADA, DN 80 (3"), INSTALADO EM REDE DE ALIMENTAÇÃO PARA SPRINKLER - FORNECIMENTO E INSTALAÇÃO. AF_10/2020</t>
  </si>
  <si>
    <t>92369</t>
  </si>
  <si>
    <t>NIPLE, EM FERRO GALVANIZADO, DN 25 (1"), CONEXÃO ROSQUEADA, INSTALADO EM REDE DE ALIMENTAÇÃO PARA HIDRANTE - FORNECIMENTO E INSTALAÇÃO. AF_10/2020</t>
  </si>
  <si>
    <t>92371</t>
  </si>
  <si>
    <t>NIPLE, EM FERRO GALVANIZADO, DN 32 (1 1/4"), CONEXÃO ROSQUEADA, INSTALADO EM REDE DE ALIMENTAÇÃO PARA HIDRANTE - FORNECIMENTO E INSTALAÇÃO. AF_10/2020</t>
  </si>
  <si>
    <t>92373</t>
  </si>
  <si>
    <t>NIPLE, EM FERRO GALVANIZADO, DN 40 (1 1/2"), CONEXÃO ROSQUEADA, INSTALADO EM REDE DE ALIMENTAÇÃO PARA HIDRANTE - FORNECIMENTO E INSTALAÇÃO. AF_10/2020</t>
  </si>
  <si>
    <t>92344</t>
  </si>
  <si>
    <t>NIPLE, EM FERRO GALVANIZADO, DN 50 (2"), CONEXÃO ROSQUEADA, INSTALADO EM PRUMADAS - FORNECIMENTO E INSTALAÇÃO. AF_10/2020</t>
  </si>
  <si>
    <t>92375</t>
  </si>
  <si>
    <t>NIPLE, EM FERRO GALVANIZADO, DN 50 (2"), CONEXÃO ROSQUEADA, INSTALADO EM REDE DE ALIMENTAÇÃO PARA HIDRANTE - FORNECIMENTO E INSTALAÇÃO. AF_10/2020</t>
  </si>
  <si>
    <t>92346</t>
  </si>
  <si>
    <t>NIPLE, EM FERRO GALVANIZADO, DN 65 (2 1/2"), CONEXÃO ROSQUEADA, INSTALADO EM PRUMADAS - FORNECIMENTO E INSTALAÇÃO. AF_10/2020</t>
  </si>
  <si>
    <t>92377</t>
  </si>
  <si>
    <t>NIPLE, EM FERRO GALVANIZADO, DN 65 (2 1/2"), CONEXÃO ROSQUEADA, INSTALADO EM REDE DE ALIMENTAÇÃO PARA HIDRANTE - FORNECIMENTO E INSTALAÇÃO. AF_10/2020</t>
  </si>
  <si>
    <t>92348</t>
  </si>
  <si>
    <t>NIPLE, EM FERRO GALVANIZADO, DN 80 (3"), CONEXÃO ROSQUEADA, INSTALADO EM PRUMADAS - FORNECIMENTO E INSTALAÇÃO. AF_10/2020</t>
  </si>
  <si>
    <t>92379</t>
  </si>
  <si>
    <t>NIPLE, EM FERRO GALVANIZADO, DN 80 (3"), CONEXÃO ROSQUEADA, INSTALADO EM REDE DE ALIMENTAÇÃO PARA HIDRANTE - FORNECIMENTO E INSTALAÇÃO. AF_10/2020</t>
  </si>
  <si>
    <t>95696</t>
  </si>
  <si>
    <t>SPRINKLER TIPO PENDENTE, 68 °C, UNIÃO POR ROSCA DN 15 (1/2") - FORNECIMENTO E INSTALAÇÃO. AF_10/2020</t>
  </si>
  <si>
    <t>92335</t>
  </si>
  <si>
    <t>TUBO DE AÇO GALVANIZADO COM COSTURA, CLASSE MÉDIA, CONEXÃO RANHURADA, DN 50 (2"), INSTALADO EM PRUMADAS - FORNECIMENTO E INSTALAÇÃO. AF_10/2020</t>
  </si>
  <si>
    <t>92336</t>
  </si>
  <si>
    <t>TUBO DE AÇO GALVANIZADO COM COSTURA, CLASSE MÉDIA, CONEXÃO RANHURADA, DN 65 (2 1/2"), INSTALADO EM PRUMADAS - FORNECIMENTO E INSTALAÇÃO. AF_10/2020</t>
  </si>
  <si>
    <t>92337</t>
  </si>
  <si>
    <t>TUBO DE AÇO GALVANIZADO COM COSTURA, CLASSE MÉDIA, CONEXÃO RANHURADA, DN 80 (3"), INSTALADO EM PRUMADAS - FORNECIMENTO E INSTALAÇÃO. AF_10/2020</t>
  </si>
  <si>
    <t>92687</t>
  </si>
  <si>
    <t>TUBO DE AÇO GALVANIZADO COM COSTURA, CLASSE MÉDIA, CONEXÃO ROSQUEADA, DN 15 (1/2"), INSTALADO EM RAMAIS E SUB-RAMAIS DE GÁS - FORNECIMENTO E INSTALAÇÃO. AF_10/2020</t>
  </si>
  <si>
    <t>92688</t>
  </si>
  <si>
    <t>TUBO DE AÇO GALVANIZADO COM COSTURA, CLASSE MÉDIA, CONEXÃO ROSQUEADA, DN 20 (3/4"), INSTALADO EM RAMAIS E SUB-RAMAIS DE GÁS - FORNECIMENTO E INSTALAÇÃO. AF_10/2020</t>
  </si>
  <si>
    <t>97536</t>
  </si>
  <si>
    <t>TUBO DE AÇO GALVANIZADO COM COSTURA, CLASSE MÉDIA, CONEXÃO ROSQUEADA, DN 25 (1"), INSTALADO EM RAMAIS E SUB-RAMAIS DE GÁS - FORNECIMENTO E INSTALAÇÃO. AF_10/2020</t>
  </si>
  <si>
    <t>97535</t>
  </si>
  <si>
    <t>TUBO DE AÇO GALVANIZADO COM COSTURA, CLASSE MÉDIA, CONEXÃO ROSQUEADA, DN 25 (1"), INSTALADO EM REDE DE ALIMENTAÇÃO PARA SPRINKLER - FORNECIMENTO E INSTALAÇÃO. AF_10/2020</t>
  </si>
  <si>
    <t>92652</t>
  </si>
  <si>
    <t>TUBO DE AÇO GALVANIZADO COM COSTURA, CLASSE MÉDIA, CONEXÃO ROSQUEADA, DN 32 (1 1/4"), INSTALADO EM REDE DE ALIMENTAÇÃO PARA SPRINKLER - FORNECIMENTO E INSTALAÇÃO. AF_10/2020</t>
  </si>
  <si>
    <t>92653</t>
  </si>
  <si>
    <t>TUBO DE AÇO GALVANIZADO COM COSTURA, CLASSE MÉDIA, CONEXÃO ROSQUEADA, DN 40 (1 1/2"), INSTALADO EM REDE DE ALIMENTAÇÃO PARA SPRINKLER - FORNECIMENTO E INSTALAÇÃO. AF_10/2020</t>
  </si>
  <si>
    <t>92654</t>
  </si>
  <si>
    <t>TUBO DE AÇO GALVANIZADO COM COSTURA, CLASSE MÉDIA, CONEXÃO ROSQUEADA, DN 50 (2"), INSTALADO EM REDE DE ALIMENTAÇÃO PARA SPRINKLER - FORNECIMENTO E INSTALAÇÃO. AF_10/2020</t>
  </si>
  <si>
    <t>92655</t>
  </si>
  <si>
    <t>TUBO DE AÇO GALVANIZADO COM COSTURA, CLASSE MÉDIA, CONEXÃO ROSQUEADA, DN 65 (2 1/2"), INSTALADO EM REDE DE ALIMENTAÇÃO PARA SPRINKLER - FORNECIMENTO E INSTALAÇÃO. AF_10/2020</t>
  </si>
  <si>
    <t>92656</t>
  </si>
  <si>
    <t>TUBO DE AÇO GALVANIZADO COM COSTURA, CLASSE MÉDIA, CONEXÃO ROSQUEADA, DN 80 (3"), INSTALADO EM REDE DE ALIMENTAÇÃO PARA SPRINKLER - FORNECIMENTO E INSTALAÇÃO. AF_10/2020</t>
  </si>
  <si>
    <t>101918</t>
  </si>
  <si>
    <t>TUBO DE AÇO GALVANIZADO COM COSTURA, CLASSE MÉDIA, DN 100 (4"), CONEXÃO ROSQUEADA, INSTALADO EM PRUMADAS - FORNECIMENTO E INSTALAÇÃO. AF_10/2020</t>
  </si>
  <si>
    <t>101927</t>
  </si>
  <si>
    <t>TUBO DE AÇO GALVANIZADO COM COSTURA, CLASSE MÉDIA, DN 100 (4"), CONEXÃO ROSQUEADA, INSTALADO EM REDE DE ALIMENTAÇÃO PARA HIDRANTE - FORNECIMENTO E INSTALAÇÃO. AF_10/2020</t>
  </si>
  <si>
    <t>97498</t>
  </si>
  <si>
    <t>TUBO DE AÇO GALVANIZADO COM COSTURA, CLASSE MÉDIA, DN 25 (1"), CONEXÃO ROSQUEADA, INSTALADO EM REDE DE ALIMENTAÇÃO PARA HIDRANTE - FORNECIMENTO E INSTALAÇÃO. AF_10/2020</t>
  </si>
  <si>
    <t>92364</t>
  </si>
  <si>
    <t>TUBO DE AÇO GALVANIZADO COM COSTURA, CLASSE MÉDIA, DN 32 (1 1/4"), CONEXÃO ROSQUEADA, INSTALADO EM REDE DE ALIMENTAÇÃO PARA HIDRANTE - FORNECIMENTO E INSTALAÇÃO. AF_10/2020</t>
  </si>
  <si>
    <t>92365</t>
  </si>
  <si>
    <t>TUBO DE AÇO GALVANIZADO COM COSTURA, CLASSE MÉDIA, DN 40 (1 1/2"), CONEXÃO ROSQUEADA, INSTALADO EM REDE DE ALIMENTAÇÃO PARA HIDRANTE - FORNECIMENTO E INSTALAÇÃO. AF_10/2020</t>
  </si>
  <si>
    <t>92341</t>
  </si>
  <si>
    <t>TUBO DE AÇO GALVANIZADO COM COSTURA, CLASSE MÉDIA, DN 50 (2"), CONEXÃO ROSQUEADA, INSTALADO EM PRUMADAS - FORNECIMENTO E INSTALAÇÃO. AF_10/2020</t>
  </si>
  <si>
    <t>92366</t>
  </si>
  <si>
    <t>TUBO DE AÇO GALVANIZADO COM COSTURA, CLASSE MÉDIA, DN 50 (2"), CONEXÃO ROSQUEADA, INSTALADO EM REDE DE ALIMENTAÇÃO PARA HIDRANTE - FORNECIMENTO E INSTALAÇÃO. AF_10/2020</t>
  </si>
  <si>
    <t>92342</t>
  </si>
  <si>
    <t>TUBO DE AÇO GALVANIZADO COM COSTURA, CLASSE MÉDIA, DN 65 (2 1/2"), CONEXÃO ROSQUEADA, INSTALADO EM PRUMADAS - FORNECIMENTO E INSTALAÇÃO. AF_10/2020</t>
  </si>
  <si>
    <t>92367</t>
  </si>
  <si>
    <t>TUBO DE AÇO GALVANIZADO COM COSTURA, CLASSE MÉDIA, DN 65 (2 1/2"), CONEXÃO ROSQUEADA, INSTALADO EM REDE DE ALIMENTAÇÃO PARA HIDRANTE - FORNECIMENTO E INSTALAÇÃO. AF_10/2020</t>
  </si>
  <si>
    <t>92343</t>
  </si>
  <si>
    <t>TUBO DE AÇO GALVANIZADO COM COSTURA, CLASSE MÉDIA, DN 80 (3"), CONEXÃO ROSQUEADA, INSTALADO EM PRUMADAS - FORNECIMENTO E INSTALAÇÃO. AF_10/2020</t>
  </si>
  <si>
    <t>92368</t>
  </si>
  <si>
    <t>TUBO DE AÇO GALVANIZADO COM COSTURA, CLASSE MÉDIA, DN 80 (3"), CONEXÃO ROSQUEADA, INSTALADO EM REDE DE ALIMENTAÇÃO PARA HIDRANTE - FORNECIMENTO E INSTALAÇÃO. AF_10/2020</t>
  </si>
  <si>
    <t>92689</t>
  </si>
  <si>
    <t>TUBO DE AÇO PRETO SEM COSTURA, CLASSE MÉDIA, CONEXÃO SOLDADA, DN 15 (1/2"), INSTALADO EM RAMAIS E SUB-RAMAIS DE GÁS - FORNECIMENTO E INSTALAÇÃO. AF_10/2020</t>
  </si>
  <si>
    <t>92690</t>
  </si>
  <si>
    <t>TUBO DE AÇO PRETO SEM COSTURA, CLASSE MÉDIA, CONEXÃO SOLDADA, DN 20 (3/4"), INSTALADO EM RAMAIS E SUB-RAMAIS DE GÁS - FORNECIMENTO E INSTALAÇÃO. AF_10/2020</t>
  </si>
  <si>
    <t>92691</t>
  </si>
  <si>
    <t>TUBO DE AÇO PRETO SEM COSTURA, CLASSE MÉDIA, CONEXÃO SOLDADA, DN 25 (1"), INSTALADO EM RAMAIS E SUB-RAMAIS DE GÁS - FORNECIMENTO E INSTALAÇÃO. AF_10/2020</t>
  </si>
  <si>
    <t>92359</t>
  </si>
  <si>
    <t>TUBO DE AÇO PRETO SEM COSTURA, CONEXÃO SOLDADA, DN 25 (1"), INSTALADO EM REDE DE ALIMENTAÇÃO PARA HIDRANTE - FORNECIMENTO E INSTALAÇÃO. AF_10/2020</t>
  </si>
  <si>
    <t>92645</t>
  </si>
  <si>
    <t>TUBO DE AÇO PRETO SEM COSTURA, CONEXÃO SOLDADA, DN 25 (1"), INSTALADO EM REDE DE ALIMENTAÇÃO PARA SPRINKLER - FORNECIMENTO E INSTALAÇÃO. AF_10/2020</t>
  </si>
  <si>
    <t>92360</t>
  </si>
  <si>
    <t>TUBO DE AÇO PRETO SEM COSTURA, CONEXÃO SOLDADA, DN 32 (1 1/4"), INSTALADO EM REDE DE ALIMENTAÇÃO PARA HIDRANTE - FORNECIMENTO E INSTALAÇÃO. AF_10/2020</t>
  </si>
  <si>
    <t>92646</t>
  </si>
  <si>
    <t>TUBO DE AÇO PRETO SEM COSTURA, CONEXÃO SOLDADA, DN 32 (1 1/4"), INSTALADO EM REDE DE ALIMENTAÇÃO PARA SPRINKLER - FORNECIMENTO E INSTALAÇÃO. AF_10/2020</t>
  </si>
  <si>
    <t>95697</t>
  </si>
  <si>
    <t>TUBO DE AÇO PRETO SEM COSTURA, CONEXÃO SOLDADA, DN 40 (1 1/2"), INSTALADO EM REDE DE ALIMENTAÇÃO PARA HIDRANTE - FORNECIMENTO E INSTALAÇÃO. AF_10/2020</t>
  </si>
  <si>
    <t>92648</t>
  </si>
  <si>
    <t>TUBO DE AÇO PRETO SEM COSTURA, CONEXÃO SOLDADA, DN 40 (1 1/2"), INSTALADO EM REDE DE ALIMENTAÇÃO PARA SPRINKLER - FORNECIMENTO E INSTALAÇÃO. AF_10/2020</t>
  </si>
  <si>
    <t>92338</t>
  </si>
  <si>
    <t>TUBO DE AÇO PRETO SEM COSTURA, CONEXÃO SOLDADA, DN 50 (2"), INSTALADO EM PRUMADAS - FORNECIMENTO E INSTALAÇÃO. AF_10/2020</t>
  </si>
  <si>
    <t>92361</t>
  </si>
  <si>
    <t>TUBO DE AÇO PRETO SEM COSTURA, CONEXÃO SOLDADA, DN 50 (2"), INSTALADO EM REDE DE ALIMENTAÇÃO PARA HIDRANTE - FORNECIMENTO E INSTALAÇÃO. AF_10/2020</t>
  </si>
  <si>
    <t>92649</t>
  </si>
  <si>
    <t>TUBO DE AÇO PRETO SEM COSTURA, CONEXÃO SOLDADA, DN 50 (2"), INSTALADO EM REDE DE ALIMENTAÇÃO PARA SPRINKLER - FORNECIMENTO E INSTALAÇÃO. AF_10/2020</t>
  </si>
  <si>
    <t>92339</t>
  </si>
  <si>
    <t>TUBO DE AÇO PRETO SEM COSTURA, CONEXÃO SOLDADA, DN 65 (2 1/2"), INSTALADO EM PRUMADAS - FORNECIMENTO E INSTALAÇÃO. AF_10/2020</t>
  </si>
  <si>
    <t>92362</t>
  </si>
  <si>
    <t>TUBO DE AÇO PRETO SEM COSTURA, CONEXÃO SOLDADA, DN 65 (2 1/2"), INSTALADO EM REDE DE ALIMENTAÇÃO PARA HIDRANTE - FORNECIMENTO E INSTALAÇÃO. AF_10/2020</t>
  </si>
  <si>
    <t>92650</t>
  </si>
  <si>
    <t>TUBO DE AÇO PRETO SEM COSTURA, CONEXÃO SOLDADA, DN 65 (2 1/2"), INSTALADO EM REDE DE ALIMENTAÇÃO PARA SPRINKLER - FORNECIMENTO E INSTALAÇÃO. AF_10/2020</t>
  </si>
  <si>
    <t>97439</t>
  </si>
  <si>
    <t>TÊ, EM AÇO, CONEXÃO RANHURADA, DN 50 (2"), INSTALADO EM PRUMADAS - FORNECIMENTO E INSTALAÇÃO. AF_10/2020</t>
  </si>
  <si>
    <t>97440</t>
  </si>
  <si>
    <t>TÊ, EM AÇO, CONEXÃO RANHURADA, DN 65 (2 1/2"), INSTALADO EM PRUMADAS - FORNECIMENTO E INSTALAÇÃO. AF_10/2020</t>
  </si>
  <si>
    <t>97442</t>
  </si>
  <si>
    <t>TÊ, EM AÇO, CONEXÃO RANHURADA, DN 80 (3"), INSTALADO EM PRUMADAS - FORNECIMENTO E INSTALAÇÃO. AF_10/2020</t>
  </si>
  <si>
    <t>97552</t>
  </si>
  <si>
    <t>TÊ, EM AÇO, CONEXÃO SOLDADA, DN 15 (1/2"), INSTALADO EM RAMAIS E SUB-RAMAIS DE GÁS - FORNECIMENTO E INSTALAÇÃO. AF_10/2020</t>
  </si>
  <si>
    <t>97553</t>
  </si>
  <si>
    <t>TÊ, EM AÇO, CONEXÃO SOLDADA, DN 20 (3/4"), INSTALADO EM RAMAIS E SUB-RAMAIS DE GÁS - FORNECIMENTO E INSTALAÇÃO. AF_10/2020</t>
  </si>
  <si>
    <t>97554</t>
  </si>
  <si>
    <t>TÊ, EM AÇO, CONEXÃO SOLDADA, DN 25 (1"), INSTALADO EM RAMAIS E SUB-RAMAIS DE GÁS - FORNECIMENTO E INSTALAÇÃO. AF_10/2020</t>
  </si>
  <si>
    <t>97491</t>
  </si>
  <si>
    <t>TÊ, EM AÇO, CONEXÃO SOLDADA, DN 25 (1"), INSTALADO EM REDE DE ALIMENTAÇÃO PARA HIDRANTE - FORNECIMENTO E INSTALAÇÃO. AF_10/2020</t>
  </si>
  <si>
    <t>97529</t>
  </si>
  <si>
    <t>TÊ, EM AÇO, CONEXÃO SOLDADA, DN 25 (1"), INSTALADO EM REDE DE ALIMENTAÇÃO PARA SPRINKLER - FORNECIMENTO E INSTALAÇÃO. AF_10/2020</t>
  </si>
  <si>
    <t>97492</t>
  </si>
  <si>
    <t>TÊ, EM AÇO, CONEXÃO SOLDADA, DN 32 (1 1/4"), INSTALADO EM REDE DE ALIMENTAÇÃO PARA HIDRANTE - FORNECIMENTO E INSTALAÇÃO. AF_10/2020</t>
  </si>
  <si>
    <t>97530</t>
  </si>
  <si>
    <t>TÊ, EM AÇO, CONEXÃO SOLDADA, DN 32 (1 1/4"), INSTALADO EM REDE DE ALIMENTAÇÃO PARA SPRINKLER - FORNECIMENTO E INSTALAÇÃO. AF_10/2020</t>
  </si>
  <si>
    <t>97493</t>
  </si>
  <si>
    <t>TÊ, EM AÇO, CONEXÃO SOLDADA, DN 40 (1 1/2"), INSTALADO EM REDE DE ALIMENTAÇÃO PARA HIDRANTE - FORNECIMENTO E INSTALAÇÃO. AF_10/2020</t>
  </si>
  <si>
    <t>97531</t>
  </si>
  <si>
    <t>TÊ, EM AÇO, CONEXÃO SOLDADA, DN 40 (1 1/2"), INSTALADO EM REDE DE ALIMENTAÇÃO PARA SPRINKLER - FORNECIMENTO E INSTALAÇÃO. AF_10/2020</t>
  </si>
  <si>
    <t>97458</t>
  </si>
  <si>
    <t>TÊ, EM AÇO, CONEXÃO SOLDADA, DN 50 (2"), INSTALADO EM PRUMADAS - FORNECIMENTO E INSTALAÇÃO. AF_10/2020</t>
  </si>
  <si>
    <t>97494</t>
  </si>
  <si>
    <t>TÊ, EM AÇO, CONEXÃO SOLDADA, DN 50 (2"), INSTALADO EM REDE DE ALIMENTAÇÃO PARA HIDRANTE - FORNECIMENTO E INSTALAÇÃO. AF_10/2020</t>
  </si>
  <si>
    <t>97532</t>
  </si>
  <si>
    <t>TÊ, EM AÇO, CONEXÃO SOLDADA, DN 50 (2"), INSTALADO EM REDE DE ALIMENTAÇÃO PARA SPRINKLER - FORNECIMENTO E INSTALAÇÃO. AF_10/2020</t>
  </si>
  <si>
    <t>97459</t>
  </si>
  <si>
    <t>TÊ, EM AÇO, CONEXÃO SOLDADA, DN 65 (2 1/2"), INSTALADO EM PRUMADAS - FORNECIMENTO E INSTALAÇÃO. AF_10/2020</t>
  </si>
  <si>
    <t>97495</t>
  </si>
  <si>
    <t>TÊ, EM AÇO, CONEXÃO SOLDADA, DN 65 (2 1/2"), INSTALADO EM REDE DE ALIMENTAÇÃO PARA HIDRANTE - FORNECIMENTO E INSTALAÇÃO. AF_10/2020</t>
  </si>
  <si>
    <t>97533</t>
  </si>
  <si>
    <t>TÊ, EM AÇO, CONEXÃO SOLDADA, DN 65 (2 1/2"), INSTALADO EM REDE DE ALIMENTAÇÃO PARA SPRINKLER - FORNECIMENTO E INSTALAÇÃO. AF_10/2020</t>
  </si>
  <si>
    <t>97460</t>
  </si>
  <si>
    <t>TÊ, EM AÇO, CONEXÃO SOLDADA, DN 80 (3"), INSTALADO EM PRUMADAS - FORNECIMENTO E INSTALAÇÃO. AF_10/2020</t>
  </si>
  <si>
    <t>97496</t>
  </si>
  <si>
    <t>TÊ, EM AÇO, CONEXÃO SOLDADA, DN 80 (3"), INSTALADO EM REDE DE ALIMENTAÇÃO PARA HIDRANTE - FORNECIMENTO E INSTALAÇÃO. AF_10/2020</t>
  </si>
  <si>
    <t>97534</t>
  </si>
  <si>
    <t>TÊ, EM AÇO, CONEXÃO SOLDADA, DN 80 (3"), INSTALADO EM REDE DE ALIMENTAÇÃO PARA SPRINKLER - FORNECIMENTO E INSTALAÇÃO. AF_10/2020</t>
  </si>
  <si>
    <t>101926</t>
  </si>
  <si>
    <t>TÊ, EM FERRO GALVANIZADO, 4", CONEXÃO ROSQUEADA, INSTALADO EM PRUMADAS - FORNECIMENTO E INSTALAÇÃO. AF_10/2020</t>
  </si>
  <si>
    <t>101935</t>
  </si>
  <si>
    <t>TÊ, EM FERRO GALVANIZADO, 4", CONEXÃO ROSQUEADA, INSTALADO EM REDE DE ALIMENTAÇÃO PARA HIDRANTE - FORNECIMENTO E INSTALAÇÃO. AF_10/2020</t>
  </si>
  <si>
    <t>92704</t>
  </si>
  <si>
    <t>TÊ, EM FERRO GALVANIZADO, CONEXÃO ROSQUEADA, DN 15 (1/2"), INSTALADO EM RAMAIS E SUB-RAMAIS DE GÁS - FORNECIMENTO E INSTALAÇÃO. AF_10/2020</t>
  </si>
  <si>
    <t>92705</t>
  </si>
  <si>
    <t>TÊ, EM FERRO GALVANIZADO, CONEXÃO ROSQUEADA, DN 20 (3/4"), INSTALADO EM RAMAIS E SUB-RAMAIS DE GÁS - FORNECIMENTO E INSTALAÇÃO. AF_10/2020</t>
  </si>
  <si>
    <t>92706</t>
  </si>
  <si>
    <t>TÊ, EM FERRO GALVANIZADO, CONEXÃO ROSQUEADA, DN 25 (1"), INSTALADO EM RAMAIS E SUB-RAMAIS DE GÁS - FORNECIMENTO E INSTALAÇÃO. AF_10/2020</t>
  </si>
  <si>
    <t>92637</t>
  </si>
  <si>
    <t>TÊ, EM FERRO GALVANIZADO, CONEXÃO ROSQUEADA, DN 25 (1"), INSTALADO EM REDE DE ALIMENTAÇÃO PARA HIDRANTE - FORNECIMENTO E INSTALAÇÃO. AF_10/2020</t>
  </si>
  <si>
    <t>92681</t>
  </si>
  <si>
    <t>TÊ, EM FERRO GALVANIZADO, CONEXÃO ROSQUEADA, DN 25 (1"), INSTALADO EM REDE DE ALIMENTAÇÃO PARA SPRINKLER - FORNECIMENTO E INSTALAÇÃO. AF_10/2020</t>
  </si>
  <si>
    <t>92638</t>
  </si>
  <si>
    <t>TÊ, EM FERRO GALVANIZADO, CONEXÃO ROSQUEADA, DN 32 (1 1/4"), INSTALADO EM REDE DE ALIMENTAÇÃO PARA HIDRANTE - FORNECIMENTO E INSTALAÇÃO. AF_10/2020</t>
  </si>
  <si>
    <t>92682</t>
  </si>
  <si>
    <t>TÊ, EM FERRO GALVANIZADO, CONEXÃO ROSQUEADA, DN 32 (1 1/4"), INSTALADO EM REDE DE ALIMENTAÇÃO PARA SPRINKLER - FORNECIMENTO E INSTALAÇÃO. AF_10/2020</t>
  </si>
  <si>
    <t>92639</t>
  </si>
  <si>
    <t>TÊ, EM FERRO GALVANIZADO, CONEXÃO ROSQUEADA, DN 40 (1 1/2"), INSTALADO EM REDE DE ALIMENTAÇÃO PARA HIDRANTE - FORNECIMENTO E INSTALAÇÃO. AF_10/2020</t>
  </si>
  <si>
    <t>92683</t>
  </si>
  <si>
    <t>TÊ, EM FERRO GALVANIZADO, CONEXÃO ROSQUEADA, DN 40 (1 1/2"), INSTALADO EM REDE DE ALIMENTAÇÃO PARA SPRINKLER - FORNECIMENTO E INSTALAÇÃO. AF_10/2020</t>
  </si>
  <si>
    <t>92640</t>
  </si>
  <si>
    <t>TÊ, EM FERRO GALVANIZADO, CONEXÃO ROSQUEADA, DN 50 (2"), INSTALADO EM REDE DE ALIMENTAÇÃO PARA HIDRANTE - FORNECIMENTO E INSTALAÇÃO. AF_10/2020</t>
  </si>
  <si>
    <t>92684</t>
  </si>
  <si>
    <t>TÊ, EM FERRO GALVANIZADO, CONEXÃO ROSQUEADA, DN 50 (2"), INSTALADO EM REDE DE ALIMENTAÇÃO PARA SPRINKLER - FORNECIMENTO E INSTALAÇÃO. AF_10/2020</t>
  </si>
  <si>
    <t>92642</t>
  </si>
  <si>
    <t>TÊ, EM FERRO GALVANIZADO, CONEXÃO ROSQUEADA, DN 65 (2 1/2"), INSTALADO EM REDE DE ALIMENTAÇÃO PARA HIDRANTE - FORNECIMENTO E INSTALAÇÃO. AF_10/2020</t>
  </si>
  <si>
    <t>92685</t>
  </si>
  <si>
    <t>TÊ, EM FERRO GALVANIZADO, CONEXÃO ROSQUEADA, DN 65 (2 1/2"), INSTALADO EM REDE DE ALIMENTAÇÃO PARA SPRINKLER - FORNECIMENTO E INSTALAÇÃO. AF_10/2020</t>
  </si>
  <si>
    <t>92644</t>
  </si>
  <si>
    <t>TÊ, EM FERRO GALVANIZADO, CONEXÃO ROSQUEADA, DN 80 (3"), INSTALADO EM REDE DE ALIMENTAÇÃO PARA HIDRANTE - FORNECIMENTO E INSTALAÇÃO. AF_10/2020</t>
  </si>
  <si>
    <t>92686</t>
  </si>
  <si>
    <t>TÊ, EM FERRO GALVANIZADO, CONEXÃO ROSQUEADA, DN 80 (3"), INSTALADO EM REDE DE ALIMENTAÇÃO PARA SPRINKLER - FORNECIMENTO E INSTALAÇÃO. AF_10/2020</t>
  </si>
  <si>
    <t>92356</t>
  </si>
  <si>
    <t>TÊ, EM FERRO GALVANIZADO, DN 50 (2"), CONEXÃO ROSQUEADA, INSTALADO EM PRUMADAS - FORNECIMENTO E INSTALAÇÃO. AF_10/2020</t>
  </si>
  <si>
    <t>92357</t>
  </si>
  <si>
    <t>TÊ, EM FERRO GALVANIZADO, DN 65 (2 1/2"), CONEXÃO ROSQUEADA, INSTALADO EM PRUMADAS - FORNECIMENTO E INSTALAÇÃO. AF_10/2020</t>
  </si>
  <si>
    <t>92358</t>
  </si>
  <si>
    <t>TÊ, EM FERRO GALVANIZADO, DN 80 (3"), CONEXÃO ROSQUEADA, INSTALADO EM PRUMADAS - FORNECIMENTO E INSTALAÇÃO. AF_10/2020</t>
  </si>
  <si>
    <t>101919</t>
  </si>
  <si>
    <t>UNIÃO, EM FERRO GALVANIZADO, 4", CONEXÃO ROSQUEADA, INSTALADO EM PRUMADAS - FORNECIMENTO E INSTALAÇÃO. AF_10/2020</t>
  </si>
  <si>
    <t>101928</t>
  </si>
  <si>
    <t>UNIÃO, EM FERRO GALVANIZADO, 4", CONEXÃO ROSQUEADA, INSTALADO EM REDE DE ALIMENTAÇÃO PARA HIDRANTE - FORNECIMENTO E INSTALAÇÃO. AF_10/2020</t>
  </si>
  <si>
    <t>92904</t>
  </si>
  <si>
    <t>UNIÃO, EM FERRO GALVANIZADO, CONEXÃO ROSQUEADA, DN 15 (1/2"), INSTALADO EM RAMAIS E SUB-RAMAIS DE GÁS - FORNECIMENTO E INSTALAÇÃO. AF_10/2020</t>
  </si>
  <si>
    <t>92905</t>
  </si>
  <si>
    <t>UNIÃO, EM FERRO GALVANIZADO, CONEXÃO ROSQUEADA, DN 20 (3/4"), INSTALADO EM RAMAIS E SUB-RAMAIS DE GÁS - FORNECIMENTO E INSTALAÇÃO. AF_10/2020</t>
  </si>
  <si>
    <t>92906</t>
  </si>
  <si>
    <t>UNIÃO, EM FERRO GALVANIZADO, CONEXÃO ROSQUEADA, DN 25 (1"), INSTALADO EM RAMAIS E SUB-RAMAIS DE GÁS - FORNECIMENTO E INSTALAÇÃO. AF_10/2020</t>
  </si>
  <si>
    <t>92898</t>
  </si>
  <si>
    <t>UNIÃO, EM FERRO GALVANIZADO, CONEXÃO ROSQUEADA, DN 25 (1"), INSTALADO EM REDE DE ALIMENTAÇÃO PARA SPRINKLER - FORNECIMENTO E INSTALAÇÃO. AF_10/2020</t>
  </si>
  <si>
    <t>92899</t>
  </si>
  <si>
    <t>UNIÃO, EM FERRO GALVANIZADO, CONEXÃO ROSQUEADA, DN 32 (1 1/4"), INSTALADO EM REDE DE ALIMENTAÇÃO PARA SPRINKLER - FORNECIMENTO E INSTALAÇÃO. AF_10/2020</t>
  </si>
  <si>
    <t>92900</t>
  </si>
  <si>
    <t>UNIÃO, EM FERRO GALVANIZADO, CONEXÃO ROSQUEADA, DN 40 (1 1/2"), INSTALADO EM REDE DE ALIMENTAÇÃO PARA SPRINKLER - FORNECIMENTO E INSTALAÇÃO. AF_10/2020</t>
  </si>
  <si>
    <t>92901</t>
  </si>
  <si>
    <t>UNIÃO, EM FERRO GALVANIZADO, CONEXÃO ROSQUEADA, DN 50 (2"), INSTALADO EM REDE DE ALIMENTAÇÃO PARA SPRINKLER - FORNECIMENTO E INSTALAÇÃO. AF_10/2020</t>
  </si>
  <si>
    <t>92902</t>
  </si>
  <si>
    <t>UNIÃO, EM FERRO GALVANIZADO, CONEXÃO ROSQUEADA, DN 65 (2 1/2"), INSTALADO EM REDE DE ALIMENTAÇÃO PARA SPRINKLER - FORNECIMENTO E INSTALAÇÃO. AF_10/2020</t>
  </si>
  <si>
    <t>92903</t>
  </si>
  <si>
    <t>UNIÃO, EM FERRO GALVANIZADO, CONEXÃO ROSQUEADA, DN 80 (3"), INSTALADO EM REDE DE ALIMENTAÇÃO PARA SPRINKLER - FORNECIMENTO E INSTALAÇÃO. AF_10/2020</t>
  </si>
  <si>
    <t>92892</t>
  </si>
  <si>
    <t>UNIÃO, EM FERRO GALVANIZADO, DN 25 (1"), CONEXÃO ROSQUEADA, INSTALADO EM REDE DE ALIMENTAÇÃO PARA HIDRANTE - FORNECIMENTO E INSTALAÇÃO. AF_10/2020</t>
  </si>
  <si>
    <t>92893</t>
  </si>
  <si>
    <t>UNIÃO, EM FERRO GALVANIZADO, DN 32 (1 1/4"), CONEXÃO ROSQUEADA, INSTALADO EM REDE DE ALIMENTAÇÃO PARA HIDRANTE - FORNECIMENTO E INSTALAÇÃO. AF_10/2020</t>
  </si>
  <si>
    <t>92894</t>
  </si>
  <si>
    <t>UNIÃO, EM FERRO GALVANIZADO, DN 40 (1 1/2"), CONEXÃO ROSQUEADA, INSTALADO EM REDE DE ALIMENTAÇÃO PARA HIDRANTE - FORNECIMENTO E INSTALAÇÃO. AF_10/2020</t>
  </si>
  <si>
    <t>92889</t>
  </si>
  <si>
    <t>UNIÃO, EM FERRO GALVANIZADO, DN 50 (2"), CONEXÃO ROSQUEADA, INSTALADO EM PRUMADAS - FORNECIMENTO E INSTALAÇÃO. AF_10/2020</t>
  </si>
  <si>
    <t>92895</t>
  </si>
  <si>
    <t>UNIÃO, EM FERRO GALVANIZADO, DN 50 (2"), CONEXÃO ROSQUEADA, INSTALADO EM REDE DE ALIMENTAÇÃO PARA HIDRANTE - FORNECIMENTO E INSTALAÇÃO. AF_10/2020</t>
  </si>
  <si>
    <t>92890</t>
  </si>
  <si>
    <t>UNIÃO, EM FERRO GALVANIZADO, DN 65 (2 1/2"), CONEXÃO ROSQUEADA, INSTALADO EM PRUMADAS - FORNECIMENTO E INSTALAÇÃO. AF_10/2020</t>
  </si>
  <si>
    <t>92896</t>
  </si>
  <si>
    <t>UNIÃO, EM FERRO GALVANIZADO, DN 65 (2 1/2"), CONEXÃO ROSQUEADA, INSTALADO EM REDE DE ALIMENTAÇÃO PARA HIDRANTE - FORNECIMENTO E INSTALAÇÃO. AF_10/2020</t>
  </si>
  <si>
    <t>92891</t>
  </si>
  <si>
    <t>UNIÃO, EM FERRO GALVANIZADO, DN 80 (3"), CONEXÃO ROSQUEADA, INSTALADO EM PRUMADAS - FORNECIMENTO E INSTALAÇÃO. AF_10/2020</t>
  </si>
  <si>
    <t>92897</t>
  </si>
  <si>
    <t>UNIÃO, EM FERRO GALVANIZADO, DN 80 (3"), CONEXÃO ROSQUEADA, INSTALADO EM REDE DE ALIMENTAÇÃO PARA HIDRANTE - FORNECIMENTO E INSTALAÇÃO. AF_10/2020</t>
  </si>
  <si>
    <t>100788</t>
  </si>
  <si>
    <t>KIT CAVALETE PARA GÁS - SEM MEDIDOR OU REGULADOR - ENTRADA INDIVIDUAL PRINCIPAL, EM AÇO GALVANIZADO DN 15 E 25 MM (1/2" E 1") - FORNECIMENTO E INSTALAÇÃO. AF_01/2020</t>
  </si>
  <si>
    <t>100799</t>
  </si>
  <si>
    <t>TUBO, PEX, MULTICAMADA, COM TUBO LUVA, DN 16, INSTALADO EM IMPLANTAÇÃO DE INSTALAÇÕES DE GÁS - FORNECIMENTO E INSTALAÇÃO. AF_01/2020</t>
  </si>
  <si>
    <t>100807</t>
  </si>
  <si>
    <t>TUBO, PEX, MULTICAMADA, COM TUBO LUVA, DN 16, INSTALADO EM RAMAL INTERNO DE INSTALAÇÕES DE GÁS - FORNECIMENTO E INSTALAÇÃO. AF_01/2020</t>
  </si>
  <si>
    <t>100800</t>
  </si>
  <si>
    <t>TUBO, PEX, MULTICAMADA, COM TUBO LUVA, DN 20, INSTALADO EM IMPLANTAÇÃO DE INSTALAÇÕES DE GÁS - FORNECIMENTO E INSTALAÇÃO. AF_01/2020</t>
  </si>
  <si>
    <t>100808</t>
  </si>
  <si>
    <t>TUBO, PEX, MULTICAMADA, COM TUBO LUVA, DN 20, INSTALADO EM RAMAL INTERNO DE INSTALAÇÕES DE GÁS - FORNECIMENTO E INSTALAÇÃO. AF_01/2020</t>
  </si>
  <si>
    <t>100801</t>
  </si>
  <si>
    <t>TUBO, PEX, MULTICAMADA, COM TUBO LUVA, DN 26, INSTALADO EM IMPLANTAÇÃO DE INSTALAÇÕES DE GÁS - FORNECIMENTO E INSTALAÇÃO. AF_01/2020</t>
  </si>
  <si>
    <t>100809</t>
  </si>
  <si>
    <t>TUBO, PEX, MULTICAMADA, COM TUBO LUVA, DN 26, INSTALADO EM RAMAL INTERNO DE INSTALAÇÕES DE GÁS - FORNECIMENTO E INSTALAÇÃO. AF_01/2020</t>
  </si>
  <si>
    <t>100802</t>
  </si>
  <si>
    <t>TUBO, PEX, MULTICAMADA, COM TUBO LUVA, DN 32, INSTALADO EM IMPLANTAÇÃO DE INSTALAÇÕES DE GÁS - FORNECIMENTO E INSTALAÇÃO. AF_01/2020</t>
  </si>
  <si>
    <t>100810</t>
  </si>
  <si>
    <t>TUBO, PEX, MULTICAMADA, COM TUBO LUVA, DN 32, INSTALADO EM RAMAL INTERNO DE INSTALAÇÕES DE GÁS - FORNECIMENTO E INSTALAÇÃO. AF_01/2020</t>
  </si>
  <si>
    <t>100791</t>
  </si>
  <si>
    <t>TUBO, PEX, MULTICAMADA, DN 16, INSTALADO EM IMPLANTAÇÃO DE INSTALAÇÕES DE GÁS - FORNECIMENTO E INSTALAÇÃO. AF_01/2020</t>
  </si>
  <si>
    <t>100803</t>
  </si>
  <si>
    <t>TUBO, PEX, MULTICAMADA, DN 16, INSTALADO EM RAMAL INTERNO DE INSTALAÇÕES DE GÁS - FORNECIMENTO E INSTALAÇÃO. AF_01/2020</t>
  </si>
  <si>
    <t>100792</t>
  </si>
  <si>
    <t>TUBO, PEX, MULTICAMADA, DN 20, INSTALADO EM IMPLANTAÇÃO DE INSTALAÇÕES DE GÁS - FORNECIMENTO E INSTALAÇÃO. AF_01/2020</t>
  </si>
  <si>
    <t>100804</t>
  </si>
  <si>
    <t>TUBO, PEX, MULTICAMADA, DN 20, INSTALADO EM RAMAL INTERNO DE INSTALAÇÕES DE GÁS - FORNECIMENTO E INSTALAÇÃO. AF_01/2020</t>
  </si>
  <si>
    <t>100793</t>
  </si>
  <si>
    <t>TUBO, PEX, MULTICAMADA, DN 26, INSTALADO EM IMPLANTAÇÃO DE INSTALAÇÕES DE GÁS - FORNECIMENTO E INSTALAÇÃO. AF_01/2020</t>
  </si>
  <si>
    <t>100805</t>
  </si>
  <si>
    <t>TUBO, PEX, MULTICAMADA, DN 26, INSTALADO EM RAMAL INTERNO DE INSTALAÇÕES DE GÁS - FORNECIMENTO E INSTALAÇÃO. AF_01/2020</t>
  </si>
  <si>
    <t>100794</t>
  </si>
  <si>
    <t>TUBO, PEX, MULTICAMADA, DN 32, INSTALADO EM IMPLANTAÇÃO DE INSTALAÇÕES DE GÁS - FORNECIMENTO E INSTALAÇÃO. AF_01/2020</t>
  </si>
  <si>
    <t>100806</t>
  </si>
  <si>
    <t>TUBO, PEX, MULTICAMADA, DN 32, INSTALADO EM RAMAL INTERNO DE INSTALAÇÕES DE GÁS - FORNECIMENTO E INSTALAÇÃO. AF_01/2020</t>
  </si>
  <si>
    <t>103247</t>
  </si>
  <si>
    <t>AR CONDICIONADO SPLIT INVERTER, HI-WALL (PAREDE), 12000 BTU/H, CICLO FRIO - FORNECIMENTO E INSTALAÇÃO. AF_11/2021_PE</t>
  </si>
  <si>
    <t>103250</t>
  </si>
  <si>
    <t>AR CONDICIONADO SPLIT INVERTER, HI-WALL (PAREDE), 18000 BTU/H, CICLO FRIO - FORNECIMENTO E INSTALAÇÃO. AF_11/2021_PE</t>
  </si>
  <si>
    <t>103253</t>
  </si>
  <si>
    <t>AR CONDICIONADO SPLIT INVERTER, HI-WALL (PAREDE), 24000 BTU/H, CICLO FRIO - FORNECIMENTO E INSTALAÇÃO. AF_11/2021_PE</t>
  </si>
  <si>
    <t>103244</t>
  </si>
  <si>
    <t>AR CONDICIONADO SPLIT INVERTER, HI-WALL (PAREDE), 9000 BTU/H, CICLO FRIO - FORNECIMENTO E INSTALAÇÃO. AF_11/2021_PE</t>
  </si>
  <si>
    <t>103256</t>
  </si>
  <si>
    <t>AR CONDICIONADO SPLIT INVERTER, PISO TETO, 18000 BTU/H, CICLO FRIO - FORNECIMENTO E INSTALAÇÃO. AF_11/2021_PSE</t>
  </si>
  <si>
    <t>103258</t>
  </si>
  <si>
    <t>AR CONDICIONADO SPLIT INVERTER, PISO TETO, 24000 BTU/H, CICLO FRIO - FORNECIMENTO E INSTALAÇÃO. AF_11/2021_PSE</t>
  </si>
  <si>
    <t>103260</t>
  </si>
  <si>
    <t>AR CONDICIONADO SPLIT INVERTER, PISO TETO, 24000 BTU/H, QUENTE/FRIO - FORNECIMENTO E INSTALAÇÃO. AF_11/2021_PSE</t>
  </si>
  <si>
    <t>103261</t>
  </si>
  <si>
    <t>AR CONDICIONADO SPLIT INVERTER, PISO TETO, 36000 BTU/H, CICLO FRIO - FORNECIMENTO E INSTALAÇÃO. AF_11/2021_PSE</t>
  </si>
  <si>
    <t>103263</t>
  </si>
  <si>
    <t>AR CONDICIONADO SPLIT INVERTER, PISO TETO, 48000 BTU/H, CICLO FRIO - FORNECIMENTO E INSTALAÇÃO. AF_11/2021_PE</t>
  </si>
  <si>
    <t>103265</t>
  </si>
  <si>
    <t>AR CONDICIONADO SPLIT INVERTER, PISO TETO, APRESENTANDO ENTRE 54000 E 58000 BTU/H, CICLO FRIO - FORNECIMENTO E INSTALAÇÃO. AF_11/2021_PE</t>
  </si>
  <si>
    <t>103268</t>
  </si>
  <si>
    <t>AR CONDICIONADO SPLIT ON/OFF, CASSETE (TETO), 18000 BTU/H, CICLO QUENTE/FRIO - FORNECIMENTO E INSTALAÇÃO. AF_11/2021_PE</t>
  </si>
  <si>
    <t>103270</t>
  </si>
  <si>
    <t>AR CONDICIONADO SPLIT ON/OFF, CASSETE (TETO), 24000 BTU/H, CICLO QUENTE/FRIO - FORNECIMENTO E INSTALAÇÃO. AF_11/2021_PE</t>
  </si>
  <si>
    <t>103272</t>
  </si>
  <si>
    <t>AR CONDICIONADO SPLIT ON/OFF, CASSETE (TETO), 36000 BTU/H, CICLO QUENTE/FRIO - FORNECIMENTO E INSTALAÇÃO. AF_11/2021_PE</t>
  </si>
  <si>
    <t>103274</t>
  </si>
  <si>
    <t>AR CONDICIONADO SPLIT ON/OFF, CASSETE (TETO), 48000 BTU/H, CICLO QUENTE/FRIO - FORNECIMENTO E INSTALAÇÃO. AF_11/2021_PE</t>
  </si>
  <si>
    <t>103276</t>
  </si>
  <si>
    <t>AR CONDICIONADO SPLIT ON/OFF, CASSETE (TETO), 60000 BTU/H, CICLO QUENTE/FRIO - FORNECIMENTO E INSTALAÇÃO. AF_11/2021_PE</t>
  </si>
  <si>
    <t>103267</t>
  </si>
  <si>
    <t>AR CONDICIONADO SPLIT ON/OFF, CASSETE (TETO), FRIO 4 VIAS 18000 BTU/H - FORNECIMENTO E INSTALAÇÃO. AF_11/2021_PE</t>
  </si>
  <si>
    <t>103269</t>
  </si>
  <si>
    <t>AR CONDICIONADO SPLIT ON/OFF, CASSETE (TETO), FRIO 4 VIAS 24000 BTU/H - FORNECIMENTO E INSTALAÇÃO. AF_11/2021_PE</t>
  </si>
  <si>
    <t>103271</t>
  </si>
  <si>
    <t>AR CONDICIONADO SPLIT ON/OFF, CASSETE (TETO), FRIO 4 VIAS 36000 BTU/H - FORNECIMENTO E INSTALAÇÃO. AF_11/2021_PE</t>
  </si>
  <si>
    <t>103273</t>
  </si>
  <si>
    <t>AR CONDICIONADO SPLIT ON/OFF, CASSETE (TETO), FRIO 4 VIAS 48000 BTU/H - FORNECIMENTO E INSTALAÇÃO. AF_11/2021_PE</t>
  </si>
  <si>
    <t>103275</t>
  </si>
  <si>
    <t>AR CONDICIONADO SPLIT ON/OFF, CASSETE (TETO), FRIO 4 VIAS 60000 BTU/H - FORNECIMENTO E INSTALAÇÃO. AF_11/2021_PE</t>
  </si>
  <si>
    <t>103248</t>
  </si>
  <si>
    <t>AR CONDICIONADO SPLIT ON/OFF, HI-WALL (PAREDE), 12000 BTUS/H, CICLO FRIO - FORNECIMENTO E INSTALAÇÃO. AF_11/2021_PE</t>
  </si>
  <si>
    <t>103249</t>
  </si>
  <si>
    <t>AR CONDICIONADO SPLIT ON/OFF, HI-WALL (PAREDE), 12000 BTUS/H, CICLO QUENTE/FRIO - FORNECIMENTO E INSTALAÇÃO. AF_11/2021_PE</t>
  </si>
  <si>
    <t>103251</t>
  </si>
  <si>
    <t>AR CONDICIONADO SPLIT ON/OFF, HI-WALL (PAREDE), 18000 BTUS/H, CICLO FRIO - FORNECIMENTO E INSTALAÇÃO. AF_11/2021_PE</t>
  </si>
  <si>
    <t>103252</t>
  </si>
  <si>
    <t>AR CONDICIONADO SPLIT ON/OFF, HI-WALL (PAREDE), 18000 BTUS/H, CICLO QUENTE/FRIO - FORNECIMENTO E INSTALAÇÃO. AF_11/2021_PE</t>
  </si>
  <si>
    <t>103254</t>
  </si>
  <si>
    <t>AR CONDICIONADO SPLIT ON/OFF, HI-WALL (PAREDE), 24000 BTUS/H, CICLO FRIO - FORNECIMENTO E INSTALAÇÃO. AF_11/2021_PE</t>
  </si>
  <si>
    <t>103255</t>
  </si>
  <si>
    <t>AR CONDICIONADO SPLIT ON/OFF, HI-WALL (PAREDE), 24000 BTUS/H, CICLO QUENTE/FRIO - FORNECIMENTO E INSTALAÇÃO. AF_11/2021_PE</t>
  </si>
  <si>
    <t>103245</t>
  </si>
  <si>
    <t>AR CONDICIONADO SPLIT ON/OFF, HI-WALL (PAREDE), 9000 BTUS/H, CICLO FRIO - FORNECIMENTO E INSTALAÇÃO. AF_11/2021_PE</t>
  </si>
  <si>
    <t>103246</t>
  </si>
  <si>
    <t>AR CONDICIONADO SPLIT ON/OFF, HI-WALL (PAREDE), 9000 BTUS/H, CICLO QUENTE/FRIO - FORNECIMENTO E INSTALAÇÃO. AF_11/2021_PE</t>
  </si>
  <si>
    <t>103257</t>
  </si>
  <si>
    <t>AR CONDICIONADO SPLIT ON/OFF, PISO TETO, 18.000 BTU/H, CICLO FRIO - FORNECIMENTO E INSTALAÇÃO. AF_11/2021_PSE</t>
  </si>
  <si>
    <t>103259</t>
  </si>
  <si>
    <t>AR CONDICIONADO SPLIT ON/OFF, PISO TETO, 24.000 BTU/H, CICLO FRIO - FORNECIMENTO E INSTALAÇÃO. AF_11/2021_PSE</t>
  </si>
  <si>
    <t>103262</t>
  </si>
  <si>
    <t>AR CONDICIONADO SPLIT ON/OFF, PISO TETO, 36.000 BTU/H, CICLO FRIO - FORNECIMENTO E INSTALAÇÃO. AF_11/2021_PSE</t>
  </si>
  <si>
    <t>103264</t>
  </si>
  <si>
    <t>AR CONDICIONADO SPLIT ON/OFF, PISO TETO, 48.000 BTU/H, CICLO FRIO - FORNECIMENTO E INSTALAÇÃO. AF_11/2021_PE</t>
  </si>
  <si>
    <t>103266</t>
  </si>
  <si>
    <t>AR CONDICIONADO SPLIT ON/OFF, PISO TETO, 60.000 BTU/H, CICLO FRIO - FORNECIMENTO E INSTALAÇÃO. AF_11/2021_PE</t>
  </si>
  <si>
    <t>103277</t>
  </si>
  <si>
    <t>AR CONDICIONADO SPLITÃO 10 TR - FORNECIMENTO E INSTALAÇÃO. AF_11/2021_PE</t>
  </si>
  <si>
    <t>103278</t>
  </si>
  <si>
    <t>AR CONDICIONADO SPLITÃO 15 TR - FORNECIMENTO E INSTALAÇÃO. AF_11/2021_PE</t>
  </si>
  <si>
    <t>103288</t>
  </si>
  <si>
    <t>RASGO E CHUMBAMENTO EM ALVENARIA PARA TUBOS DE SPLIT PAREDE DE 9000 A 24000 BTUS/H. AF_11/2021</t>
  </si>
  <si>
    <t>103291</t>
  </si>
  <si>
    <t>TUBO EM COBRE FLEXÍVEL, DN 1/2", COM ISOLAMENTO, INSTALADO EM FORRO, PARA RAMAL DE ALIMENTAÇÃO DE AR CONDICIONADO, INCLUSO FIXADOR. AF_11/2021</t>
  </si>
  <si>
    <t>103289</t>
  </si>
  <si>
    <t>TUBO EM COBRE FLEXÍVEL, DN 1/4", COM ISOLAMENTO, INSTALADO EM FORRO, PARA RAMAL DE ALIMENTAÇÃO DE AR CONDICIONADO, INCLUSO FIXADOR. AF_11/2021</t>
  </si>
  <si>
    <t>103290</t>
  </si>
  <si>
    <t>TUBO EM COBRE FLEXÍVEL, DN 3/8", COM ISOLAMENTO, INSTALADO EM FORRO, PARA RAMAL DE ALIMENTAÇÃO DE AR CONDICIONADO, INCLUSO FIXADOR. AF_11/2021</t>
  </si>
  <si>
    <t>103292</t>
  </si>
  <si>
    <t>TUBO EM COBRE FLEXÍVEL, DN 5/8", COM ISOLAMENTO, INSTALADO EM FORRO, PARA RAMAL DE ALIMENTAÇÃO DE AR CONDICIONADO, INCLUSO FIXADOR. AF_11/2021</t>
  </si>
  <si>
    <t>97333</t>
  </si>
  <si>
    <t>TUBO EM COBRE FLEXÍVEL, DN 1/2", COM ISOLAMENTO, INSTALADO EM RAMAL DE ALIMENTAÇÃO DE AR CONDICIONADO COM CONDENSADORA CENTRAL - FORNECIMENTO E INSTALAÇÃO. AF_12/2015</t>
  </si>
  <si>
    <t>97329</t>
  </si>
  <si>
    <t>TUBO EM COBRE FLEXÍVEL, DN 1/2", COM ISOLAMENTO, INSTALADO EM RAMAL DE ALIMENTAÇÃO DE AR CONDICIONADO COM CONDENSADORA INDIVIDUAL - FORNECIMENTO E INSTALAÇÃO. AF_12/2015</t>
  </si>
  <si>
    <t>97331</t>
  </si>
  <si>
    <t>TUBO EM COBRE FLEXÍVEL, DN 1/4", COM ISOLAMENTO, INSTALADO EM RAMAL DE ALIMENTAÇÃO DE AR CONDICIONADO COM CONDENSADORA CENTRAL - FORNECIMENTO E INSTALAÇÃO. AF_12/2015</t>
  </si>
  <si>
    <t>97327</t>
  </si>
  <si>
    <t>TUBO EM COBRE FLEXÍVEL, DN 1/4", COM ISOLAMENTO, INSTALADO EM RAMAL DE ALIMENTAÇÃO DE AR CONDICIONADO COM CONDENSADORA INDIVIDUAL FORNECIMENTO E INSTALAÇÃO. AF_12/2015</t>
  </si>
  <si>
    <t>97332</t>
  </si>
  <si>
    <t>TUBO EM COBRE FLEXÍVEL, DN 3/8", COM ISOLAMENTO, INSTALADO EM RAMAL DE ALIMENTAÇÃO DE AR CONDICIONADO COM CONDENSADORA CENTRAL - FORNECIMENTO E INSTALAÇÃO. AF_12/2015</t>
  </si>
  <si>
    <t>97328</t>
  </si>
  <si>
    <t>TUBO EM COBRE FLEXÍVEL, DN 3/8", COM ISOLAMENTO, INSTALADO EM RAMAL DE ALIMENTAÇÃO DE AR CONDICIONADO COM CONDENSADORA INDIVIDUAL - FORNECIMENTO E INSTALAÇÃO. AF_12/2015</t>
  </si>
  <si>
    <t>97334</t>
  </si>
  <si>
    <t>TUBO EM COBRE FLEXÍVEL, DN 5/8", COM ISOLAMENTO, INSTALADO EM RAMAL DE ALIMENTAÇÃO DE AR CONDICIONADO COM CONDENSADORA CENTRAL FORNECIMENTO E INSTALAÇÃO. AF_12/2015</t>
  </si>
  <si>
    <t>97330</t>
  </si>
  <si>
    <t>TUBO EM COBRE FLEXÍVEL, DN 5/8", COM ISOLAMENTO, INSTALADO EM RAMAL DE ALIMENTAÇÃO DE AR CONDICIONADO COM CONDENSADORA INDIVIDUAL - FORNECIMENTO E INSTALAÇÃO. AF_12/2015</t>
  </si>
  <si>
    <t>93085</t>
  </si>
  <si>
    <t>BUCHA DE REDUÇÃO EM COBRE, DN 22 MM X 15 MM, SEM ANEL DE SOLDA, PONTA X BOLSA, INSTALADO EM RAMAL DE DISTRIBUIÇÃO DE HIDRÁULICA PREDIAL - FORNECIMENTO E INSTALAÇÃO. AF_04/2022</t>
  </si>
  <si>
    <t>103892</t>
  </si>
  <si>
    <t>BUCHA DE REDUÇÃO EM COBRE, DN 22 MM X 15 MM, SEM ANEL DE SOLDA, PONTA X BOLSA, INSTALADO EM RAMAL E SUB-RAMAL DE AQUECIMENTO SOLAR - FORNECIMENTO E INSTALAÇÃO. AF_04/2022</t>
  </si>
  <si>
    <t>103823</t>
  </si>
  <si>
    <t>BUCHA DE REDUÇÃO EM COBRE, DN 22 MM X 15 MM, SEM ANEL DE SOLDA, PONTA X BOLSA, INSTALADO EM RAMAL E SUB-RAMAL DE GÁS COMBUSTÍVEL - FORNECIMENTO E INSTALAÇÃO. AF_04/2022</t>
  </si>
  <si>
    <t>103856</t>
  </si>
  <si>
    <t>BUCHA DE REDUÇÃO EM COBRE, DN 22 MM X 15 MM, SEM ANEL DE SOLDA, PONTA X BOLSA, INSTALADO EM RAMAL E SUB-RAMAL DE GÁS MEDICINAL - FORNECIMENTO E INSTALAÇÃO. AF_04/2022</t>
  </si>
  <si>
    <t>93108</t>
  </si>
  <si>
    <t>BUCHA DE REDUÇÃO EM COBRE, DN 22 MM X 15 MM, SEM ANEL DE SOLDA, PONTA X BOLSA, INSTALADO EM RAMAL E SUB-RAMAL DE HIDRÁULICA PREDIAL - FORNECIMENTO E INSTALAÇÃO. AF_04/2022</t>
  </si>
  <si>
    <t>93091</t>
  </si>
  <si>
    <t>BUCHA DE REDUÇÃO EM COBRE, DN 28 MM X 22 MM, SEM ANEL DE SOLDA, INSTALADO EM RAMAL DE DISTRIBUIÇÃO DE HIDRÁULICA PREDIAL - FORNECIMENTO E INSTALAÇÃO. AF_04/2022</t>
  </si>
  <si>
    <t>103900</t>
  </si>
  <si>
    <t>BUCHA DE REDUÇÃO EM COBRE, DN 28 MM X 22 MM, SEM ANEL DE SOLDA, INSTALADO EM RAMAL E SUB-RAMAL DE AQUECIMENTO SOLAR - FORNECIMENTO E INSTALAÇÃO. AF_04/2022</t>
  </si>
  <si>
    <t>103831</t>
  </si>
  <si>
    <t>BUCHA DE REDUÇÃO EM COBRE, DN 28 MM X 22 MM, SEM ANEL DE SOLDA, INSTALADO EM RAMAL E SUB-RAMAL DE GÁS COMBUSTÍVEL - FORNECIMENTO E INSTALAÇÃO. AF_04/2022</t>
  </si>
  <si>
    <t>103864</t>
  </si>
  <si>
    <t>BUCHA DE REDUÇÃO EM COBRE, DN 28 MM X 22 MM, SEM ANEL DE SOLDA, INSTALADO EM RAMAL E SUB-RAMAL DE GÁS MEDICINAL - FORNECIMENTO E INSTALAÇÃO. AF_04/2022</t>
  </si>
  <si>
    <t>93133</t>
  </si>
  <si>
    <t>BUCHA DE REDUÇÃO EM COBRE, DN 28 MM X 22 MM, SEM ANEL DE SOLDA, INSTALADO EM RAMAL E SUB-RAMAL DE HIDRÁULICA PREDIAL - FORNECIMENTO E INSTALAÇÃO. AF_04/2022</t>
  </si>
  <si>
    <t>93057</t>
  </si>
  <si>
    <t>BUCHA DE REDUÇÃO EM COBRE, DN 28 MM X 22 MM, SEM ANEL DE SOLDA, PONTA X BOLSA, INSTALADO EM PRUMADA DE HIDRÁULICA PREDIAL - FORNECIMENTO E INSTALAÇÃO. AF_04/2022</t>
  </si>
  <si>
    <t>93062</t>
  </si>
  <si>
    <t>BUCHA DE REDUÇÃO EM COBRE, DN 35 MM X 28 MM, SEM ANEL DE SOLDA, PONTA X BOLSA, INSTALADO EM PRUMADA DE HIDRÁULICA PREDIAL - FORNECIMENTO E INSTALAÇÃO. AF_04/2022</t>
  </si>
  <si>
    <t>93065</t>
  </si>
  <si>
    <t>BUCHA DE REDUÇÃO EM COBRE, DN 42 MM X 35 MM, SEM ANEL DE SOLDA, PONTA X BOLSA, INSTALADO EM PRUMADA DE HIDRÁULICA PREDIAL - FORNECIMENTO E INSTALAÇÃO. AF_04/2022</t>
  </si>
  <si>
    <t>93068</t>
  </si>
  <si>
    <t>BUCHA DE REDUÇÃO EM COBRE, DN 54 MM X 42 MM, SEM ANEL DE SOLDA, PONTA X BOLSA, INSTALADO EM PRUMADA DE HIDRÁULICA PREDIAL - FORNECIMENTO E INSTALAÇÃO. AF_04/2022</t>
  </si>
  <si>
    <t>93071</t>
  </si>
  <si>
    <t>BUCHA DE REDUÇÃO EM COBRE, DN 66 MM X 54 MM, SEM ANEL DE SOLDA, PONTA X BOLSA, INSTALADO EM PRUMADA DE HIDRÁULICA PREDIAL - FORNECIMENTO E INSTALAÇÃO. AF_04/2022</t>
  </si>
  <si>
    <t>93081</t>
  </si>
  <si>
    <t>CONECTOR EM BRONZE/LATÃO, DN 15 MM X 1/2", SEM ANEL DE SOLDA, BOLSA X ROSCA F, INSTALADO EM RAMAL DE DISTRIBUIÇÃO DE HIDRÁULICA PREDIAL - FORNECIMENTO E INSTALAÇÃO. AF_04/2022</t>
  </si>
  <si>
    <t>103887</t>
  </si>
  <si>
    <t>CONECTOR EM BRONZE/LATÃO, DN 15 MM X 1/2", SEM ANEL DE SOLDA, BOLSA X ROSCA F, INSTALADO EM RAMAL E SUB-RAMAL DE AQUECIMENTO SOLAR - FORNECIMENTO E INSTALAÇÃO. AF_04/2022</t>
  </si>
  <si>
    <t>103818</t>
  </si>
  <si>
    <t>CONECTOR EM BRONZE/LATÃO, DN 15 MM X 1/2", SEM ANEL DE SOLDA, BOLSA X ROSCA F, INSTALADO EM RAMAL E SUB-RAMAL DE GÁS COMBUSTÍVEL - FORNECIMENTO E INSTALAÇÃO. AF_04/2022</t>
  </si>
  <si>
    <t>103851</t>
  </si>
  <si>
    <t>CONECTOR EM BRONZE/LATÃO, DN 15 MM X 1/2", SEM ANEL DE SOLDA, BOLSA X ROSCA F, INSTALADO EM RAMAL E SUB-RAMAL DE GÁS MEDICINAL - FORNECIMENTO E INSTALAÇÃO. AF_04/2022</t>
  </si>
  <si>
    <t>93104</t>
  </si>
  <si>
    <t>CONECTOR EM BRONZE/LATÃO, DN 15 MM X 1/2", SEM ANEL DE SOLDA, BOLSA X ROSCA F, INSTALADO EM RAMAL E SUB-RAMAL DE HIDRÁULICA PREDIAL - FORNECIMENTO E INSTALAÇÃO. AF_04/2022</t>
  </si>
  <si>
    <t>98602</t>
  </si>
  <si>
    <t>CONECTOR EM BRONZE/LATÃO, DN 22 MM X 1/2", SEM ANEL DE SOLDA, BOLSA X ROSCA F, INSTALADO EM PRUMADA DE HIDRÁULICA PREDIAL - FORNECIMENTO E INSTALAÇÃO. AF_04/2022</t>
  </si>
  <si>
    <t>93087</t>
  </si>
  <si>
    <t>CONECTOR EM BRONZE/LATÃO, DN 22 MM X 1/2", SEM ANEL DE SOLDA, BOLSA X ROSCA F, INSTALADO EM RAMAL DE DISTRIBUIÇÃO DE HIDRÁULICA PREDIAL - FORNECIMENTO E INSTALAÇÃO. AF_04/2022</t>
  </si>
  <si>
    <t>103893</t>
  </si>
  <si>
    <t>CONECTOR EM BRONZE/LATÃO, DN 22 MM X 1/2", SEM ANEL DE SOLDA, BOLSA X ROSCA F, INSTALADO EM RAMAL E SUB-RAMAL DE AQUECIMENTO SOLAR - FORNECIMENTO E INSTALAÇÃO. AF_04/2022</t>
  </si>
  <si>
    <t>103824</t>
  </si>
  <si>
    <t>CONECTOR EM BRONZE/LATÃO, DN 22 MM X 1/2", SEM ANEL DE SOLDA, BOLSA X ROSCA F, INSTALADO EM RAMAL E SUB-RAMAL DE GÁS COMBUSTÍVEL - FORNECIMENTO E INSTALAÇÃO. AF_04/2022</t>
  </si>
  <si>
    <t>103857</t>
  </si>
  <si>
    <t>CONECTOR EM BRONZE/LATÃO, DN 22 MM X 1/2", SEM ANEL DE SOLDA, BOLSA X ROSCA F, INSTALADO EM RAMAL E SUB-RAMAL DE GÁS MEDICINAL - FORNECIMENTO E INSTALAÇÃO. AF_04/2022</t>
  </si>
  <si>
    <t>93110</t>
  </si>
  <si>
    <t>CONECTOR EM BRONZE/LATÃO, DN 22 MM X 1/2", SEM ANEL DE SOLDA, BOLSA X ROSCA F, INSTALADO EM RAMAL E SUB-RAMAL DE HIDRÁULICA PREDIAL - FORNECIMENTO E INSTALAÇÃO. AF_04/2022</t>
  </si>
  <si>
    <t>93054</t>
  </si>
  <si>
    <t>CONECTOR EM BRONZE/LATÃO, DN 22 MM X 3/4", SEM ANEL DE SOLDA, BOLSA X ROSCA F, INSTALADO EM PRUMADA DE HIDRÁULICA PREDIAL - FORNECIMENTO E INSTALAÇÃO. AF_04/2022</t>
  </si>
  <si>
    <t>93088</t>
  </si>
  <si>
    <t>CONECTOR EM BRONZE/LATÃO, DN 22 MM X 3/4", SEM ANEL DE SOLDA, BOLSA X ROSCA F, INSTALADO EM RAMAL DE DISTRIBUIÇÃO DE HIDRÁULICA PREDIAL - FORNECIMENTO E INSTALAÇÃO. AF_04/2022</t>
  </si>
  <si>
    <t>103894</t>
  </si>
  <si>
    <t>CONECTOR EM BRONZE/LATÃO, DN 22 MM X 3/4", SEM ANEL DE SOLDA, BOLSA X ROSCA F, INSTALADO EM RAMAL E SUB-RAMAL DE AQUECIMENTO SOLAR - FORNECIMENTO E INSTALAÇÃO. AF_04/2022</t>
  </si>
  <si>
    <t>103825</t>
  </si>
  <si>
    <t>CONECTOR EM BRONZE/LATÃO, DN 22 MM X 3/4", SEM ANEL DE SOLDA, BOLSA X ROSCA F, INSTALADO EM RAMAL E SUB-RAMAL DE GÁS COMBUSTÍVEL - FORNECIMENTO E INSTALAÇÃO. AF_04/2022</t>
  </si>
  <si>
    <t>103858</t>
  </si>
  <si>
    <t>CONECTOR EM BRONZE/LATÃO, DN 22 MM X 3/4", SEM ANEL DE SOLDA, BOLSA X ROSCA F, INSTALADO EM RAMAL E SUB-RAMAL DE GÁS MEDICINAL - FORNECIMENTO E INSTALAÇÃO. AF_04/2022</t>
  </si>
  <si>
    <t>93111</t>
  </si>
  <si>
    <t>CONECTOR EM BRONZE/LATÃO, DN 22 MM X 3/4", SEM ANEL DE SOLDA, BOLSA X ROSCA F, INSTALADO EM RAMAL E SUB-RAMAL DE HIDRÁULICA PREDIAL - FORNECIMENTO E INSTALAÇÃO. AF_04/2022</t>
  </si>
  <si>
    <t>93059</t>
  </si>
  <si>
    <t>CONECTOR EM BRONZE/LATÃO, DN 28 MM X 1/2", SEM ANEL DE SOLDA, BOLSA X ROSCA F, INSTALADO EM PRUMADA DE HIDRÁULICA PREDIAL - FORNECIMENTO E INSTALAÇÃO. AF_04/2022</t>
  </si>
  <si>
    <t>93093</t>
  </si>
  <si>
    <t>CONECTOR EM BRONZE/LATÃO, DN 28 MM X 1/2", SEM ANEL DE SOLDA, BOLSA X ROSCA F, INSTALADO EM RAMAL DE DISTRIBUIÇÃO DE HIDRÁULICA PREDIAL - FORNECIMENTO E INSTALAÇÃO. AF_04/2022</t>
  </si>
  <si>
    <t>103899</t>
  </si>
  <si>
    <t>CONECTOR EM BRONZE/LATÃO, DN 28 MM X 1/2", SEM ANEL DE SOLDA, BOLSA X ROSCA F, INSTALADO EM RAMAL E SUB-RAMAL DE AQUECIMENTO SOLAR - FORNECIMENTO E INSTALAÇÃO. AF_04/2022</t>
  </si>
  <si>
    <t>103830</t>
  </si>
  <si>
    <t>CONECTOR EM BRONZE/LATÃO, DN 28 MM X 1/2", SEM ANEL DE SOLDA, BOLSA X ROSCA F, INSTALADO EM RAMAL E SUB-RAMAL DE GÁS COMBUSTÍVEL - FORNECIMENTO E INSTALAÇÃO. AF_04/2022</t>
  </si>
  <si>
    <t>103863</t>
  </si>
  <si>
    <t>CONECTOR EM BRONZE/LATÃO, DN 28 MM X 1/2", SEM ANEL DE SOLDA, BOLSA X ROSCA F, INSTALADO EM RAMAL E SUB-RAMAL DE GÁS MEDICINAL - FORNECIMENTO E INSTALAÇÃO. AF_04/2022</t>
  </si>
  <si>
    <t>93114</t>
  </si>
  <si>
    <t>CONECTOR EM BRONZE/LATÃO, DN 28 MM X 1/2", SEM ANEL DE SOLDA, BOLSA X ROSCA F, INSTALADO EM RAMAL E SUB-RAMAL DE HIDRÁULICA PREDIAL - FORNECIMENTO E INSTALAÇÃO. AF_04/2022</t>
  </si>
  <si>
    <t>93075</t>
  </si>
  <si>
    <t>COTOVELO EM BRONZE/LATÃO, DN 15 MM X 1/2", 90 GRAUS, SEM ANEL DE SOLDA, BOLSA X ROSCA F, INSTALADO EM RAMAL DE DISTRIBUIÇÃO DE HIDRÁULICA PREDIAL - FORNECIMENTO E INSTALAÇÃO. AF_04/2022</t>
  </si>
  <si>
    <t>103876</t>
  </si>
  <si>
    <t>COTOVELO EM BRONZE/LATÃO, DN 15 MM X 1/2", 90 GRAUS, SEM ANEL DE SOLDA, BOLSA X ROSCA F, INSTALADO EM RAMAL E SUB-RAMAL DE AQUECIMENTO SOLAR - FORNECIMENTO E INSTALAÇÃO. AF_04/2022</t>
  </si>
  <si>
    <t>103807</t>
  </si>
  <si>
    <t>COTOVELO EM BRONZE/LATÃO, DN 15 MM X 1/2", 90 GRAUS, SEM ANEL DE SOLDA, BOLSA X ROSCA F, INSTALADO EM RAMAL E SUB-RAMAL DE GÁS COMBUSTÍVEL - FORNECIMENTO E INSTALAÇÃO. AF_04/2022</t>
  </si>
  <si>
    <t>103840</t>
  </si>
  <si>
    <t>COTOVELO EM BRONZE/LATÃO, DN 15 MM X 1/2", 90 GRAUS, SEM ANEL DE SOLDA, BOLSA X ROSCA F, INSTALADO EM RAMAL E SUB-RAMAL DE GÁS MEDICINAL - FORNECIMENTO E INSTALAÇÃO. AF_04/2022</t>
  </si>
  <si>
    <t>93098</t>
  </si>
  <si>
    <t>COTOVELO EM BRONZE/LATÃO, DN 15 MM X 1/2", 90 GRAUS, SEM ANEL DE SOLDA, BOLSA X ROSCA F, INSTALADO EM RAMAL E SUB-RAMAL DE HIDRÁULICA PREDIAL - FORNECIMENTO E INSTALAÇÃO. AF_04/2022</t>
  </si>
  <si>
    <t>93120</t>
  </si>
  <si>
    <t>COTOVELO EM BRONZE/LATÃO, DN 22 MM X 1/2", 90 GRAUS, SEM ANEL DE SOLDA, BOLSA X ROSCA F, INSTALADO EM PRUMADA DE HIDRÁULICA PREDIAL - FORNECIMENTO E INSTALAÇÃO. AF_04/2022</t>
  </si>
  <si>
    <t>93077</t>
  </si>
  <si>
    <t>COTOVELO EM BRONZE/LATÃO, DN 22 MM X 1/2", 90 GRAUS, SEM ANEL DE SOLDA, BOLSA X ROSCA F, INSTALADO EM RAMAL DE DISTRIBUIÇÃO DE HIDRÁULICA PREDIAL - FORNECIMENTO E INSTALAÇÃO. AF_04/2022</t>
  </si>
  <si>
    <t>103879</t>
  </si>
  <si>
    <t>COTOVELO EM BRONZE/LATÃO, DN 22 MM X 1/2", 90 GRAUS, SEM ANEL DE SOLDA, BOLSA X ROSCA F, INSTALADO EM RAMAL E SUB-RAMAL DE AQUECIMENTO SOLAR - FORNECIMENTO E INSTALAÇÃO. AF_04/2022</t>
  </si>
  <si>
    <t>103810</t>
  </si>
  <si>
    <t>COTOVELO EM BRONZE/LATÃO, DN 22 MM X 1/2", 90 GRAUS, SEM ANEL DE SOLDA, BOLSA X ROSCA F, INSTALADO EM RAMAL E SUB-RAMAL DE GÁS COMBUSTÍVEL - FORNECIMENTO E INSTALAÇÃO. AF_04/2022</t>
  </si>
  <si>
    <t>103843</t>
  </si>
  <si>
    <t>COTOVELO EM BRONZE/LATÃO, DN 22 MM X 1/2", 90 GRAUS, SEM ANEL DE SOLDA, BOLSA X ROSCA F, INSTALADO EM RAMAL E SUB-RAMAL DE GÁS MEDICINAL - FORNECIMENTO E INSTALAÇÃO. AF_04/2022</t>
  </si>
  <si>
    <t>93100</t>
  </si>
  <si>
    <t>COTOVELO EM BRONZE/LATÃO, DN 22 MM X 1/2", 90 GRAUS, SEM ANEL DE SOLDA, BOLSA X ROSCA F, INSTALADO EM RAMAL E SUB-RAMAL DE HIDRÁULICA PREDIAL - FORNECIMENTO E INSTALAÇÃO. AF_04/2022</t>
  </si>
  <si>
    <t>93121</t>
  </si>
  <si>
    <t>COTOVELO EM BRONZE/LATÃO, DN 22 MM X 3/4", 90 GRAUS, SEM ANEL DE SOLDA, BOLSA X ROSCA F, INSTALADO EM PRUMADA DE HIDRÁULICA PREDIAL - FORNECIMENTO E INSTALAÇÃO. AF_04/2022</t>
  </si>
  <si>
    <t>93078</t>
  </si>
  <si>
    <t>COTOVELO EM BRONZE/LATÃO, DN 22 MM X 3/4", 90 GRAUS, SEM ANEL DE SOLDA, BOLSA X ROSCA F, INSTALADO EM RAMAL DE DISTRIBUIÇÃO DE HIDRÁULICA PREDIAL - FORNECIMENTO E INSTALAÇÃO. AF_04/2022</t>
  </si>
  <si>
    <t>103880</t>
  </si>
  <si>
    <t>COTOVELO EM BRONZE/LATÃO, DN 22 MM X 3/4", 90 GRAUS, SEM ANEL DE SOLDA, BOLSA X ROSCA F, INSTALADO EM RAMAL E SUB-RAMAL DE AQUECIMENTO SOLAR - FORNECIMENTO E INSTALAÇÃO. AF_04/2022</t>
  </si>
  <si>
    <t>103811</t>
  </si>
  <si>
    <t>COTOVELO EM BRONZE/LATÃO, DN 22 MM X 3/4", 90 GRAUS, SEM ANEL DE SOLDA, BOLSA X ROSCA F, INSTALADO EM RAMAL E SUB-RAMAL DE GÁS COMBUSTÍVEL - FORNECIMENTO E INSTALAÇÃO. AF_04/2022</t>
  </si>
  <si>
    <t>103844</t>
  </si>
  <si>
    <t>COTOVELO EM BRONZE/LATÃO, DN 22 MM X 3/4", 90 GRAUS, SEM ANEL DE SOLDA, BOLSA X ROSCA F, INSTALADO EM RAMAL E SUB-RAMAL DE GÁS MEDICINAL - FORNECIMENTO E INSTALAÇÃO. AF_04/2022</t>
  </si>
  <si>
    <t>93101</t>
  </si>
  <si>
    <t>COTOVELO EM BRONZE/LATÃO, DN 22 MM X 3/4", 90 GRAUS, SEM ANEL DE SOLDA, BOLSA X ROSCA F, INSTALADO EM RAMAL E SUB-RAMAL DE HIDRÁULICA PREDIAL - FORNECIMENTO E INSTALAÇÃO. AF_04/2022</t>
  </si>
  <si>
    <t>92311</t>
  </si>
  <si>
    <t>COTOVELO EM COBRE, DN 15 MM, 90 GRAUS, SEM ANEL DE SOLDA, INSTALADO EM RAMAL DE DISTRIBUIÇÃO FORNECIMENTO E INSTALAÇÃO. AF_04/2022</t>
  </si>
  <si>
    <t>103874</t>
  </si>
  <si>
    <t>COTOVELO EM COBRE, DN 15 MM, 90 GRAUS, SEM ANEL DE SOLDA, INSTALADO EM RAMAL E SUB-RAMAL DE AQUECIMENTO SOLAR - FORNECIMENTO E INSTALAÇÃO. AF_04/2022</t>
  </si>
  <si>
    <t>103805</t>
  </si>
  <si>
    <t>COTOVELO EM COBRE, DN 15 MM, 90 GRAUS, SEM ANEL DE SOLDA, INSTALADO EM RAMAL E SUB-RAMAL DE GÁS COMBUSTÍVEL - FORNECIMENTO E INSTALAÇÃO. AF_04/2022</t>
  </si>
  <si>
    <t>103838</t>
  </si>
  <si>
    <t>COTOVELO EM COBRE, DN 15 MM, 90 GRAUS, SEM ANEL DE SOLDA, INSTALADO EM RAMAL E SUB-RAMAL DE GÁS MEDICINAL - FORNECIMENTO E INSTALAÇÃO. AF_04/2022</t>
  </si>
  <si>
    <t>92326</t>
  </si>
  <si>
    <t>COTOVELO EM COBRE, DN 15 MM, 90 GRAUS, SEM ANEL DE SOLDA, INSTALADO EM RAMAL E SUB-RAMAL DE HIDRÁULICA PREDIAL - FORNECIMENTO E INSTALAÇÃO. AF_04/2022</t>
  </si>
  <si>
    <t>92287</t>
  </si>
  <si>
    <t>COTOVELO EM COBRE, DN 22 MM, 90 GRAUS, SEM ANEL DE SOLDA, INSTALADO EM PRUMADA DE HIDRÁULICA PREDIAL - FORNECIMENTO E INSTALAÇÃO. AF_04/2022</t>
  </si>
  <si>
    <t>92312</t>
  </si>
  <si>
    <t>COTOVELO EM COBRE, DN 22 MM, 90 GRAUS, SEM ANEL DE SOLDA, INSTALADO EM RAMAL DE DISTRIBUIÇÃO DE HIDRÁULICA PREDIAL - FORNECIMENTO E INSTALAÇÃO. AF_04/2022</t>
  </si>
  <si>
    <t>103877</t>
  </si>
  <si>
    <t>COTOVELO EM COBRE, DN 22 MM, 90 GRAUS, SEM ANEL DE SOLDA, INSTALADO EM RAMAL E SUB-RAMAL DE AQUECIMENTO SOLAR - FORNECIMENTO E INSTALAÇÃO. AF_04/2022</t>
  </si>
  <si>
    <t>103808</t>
  </si>
  <si>
    <t>COTOVELO EM COBRE, DN 22 MM, 90 GRAUS, SEM ANEL DE SOLDA, INSTALADO EM RAMAL E SUB-RAMAL DE GÁS COMBUSTÍVEL - FORNECIMENTO E INSTALAÇÃO. AF_04/2022</t>
  </si>
  <si>
    <t>103841</t>
  </si>
  <si>
    <t>COTOVELO EM COBRE, DN 22 MM, 90 GRAUS, SEM ANEL DE SOLDA, INSTALADO EM RAMAL E SUB-RAMAL DE GÁS MEDICINAL - FORNECIMENTO E INSTALAÇÃO. AF_04/2022</t>
  </si>
  <si>
    <t>92327</t>
  </si>
  <si>
    <t>COTOVELO EM COBRE, DN 22 MM, 90 GRAUS, SEM ANEL DE SOLDA, INSTALADO EM RAMAL E SUB-RAMAL DE HIDRÁULICA PREDIAL - FORNECIMENTO E INSTALAÇÃO. AF_04/2022</t>
  </si>
  <si>
    <t>92288</t>
  </si>
  <si>
    <t>COTOVELO EM COBRE, DN 28 MM, 90 GRAUS, SEM ANEL DE SOLDA, INSTALADO EM PRUMADA DE HIDRÁULICA PREDIAL - FORNECIMENTO E INSTALAÇÃO. AF_04/2022</t>
  </si>
  <si>
    <t>92313</t>
  </si>
  <si>
    <t>COTOVELO EM COBRE, DN 28 MM, 90 GRAUS, SEM ANEL DE SOLDA, INSTALADO EM RAMAL DE DISTRIBUIÇÃO DE HIDRÁULICA PREDIAL - FORNECIMENTO E INSTALAÇÃO. AF_04/2022</t>
  </si>
  <si>
    <t>103881</t>
  </si>
  <si>
    <t>COTOVELO EM COBRE, DN 28 MM, 90 GRAUS, SEM ANEL DE SOLDA, INSTALADO EM RAMAL E SUB-RAMAL DE AQUECIMENTO SOLAR - FORNECIMENTO E INSTALAÇÃO. AF_04/2022</t>
  </si>
  <si>
    <t>103812</t>
  </si>
  <si>
    <t>COTOVELO EM COBRE, DN 28 MM, 90 GRAUS, SEM ANEL DE SOLDA, INSTALADO EM RAMAL E SUB-RAMAL DE GÁS COMBUSTÍVEL - FORNECIMENTO E INSTALAÇÃO. AF_04/2022</t>
  </si>
  <si>
    <t>103845</t>
  </si>
  <si>
    <t>COTOVELO EM COBRE, DN 28 MM, 90 GRAUS, SEM ANEL DE SOLDA, INSTALADO EM RAMAL E SUB-RAMAL DE GÁS MEDICINAL - FORNECIMENTO E INSTALAÇÃO. AF_04/2022</t>
  </si>
  <si>
    <t>92328</t>
  </si>
  <si>
    <t>COTOVELO EM COBRE, DN 28 MM, 90 GRAUS, SEM ANEL DE SOLDA, INSTALADO EM RAMAL E SUB-RAMAL DE HIDRÁULICA PREDIAL - FORNECIMENTO E INSTALAÇÃO. AF_04/2022</t>
  </si>
  <si>
    <t>92289</t>
  </si>
  <si>
    <t>COTOVELO EM COBRE, DN 35 MM, 90 GRAUS, SEM ANEL DE SOLDA, INSTALADO EM PRUMADA DE HIDRÁULICA PREDIAL - FORNECIMENTO E INSTALAÇÃO. AF_04/2022</t>
  </si>
  <si>
    <t>92290</t>
  </si>
  <si>
    <t>COTOVELO EM COBRE, DN 42 MM, 90 GRAUS, SEM ANEL DE SOLDA, INSTALADO EM PRUMADA DE HIDRÁULICA PREDIAL - FORNECIMENTO E INSTALAÇÃO. AF_04/2022</t>
  </si>
  <si>
    <t>92291</t>
  </si>
  <si>
    <t>COTOVELO EM COBRE, DN 54 MM, 90 GRAUS, SEM ANEL DE SOLDA, INSTALADO EM PRUMADA DE HIDRÁULICA PREDIAL - FORNECIMENTO E INSTALAÇÃO. AF_04/2022</t>
  </si>
  <si>
    <t>92292</t>
  </si>
  <si>
    <t>COTOVELO EM COBRE, DN 66 MM, 90 GRAUS, SEM ANEL DE SOLDA, INSTALADO EM PRUMADA DE HIDRÁULICA PREDIAL - FORNECIMENTO E INSTALAÇÃO. AF_04/2022</t>
  </si>
  <si>
    <t>93082</t>
  </si>
  <si>
    <t>CURVA DE TRANSPOSIÇÃO EM BRONZE/LATÃO, DN 15 MM, SEM ANEL DE SOLDA, BOLSA X BOLSA, INSTALADO EM RAMAL DE DISTRIBUIÇÃO DE HIDRÁULICA PREDIAL - FORNECIMENTO E INSTALAÇÃO. AF_04/2022</t>
  </si>
  <si>
    <t>103885</t>
  </si>
  <si>
    <t>CURVA DE TRANSPOSIÇÃO EM BRONZE/LATÃO, DN 15 MM, SEM ANEL DE SOLDA, BOLSA X BOLSA, INSTALADO EM RAMAL E SUB-RAMAL DE AQUECIMENTO SOLAR - FORNECIMENTO E INSTALAÇÃO. AF_04/2022</t>
  </si>
  <si>
    <t>103816</t>
  </si>
  <si>
    <t>CURVA DE TRANSPOSIÇÃO EM BRONZE/LATÃO, DN 15 MM, SEM ANEL DE SOLDA, BOLSA X BOLSA, INSTALADO EM RAMAL E SUB-RAMAL DE GÁS COMBUSTÍVEL - FORNECIMENTO E INSTALAÇÃO. AF_04/2022</t>
  </si>
  <si>
    <t>103849</t>
  </si>
  <si>
    <t>CURVA DE TRANSPOSIÇÃO EM BRONZE/LATÃO, DN 15 MM, SEM ANEL DE SOLDA, BOLSA X BOLSA, INSTALADO EM RAMAL E SUB-RAMAL DE GÁS MEDICINAL - FORNECIMENTO E INSTALAÇÃO. AF_04/2022</t>
  </si>
  <si>
    <t>93105</t>
  </si>
  <si>
    <t>CURVA DE TRANSPOSIÇÃO EM BRONZE/LATÃO, DN 15 MM, SEM ANEL DE SOLDA, BOLSA X BOLSA, INSTALADO EM RAMAL E SUB-RAMAL DE HIDRÁULICA PREDIAL - FORNECIMENTO E INSTALAÇÃO. AF_04/2022</t>
  </si>
  <si>
    <t>93055</t>
  </si>
  <si>
    <t>CURVA DE TRANSPOSIÇÃO EM BRONZE/LATÃO, DN 22 MM, SEM ANEL DE SOLDA, BOLSA X BOLSA, INSTALADO EM PRUMADA DE HIDRÁULICA PREDIAL - FORNECIMENTO E INSTALAÇÃO. AF_04/2022</t>
  </si>
  <si>
    <t>93089</t>
  </si>
  <si>
    <t>CURVA DE TRANSPOSIÇÃO EM BRONZE/LATÃO, DN 22 MM, SEM ANEL DE SOLDA, BOLSA X BOLSA, INSTALADO EM RAMAL DE DISTRIBUIÇÃO DE HIDRÁULICA PREDIAL - FORNECIMENTO E INSTALAÇÃO. AF_04/2022</t>
  </si>
  <si>
    <t>103891</t>
  </si>
  <si>
    <t>CURVA DE TRANSPOSIÇÃO EM BRONZE/LATÃO, DN 22 MM, SEM ANEL DE SOLDA, BOLSA X BOLSA, INSTALADO EM RAMAL E SUB-RAMAL DE AQUECIMENTO SOLAR - FORNECIMENTO E INSTALAÇÃO. AF_04/2022</t>
  </si>
  <si>
    <t>103822</t>
  </si>
  <si>
    <t>CURVA DE TRANSPOSIÇÃO EM BRONZE/LATÃO, DN 22 MM, SEM ANEL DE SOLDA, BOLSA X BOLSA, INSTALADO EM RAMAL E SUB-RAMAL DE GÁS COMBUSTÍVEL - FORNECIMENTO E INSTALAÇÃO. AF_04/2022</t>
  </si>
  <si>
    <t>103855</t>
  </si>
  <si>
    <t>CURVA DE TRANSPOSIÇÃO EM BRONZE/LATÃO, DN 22 MM, SEM ANEL DE SOLDA, BOLSA X BOLSA, INSTALADO EM RAMAL E SUB-RAMAL DE GÁS MEDICINAL - FORNECIMENTO E INSTALAÇÃO. AF_04/2022</t>
  </si>
  <si>
    <t>93112</t>
  </si>
  <si>
    <t>CURVA DE TRANSPOSIÇÃO EM BRONZE/LATÃO, DN 22 MM, SEM ANEL DE SOLDA, BOLSA X BOLSA, INSTALADO EM RAMAL E SUB-RAMAL DE HIDRÁULICA PREDIAL - FORNECIMENTO E INSTALAÇÃO. AF_04/2022</t>
  </si>
  <si>
    <t>93060</t>
  </si>
  <si>
    <t>CURVA DE TRANSPOSIÇÃO EM BRONZE/LATÃO, DN 28 MM, SEM ANEL DE SOLDA, BOLSA X BOLSA, INSTALADO EM PRUMADA DE HIDRÁULICA PREDIAL - FORNECIMENTO E INSTALAÇÃO. AF_04/2022</t>
  </si>
  <si>
    <t>93094</t>
  </si>
  <si>
    <t>CURVA DE TRANSPOSIÇÃO EM BRONZE/LATÃO, DN 28 MM, SEM ANEL DE SOLDA, BOLSA X BOLSA, INSTALADO EM RAMAL DE DISTRIBUIÇÃO DE HIDRÁULICA PREDIAL - FORNECIMENTO E INSTALAÇÃO. AF_04/2022</t>
  </si>
  <si>
    <t>103897</t>
  </si>
  <si>
    <t>CURVA DE TRANSPOSIÇÃO EM BRONZE/LATÃO, DN 28 MM, SEM ANEL DE SOLDA, BOLSA X BOLSA, INSTALADO EM RAMAL E SUB-RAMAL DE AQUECIMENTO SOLAR - FORNECIMENTO E INSTALAÇÃO. AF_04/2022</t>
  </si>
  <si>
    <t>103828</t>
  </si>
  <si>
    <t>CURVA DE TRANSPOSIÇÃO EM BRONZE/LATÃO, DN 28 MM, SEM ANEL DE SOLDA, BOLSA X BOLSA, INSTALADO EM RAMAL E SUB-RAMAL DE GÁS COMBUSTÍVEL - FORNECIMENTO E INSTALAÇÃO. AF_04/2022</t>
  </si>
  <si>
    <t>103861</t>
  </si>
  <si>
    <t>CURVA DE TRANSPOSIÇÃO EM BRONZE/LATÃO, DN 28 MM, SEM ANEL DE SOLDA, BOLSA X BOLSA, INSTALADO EM RAMAL E SUB-RAMAL DE GÁS MEDICINAL - FORNECIMENTO E INSTALAÇÃO. AF_04/2022</t>
  </si>
  <si>
    <t>93115</t>
  </si>
  <si>
    <t>CURVA DE TRANSPOSIÇÃO EM BRONZE/LATÃO, DN 28 MM, SEM ANEL DE SOLDA, BOLSA X BOLSA, INSTALADO EM RAMAL E SUB-RAMAL DE HIDRÁULICA PREDIAL - FORNECIMENTO E INSTALAÇÃO. AF_04/2022</t>
  </si>
  <si>
    <t>93074</t>
  </si>
  <si>
    <t>CURVA EM COBRE, DN 15 MM, 45 GRAUS, SEM ANEL DE SOLDA, BOLSA X BOLSA, INSTALADO EM RAMAL DE DISTRIBUIÇÃO DE HIDRÁULICA PREDIAL - FORNECIMENTO E INSTALAÇÃO. AF_04/2022</t>
  </si>
  <si>
    <t>103875</t>
  </si>
  <si>
    <t>CURVA EM COBRE, DN 15 MM, 45 GRAUS, SEM ANEL DE SOLDA, BOLSA X BOLSA, INSTALADO EM RAMAL E SUB-RAMAL DE AQUECIMENTO SOLAR - FORNECIMENTO E INSTALAÇÃO. AF_04/2022</t>
  </si>
  <si>
    <t>103806</t>
  </si>
  <si>
    <t>CURVA EM COBRE, DN 15 MM, 45 GRAUS, SEM ANEL DE SOLDA, BOLSA X BOLSA, INSTALADO EM RAMAL E SUB-RAMAL DE GÁS COMBUSTÍVEL - FORNECIMENTO E INSTALAÇÃO. AF_04/2022</t>
  </si>
  <si>
    <t>103839</t>
  </si>
  <si>
    <t>CURVA EM COBRE, DN 15 MM, 45 GRAUS, SEM ANEL DE SOLDA, BOLSA X BOLSA, INSTALADO EM RAMAL E SUB-RAMAL DE GÁS MEDICINAL - FORNECIMENTO E INSTALAÇÃO. AF_04/2022</t>
  </si>
  <si>
    <t>93097</t>
  </si>
  <si>
    <t>CURVA EM COBRE, DN 15 MM, 45 GRAUS, SEM ANEL DE SOLDA, BOLSA X BOLSA, INSTALADO EM RAMAL E SUB-RAMAL DE HIDRÁULICA PREDIAL - FORNECIMENTO E INSTALAÇÃO. AF_04/2022</t>
  </si>
  <si>
    <t>93119</t>
  </si>
  <si>
    <t>CURVA EM COBRE, DN 22 MM, 45 GRAUS, SEM ANEL DE SOLDA, BOLSA X BOLSA, INSTALADO EM PRUMADA DE HIDRÁULICA PREDIAL - FORNECIMENTO E INSTALAÇÃO. AF_04/2022</t>
  </si>
  <si>
    <t>93076</t>
  </si>
  <si>
    <t>CURVA EM COBRE, DN 22 MM, 45 GRAUS, SEM ANEL DE SOLDA, BOLSA X BOLSA, INSTALADO EM RAMAL DE DISTRIBUIÇÃO DE HIDRÁULICA PREDIAL - FORNECIMENTO E INSTALAÇÃO. AF_04/2022</t>
  </si>
  <si>
    <t>103878</t>
  </si>
  <si>
    <t>CURVA EM COBRE, DN 22 MM, 45 GRAUS, SEM ANEL DE SOLDA, BOLSA X BOLSA, INSTALADO EM RAMAL E SUB-RAMAL DE AQUECIMENTO SOLAR - FORNECIMENTO E INSTALAÇÃO. AF_04/2022</t>
  </si>
  <si>
    <t>103809</t>
  </si>
  <si>
    <t>CURVA EM COBRE, DN 22 MM, 45 GRAUS, SEM ANEL DE SOLDA, BOLSA X BOLSA, INSTALADO EM RAMAL E SUB-RAMAL DE GÁS COMBUSTÍVEL - FORNECIMENTO E INSTALAÇÃO. AF_04/2022</t>
  </si>
  <si>
    <t>103842</t>
  </si>
  <si>
    <t>CURVA EM COBRE, DN 22 MM, 45 GRAUS, SEM ANEL DE SOLDA, BOLSA X BOLSA, INSTALADO EM RAMAL E SUB-RAMAL DE GÁS MEDICINAL - FORNECIMENTO E INSTALAÇÃO. AF_04/2022</t>
  </si>
  <si>
    <t>93099</t>
  </si>
  <si>
    <t>CURVA EM COBRE, DN 22 MM, 45 GRAUS, SEM ANEL DE SOLDA, BOLSA X BOLSA, INSTALADO EM RAMAL E SUB-RAMAL DE HIDRÁULICA PREDIAL - FORNECIMENTO E INSTALAÇÃO. AF_04/2022</t>
  </si>
  <si>
    <t>93122</t>
  </si>
  <si>
    <t>CURVA EM COBRE, DN 28 MM, 45 GRAUS, SEM ANEL DE SOLDA, BOLSA X BOLSA, INSTALADO EM PRUMADA DE HIDRÁULICA PREDIAL - FORNECIMENTO E INSTALAÇÃO. AF_04/2022</t>
  </si>
  <si>
    <t>93079</t>
  </si>
  <si>
    <t>CURVA EM COBRE, DN 28 MM, 45 GRAUS, SEM ANEL DE SOLDA, BOLSA X BOLSA, INSTALADO EM RAMAL DE DISTRIBUIÇÃO DE HIDRÁULICA PREDIAL - FORNECIMENTO E INSTALAÇÃO. AF_04/2022</t>
  </si>
  <si>
    <t>103882</t>
  </si>
  <si>
    <t>CURVA EM COBRE, DN 28 MM, 45 GRAUS, SEM ANEL DE SOLDA, BOLSA X BOLSA, INSTALADO EM RAMAL E SUB-RAMAL DE AQUECIMENTO SOLAR - FORNECIMENTO E INSTALAÇÃO. AF_04/2022</t>
  </si>
  <si>
    <t>103813</t>
  </si>
  <si>
    <t>CURVA EM COBRE, DN 28 MM, 45 GRAUS, SEM ANEL DE SOLDA, BOLSA X BOLSA, INSTALADO EM RAMAL E SUB-RAMAL DE GÁS COMBUSTÍVEL - FORNECIMENTO E INSTALAÇÃO. AF_04/2022</t>
  </si>
  <si>
    <t>103846</t>
  </si>
  <si>
    <t>CURVA EM COBRE, DN 28 MM, 45 GRAUS, SEM ANEL DE SOLDA, BOLSA X BOLSA, INSTALADO EM RAMAL E SUB-RAMAL DE GÁS MEDICINAL - FORNECIMENTO E INSTALAÇÃO. AF_04/2022</t>
  </si>
  <si>
    <t>93102</t>
  </si>
  <si>
    <t>CURVA EM COBRE, DN 28 MM, 45 GRAUS, SEM ANEL DE SOLDA, BOLSA X BOLSA, INSTALADO EM RAMAL E SUB-RAMAL DE HIDRÁULICA PREDIAL - FORNECIMENTO E INSTALAÇÃO. AF_04/2022</t>
  </si>
  <si>
    <t>93123</t>
  </si>
  <si>
    <t>CURVA EM COBRE, DN 35 MM, 45 GRAUS, SEM ANEL DE SOLDA, BOLSA X BOLSA, INSTALADO EM PRUMADA DE HIDRÁULICA PREDIAL - FORNECIMENTO E INSTALAÇÃO. AF_04/2022</t>
  </si>
  <si>
    <t>93124</t>
  </si>
  <si>
    <t>CURVA EM COBRE, DN 42 MM, 45 GRAUS, SEM ANEL DE SOLDA, BOLSA X BOLSA, INSTALADO EM PRUMADA DE HIDRÁULICA PREDIAL - FORNECIMENTO E INSTALAÇÃO. AF_04/2022</t>
  </si>
  <si>
    <t>93125</t>
  </si>
  <si>
    <t>CURVA EM COBRE, DN 54 MM, 45 GRAUS, SEM ANEL DE SOLDA, BOLSA X BOLSA, INSTALADO EM PRUMADA DE HIDRÁULICA PREDIAL - FORNECIMENTO E INSTALAÇÃO. AF_04/2022</t>
  </si>
  <si>
    <t>93126</t>
  </si>
  <si>
    <t>CURVA EM COBRE, DN 66 MM, 45 GRAUS, SEM ANEL DE SOLDA, BOLSA X BOLSA, INSTALADO EM PRUMADA DE HIDRÁULICA PREDIAL - FORNECIMENTO E INSTALAÇÃO. AF_04/2022</t>
  </si>
  <si>
    <t>93063</t>
  </si>
  <si>
    <t>JUNTA DE EXPANSÃO EM BRONZE/LATÃO, DN 35 MM, PONTA X PONTA, INSTALADO EM PRUMADA DE HIDRÁULICA PREDIAL - FORNECIMENTO E INSTALAÇÃO. AF_04/2022</t>
  </si>
  <si>
    <t>93066</t>
  </si>
  <si>
    <t>JUNTA DE EXPANSÃO EM BRONZE/LATÃO, DN 42 MM, PONTA X PONTA, INSTALADO EM PRUMADA DE HIDRÁULICA PREDIAL - FORNECIMENTO E INSTALAÇÃO. AF_04/2022</t>
  </si>
  <si>
    <t>93069</t>
  </si>
  <si>
    <t>JUNTA DE EXPANSÃO EM BRONZE/LATÃO, DN 54 MM, PONTA X PONTA, INSTALADO EM PRUMADA DE HIDRÁULICA PREDIAL - FORNECIMENTO E INSTALAÇÃO. AF_04/2022</t>
  </si>
  <si>
    <t>93072</t>
  </si>
  <si>
    <t>JUNTA DE EXPANSÃO EM BRONZE/LATÃO, DN 66 MM, PONTA X PONTA, INSTALADO EM PRUMADA DE HIDRÁULICA PREDIAL - FORNECIMENTO E INSTALAÇÃO. AF_04/2022</t>
  </si>
  <si>
    <t>93083</t>
  </si>
  <si>
    <t>JUNTA DE EXPANSÃO EM COBRE, DN 15 MM, PONTA X PONTA, INSTALADO EM RAMAL DE DISTRIBUIÇÃO DE HIDRÁULICA PREDIAL - FORNECIMENTO E INSTALAÇÃO. AF_04/2022</t>
  </si>
  <si>
    <t>103886</t>
  </si>
  <si>
    <t>JUNTA DE EXPANSÃO EM COBRE, DN 15 MM, PONTA X PONTA, INSTALADO EM RAMAL E SUB-RAMAL DE AQUECIMENTO SOLAR - FORNECIMENTO E INSTALAÇÃO. AF_04/2022</t>
  </si>
  <si>
    <t>103817</t>
  </si>
  <si>
    <t>JUNTA DE EXPANSÃO EM COBRE, DN 15 MM, PONTA X PONTA, INSTALADO EM RAMAL E SUB-RAMAL DE GÁS COMBUSTÍVEL - FORNECIMENTO E INSTALAÇÃO. AF_04/2022</t>
  </si>
  <si>
    <t>103850</t>
  </si>
  <si>
    <t>JUNTA DE EXPANSÃO EM COBRE, DN 15 MM, PONTA X PONTA, INSTALADO EM RAMAL E SUB-RAMAL DE GÁS MEDICINAL - FORNECIMENTO E INSTALAÇÃO. AF_04/2022</t>
  </si>
  <si>
    <t>93106</t>
  </si>
  <si>
    <t>JUNTA DE EXPANSÃO EM COBRE, DN 15 MM, PONTA X PONTA, INSTALADO EM RAMAL E SUB-RAMAL DE HIDRÁULICA PREDIAL - FORNECIMENTO E INSTALAÇÃO. AF_04/2022</t>
  </si>
  <si>
    <t>93052</t>
  </si>
  <si>
    <t>JUNTA DE EXPANSÃO EM COBRE, DN 22 MM, PONTA X PONTA, INSTALADO EM PRUMADA DE HIDRÁULICA PREDIAL - FORNECIMENTO E INSTALAÇÃO. AF_04/2022</t>
  </si>
  <si>
    <t>93086</t>
  </si>
  <si>
    <t>JUNTA DE EXPANSÃO EM COBRE, DN 22 MM, PONTA X PONTA, INSTALADO EM RAMAL DE DISTRIBUIÇÃO DE HIDRÁULICA PREDIAL - FORNECIMENTO E INSTALAÇÃO. AF_04/2022</t>
  </si>
  <si>
    <t>103890</t>
  </si>
  <si>
    <t>JUNTA DE EXPANSÃO EM COBRE, DN 22 MM, PONTA X PONTA, INSTALADO EM RAMAL E SUB-RAMAL DE AQUECIMENTO SOLAR - FORNECIMENTO E INSTALAÇÃO. AF_04/2022</t>
  </si>
  <si>
    <t>103821</t>
  </si>
  <si>
    <t>JUNTA DE EXPANSÃO EM COBRE, DN 22 MM, PONTA X PONTA, INSTALADO EM RAMAL E SUB-RAMAL DE GÁS COMBUSTÍVEL - FORNECIMENTO E INSTALAÇÃO. AF_04/2022</t>
  </si>
  <si>
    <t>103854</t>
  </si>
  <si>
    <t>JUNTA DE EXPANSÃO EM COBRE, DN 22 MM, PONTA X PONTA, INSTALADO EM RAMAL E SUB-RAMAL DE GÁS MEDICINAL - FORNECIMENTO E INSTALAÇÃO. AF_04/2022</t>
  </si>
  <si>
    <t>93109</t>
  </si>
  <si>
    <t>JUNTA DE EXPANSÃO EM COBRE, DN 22 MM, PONTA X PONTA, INSTALADO EM RAMAL E SUB-RAMAL DE HIDRÁULICA PREDIAL - FORNECIMENTO E INSTALAÇÃO. AF_04/2022</t>
  </si>
  <si>
    <t>93058</t>
  </si>
  <si>
    <t>JUNTA DE EXPANSÃO EM COBRE, DN 28 MM, PONTA X PONTA, INSTALADO EM PRUMADA DE HIDRÁULICA PREDIAL - FORNECIMENTO E INSTALAÇÃO. AF_04/2022</t>
  </si>
  <si>
    <t>93092</t>
  </si>
  <si>
    <t>JUNTA DE EXPANSÃO EM COBRE, DN 28 MM, PONTA X PONTA, INSTALADO EM RAMAL DE DISTRIBUIÇÃO DE HIDRÁULICA PREDIAL - FORNECIMENTO E INSTALAÇÃO. AF_04/2022</t>
  </si>
  <si>
    <t>103898</t>
  </si>
  <si>
    <t>JUNTA DE EXPANSÃO EM COBRE, DN 28 MM, PONTA X PONTA, INSTALADO EM RAMAL E SUB-RAMAL DE AQUECIMENTO SOLAR - FORNECIMENTO E INSTALAÇÃO. AF_04/2022</t>
  </si>
  <si>
    <t>103829</t>
  </si>
  <si>
    <t>JUNTA DE EXPANSÃO EM COBRE, DN 28 MM, PONTA X PONTA, INSTALADO EM RAMAL E SUB-RAMAL DE GÁS COMBUSTÍVEL - FORNECIMENTO E INSTALAÇÃO. AF_04/2022</t>
  </si>
  <si>
    <t>103862</t>
  </si>
  <si>
    <t>JUNTA DE EXPANSÃO EM COBRE, DN 28 MM, PONTA X PONTA, INSTALADO EM RAMAL E SUB-RAMAL DE GÁS MEDICINAL - FORNECIMENTO E INSTALAÇÃO. AF_04/2022</t>
  </si>
  <si>
    <t>93116</t>
  </si>
  <si>
    <t>JUNTA DE EXPANSÃO EM COBRE, DN 28 MM, PONTA X PONTA, INSTALADO EM RAMAL E SUB-RAMAL DE HIDRÁULICA PREDIAL - FORNECIMENTO E INSTALAÇÃO. AF_04/2022</t>
  </si>
  <si>
    <t>92314</t>
  </si>
  <si>
    <t>LUVA EM COBRE, DN 15 MM, SEM ANEL DE SOLDA, INSTALADO EM RAMAL DE DISTRIBUIÇÃO DE HIDRÁULICA PREDIAL - FORNECIMENTO E INSTALAÇÃO. AF_04/2022</t>
  </si>
  <si>
    <t>103883</t>
  </si>
  <si>
    <t>LUVA EM COBRE, DN 15 MM, SEM ANEL DE SOLDA, INSTALADO EM RAMAL E SUB-RAMAL DE AQUECIMENTO SOLAR - FORNECIMENTO E INSTALAÇÃO. AF_04/2022</t>
  </si>
  <si>
    <t>103814</t>
  </si>
  <si>
    <t>LUVA EM COBRE, DN 15 MM, SEM ANEL DE SOLDA, INSTALADO EM RAMAL E SUB-RAMAL DE GÁS COMBUSTÍVEL - FORNECIMENTO E INSTALAÇÃO. AF_04/2022</t>
  </si>
  <si>
    <t>103847</t>
  </si>
  <si>
    <t>LUVA EM COBRE, DN 15 MM, SEM ANEL DE SOLDA, INSTALADO EM RAMAL E SUB-RAMAL DE GÁS MEDICINAL - FORNECIMENTO E INSTALAÇÃO. AF_04/2022</t>
  </si>
  <si>
    <t>92329</t>
  </si>
  <si>
    <t>LUVA EM COBRE, DN 15 MM, SEM ANEL DE SOLDA, INSTALADO EM RAMAL E SUB-RAMAL DE HIDRÁULICA PREDIAL - FORNECIMENTO E INSTALAÇÃO. AF_04/2022</t>
  </si>
  <si>
    <t>92293</t>
  </si>
  <si>
    <t>LUVA EM COBRE, DN 22 MM, SEM ANEL DE SOLDA, INSTALADO EM PRUMADA DE HIDRÁULICA PREDIAL - FORNECIMENTO E INSTALAÇÃO. AF_04/2022</t>
  </si>
  <si>
    <t>92315</t>
  </si>
  <si>
    <t>LUVA EM COBRE, DN 22 MM, SEM ANEL DE SOLDA, INSTALADO EM RAMAL DE DISTRIBUIÇÃO DE HIDRÁULICA PREDIAL - FORNECIMENTO E INSTALAÇÃO. AF_04/2022</t>
  </si>
  <si>
    <t>103888</t>
  </si>
  <si>
    <t>LUVA EM COBRE, DN 22 MM, SEM ANEL DE SOLDA, INSTALADO EM RAMAL E SUB-RAMAL DE AQUECIMENTO SOLAR - FORNECIMENTO E INSTALAÇÃO. AF_04/2022</t>
  </si>
  <si>
    <t>103819</t>
  </si>
  <si>
    <t>LUVA EM COBRE, DN 22 MM, SEM ANEL DE SOLDA, INSTALADO EM RAMAL E SUB-RAMAL DE GÁS COMBUSTÍVEL - FORNECIMENTO E INSTALAÇÃO. AF_04/2022</t>
  </si>
  <si>
    <t>103852</t>
  </si>
  <si>
    <t>LUVA EM COBRE, DN 22 MM, SEM ANEL DE SOLDA, INSTALADO EM RAMAL E SUB-RAMAL DE GÁS MEDICINAL - FORNECIMENTO E INSTALAÇÃO. AF_04/2022</t>
  </si>
  <si>
    <t>92330</t>
  </si>
  <si>
    <t>LUVA EM COBRE, DN 22 MM, SEM ANEL DE SOLDA, INSTALADO EM RAMAL E SUB-RAMAL DE HIDRÁULICA PREDIAL - FORNECIMENTO E INSTALAÇÃO. AF_04/2022</t>
  </si>
  <si>
    <t>92294</t>
  </si>
  <si>
    <t>LUVA EM COBRE, DN 28 MM, SEM ANEL DE SOLDA, INSTALADO EM PRUMADA DE HIDRÁULICA PREDIAL - FORNECIMENTO E INSTALAÇÃO. AF_04/2022</t>
  </si>
  <si>
    <t>92316</t>
  </si>
  <si>
    <t>LUVA EM COBRE, DN 28 MM, SEM ANEL DE SOLDA, INSTALADO EM RAMAL DE DISTRIBUIÇÃO DE HIDRÁULICA PREDIAL - FORNECIMENTO E INSTALAÇÃO. AF_04/2022</t>
  </si>
  <si>
    <t>103895</t>
  </si>
  <si>
    <t>LUVA EM COBRE, DN 28 MM, SEM ANEL DE SOLDA, INSTALADO EM RAMAL E SUB-RAMAL DE AQUECIMENTO SOLAR - FORNECIMENTO E INSTALAÇÃO. AF_04/2022</t>
  </si>
  <si>
    <t>103826</t>
  </si>
  <si>
    <t>LUVA EM COBRE, DN 28 MM, SEM ANEL DE SOLDA, INSTALADO EM RAMAL E SUB-RAMAL DE GÁS COMBUSTÍVEL - FORNECIMENTO E INSTALAÇÃO. AF_04/2022</t>
  </si>
  <si>
    <t>103859</t>
  </si>
  <si>
    <t>LUVA EM COBRE, DN 28 MM, SEM ANEL DE SOLDA, INSTALADO EM RAMAL E SUB-RAMAL DE GÁS MEDICINAL - FORNECIMENTO E INSTALAÇÃO. AF_04/2022</t>
  </si>
  <si>
    <t>92331</t>
  </si>
  <si>
    <t>LUVA EM COBRE, DN 28 MM, SEM ANEL DE SOLDA, INSTALADO EM RAMAL E SUB-RAMAL DE HIDRÁULICA PREDIAL - FORNECIMENTO E INSTALAÇÃO. AF_04/2022</t>
  </si>
  <si>
    <t>92295</t>
  </si>
  <si>
    <t>LUVA EM COBRE, DN 35 MM, SEM ANEL DE SOLDA, INSTALADO EM PRUMADA DE HIDRÁULICA PREDIAL - FORNECIMENTO E INSTALAÇÃO. AF_04/2022</t>
  </si>
  <si>
    <t>92296</t>
  </si>
  <si>
    <t>LUVA EM COBRE, DN 42 MM, SEM ANEL DE SOLDA, INSTALADO EM PRUMADA DE HIDRÁULICA PREDIAL - FORNECIMENTO E INSTALAÇÃO. AF_04/2022</t>
  </si>
  <si>
    <t>92297</t>
  </si>
  <si>
    <t>LUVA EM COBRE, DN 54 MM, SEM ANEL DE SOLDA, INSTALADO EM PRUMADA DE HIDRÁULICA PREDIAL - FORNECIMENTO E INSTALAÇÃO. AF_04/2022</t>
  </si>
  <si>
    <t>92298</t>
  </si>
  <si>
    <t>LUVA EM COBRE, DN 66 MM, SEM ANEL DE SOLDA, INSTALADO EM PRUMADA DE HIDRÁULICA PREDIAL - FORNECIMENTO E INSTALAÇÃO. AF_04/2022</t>
  </si>
  <si>
    <t>93080</t>
  </si>
  <si>
    <t>LUVA PASSANTE EM COBRE, DN 15 MM, SEM ANEL DE SOLDA, INSTALADO EM RAMAL DE DISTRIBUIÇÃO DE HIDRÁULICA PREDIAL - FORNECIMENTO E INSTALAÇÃO. AF_04/2022</t>
  </si>
  <si>
    <t>103884</t>
  </si>
  <si>
    <t>LUVA PASSANTE EM COBRE, DN 15 MM, SEM ANEL DE SOLDA, INSTALADO EM RAMAL E SUB-RAMAL DE AQUECIMENTO SOLAR - FORNECIMENTO E INSTALAÇÃO. AF_04/2022</t>
  </si>
  <si>
    <t>103815</t>
  </si>
  <si>
    <t>LUVA PASSANTE EM COBRE, DN 15 MM, SEM ANEL DE SOLDA, INSTALADO EM RAMAL E SUB-RAMAL DE GÁS COMBUSTÍVEL - FORNECIMENTO E INSTALAÇÃO. AF_04/2022</t>
  </si>
  <si>
    <t>103848</t>
  </si>
  <si>
    <t>LUVA PASSANTE EM COBRE, DN 15 MM, SEM ANEL DE SOLDA, INSTALADO EM RAMAL E SUB-RAMAL DE GÁS MEDICINAL - FORNECIMENTO E INSTALAÇÃO. AF_04/2022</t>
  </si>
  <si>
    <t>93103</t>
  </si>
  <si>
    <t>LUVA PASSANTE EM COBRE, DN 15 MM, SEM ANEL DE SOLDA, INSTALADO EM RAMAL E SUB-RAMAL DE HIDRÁULICA PREDIAL - FORNECIMENTO E INSTALAÇÃO. AF_04/2022</t>
  </si>
  <si>
    <t>93050</t>
  </si>
  <si>
    <t>LUVA PASSANTE EM COBRE, DN 22 MM, SEM ANEL DE SOLDA, INSTALADO EM PRUMADA DE HIDRÁULICA PREDIAL - FORNECIMENTO E INSTALAÇÃO. AF_04/2022</t>
  </si>
  <si>
    <t>93084</t>
  </si>
  <si>
    <t>LUVA PASSANTE EM COBRE, DN 22 MM, SEM ANEL DE SOLDA, INSTALADO EM RAMAL DE DISTRIBUIÇÃO DE HIDRÁULICA PREDIAL - FORNECIMENTO E INSTALAÇÃO. AF_04/2022</t>
  </si>
  <si>
    <t>103889</t>
  </si>
  <si>
    <t>LUVA PASSANTE EM COBRE, DN 22 MM, SEM ANEL DE SOLDA, INSTALADO EM RAMAL E SUB-RAMAL DE AQUECIMENTO SOLAR - FORNECIMENTO E INSTALAÇÃO. AF_04/2022</t>
  </si>
  <si>
    <t>103820</t>
  </si>
  <si>
    <t>LUVA PASSANTE EM COBRE, DN 22 MM, SEM ANEL DE SOLDA, INSTALADO EM RAMAL E SUB-RAMAL DE GÁS COMBUSTÍVEL - FORNECIMENTO E INSTALAÇÃO. AF_04/2022</t>
  </si>
  <si>
    <t>103853</t>
  </si>
  <si>
    <t>LUVA PASSANTE EM COBRE, DN 22 MM, SEM ANEL DE SOLDA, INSTALADO EM RAMAL E SUB-RAMAL DE GÁS MEDICINAL - FORNECIMENTO E INSTALAÇÃO. AF_04/2022</t>
  </si>
  <si>
    <t>93107</t>
  </si>
  <si>
    <t>LUVA PASSANTE EM COBRE, DN 22 MM, SEM ANEL DE SOLDA, INSTALADO EM RAMAL E SUB-RAMAL DE HIDRÁULICA PREDIAL - FORNECIMENTO E INSTALAÇÃO. AF_04/2022</t>
  </si>
  <si>
    <t>93056</t>
  </si>
  <si>
    <t>LUVA PASSANTE EM COBRE, DN 28 MM, SEM ANEL DE SOLDA, INSTALADO EM PRUMADA DE HIDRÁULICA PREDIAL - FORNECIMENTO E INSTALAÇÃO. AF_04/2022</t>
  </si>
  <si>
    <t>93090</t>
  </si>
  <si>
    <t>LUVA PASSANTE EM COBRE, DN 28 MM, SEM ANEL DE SOLDA, INSTALADO EM RAMAL DE DISTRIBUIÇÃO DE HIDRÁULICA PREDIAL - FORNECIMENTO E INSTALAÇÃO. AF_04/2022</t>
  </si>
  <si>
    <t>103896</t>
  </si>
  <si>
    <t>LUVA PASSANTE EM COBRE, DN 28 MM, SEM ANEL DE SOLDA, INSTALADO EM RAMAL E SUB-RAMAL DE AQUECIMENTO SOLAR - FORNECIMENTO E INSTALAÇÃO. AF_04/2022</t>
  </si>
  <si>
    <t>103827</t>
  </si>
  <si>
    <t>LUVA PASSANTE EM COBRE, DN 28 MM, SEM ANEL DE SOLDA, INSTALADO EM RAMAL E SUB-RAMAL DE GÁS COMBUSTÍVEL - FORNECIMENTO E INSTALAÇÃO. AF_04/2022</t>
  </si>
  <si>
    <t>103860</t>
  </si>
  <si>
    <t>LUVA PASSANTE EM COBRE, DN 28 MM, SEM ANEL DE SOLDA, INSTALADO EM RAMAL E SUB-RAMAL DE GÁS MEDICINAL - FORNECIMENTO E INSTALAÇÃO. AF_04/2022</t>
  </si>
  <si>
    <t>93113</t>
  </si>
  <si>
    <t>LUVA PASSANTE EM COBRE, DN 28 MM, SEM ANEL DE SOLDA, INSTALADO EM RAMAL E SUB-RAMAL DE HIDRÁULICA PREDIAL - FORNECIMENTO E INSTALAÇÃO. AF_04/2022</t>
  </si>
  <si>
    <t>93061</t>
  </si>
  <si>
    <t>LUVA PASSANTE EM COBRE, DN 35 MM, SEM ANEL DE SOLDA, INSTALADO EM PRUMADA DE HIDRÁULICA PREDIAL - FORNECIMENTO E INSTALAÇÃO. AF_04/2022</t>
  </si>
  <si>
    <t>93064</t>
  </si>
  <si>
    <t>LUVA PASSANTE EM COBRE, DN 42 MM, SEM ANEL DE SOLDA, INSTALADO EM PRUMADA DE HIDRÁULICA PREDIAL - FORNECIMENTO E INSTALAÇÃO. AF_04/2022</t>
  </si>
  <si>
    <t>93067</t>
  </si>
  <si>
    <t>LUVA PASSANTE EM COBRE, DN 54 MM, SEM ANEL DE SOLDA, INSTALADO EM PRUMADA DE HIDRÁULICA PREDIAL - FORNECIMENTO E INSTALAÇÃO. AF_04/2022</t>
  </si>
  <si>
    <t>93070</t>
  </si>
  <si>
    <t>LUVA PASSANTE EM COBRE, DN 66 MM, SEM ANEL DE SOLDA, INSTALADO EM PRUMADA DE HIDRÁULICA PREDIAL - FORNECIMENTO E INSTALAÇÃO. AF_04/2022</t>
  </si>
  <si>
    <t>93117</t>
  </si>
  <si>
    <t>TE DUPLA CURVA EM BRONZE/LATÃO, DN 1/2" X 15 MM X 1/2", SEM ANEL DE SOLDA, ROSCA F X BOLSA X ROSCA F, INSTALADO EM RAMAL E SUB-RAMAL DE HIDRÁULICA PREDIAL - FORNECIMENTO E INSTALAÇÃO. AF_04/2022</t>
  </si>
  <si>
    <t>93118</t>
  </si>
  <si>
    <t>TE DUPLA CURVA EM BRONZE/LATÃO, DN 3/4" X 22 MM X 3/4", SEM ANEL DE SOLDA, ROSCA F X BOLSA X ROSCA F, INSTALADO EM RAMAL E SUB-RAMAL DE HIDRÁULICA PREDIAL - FORNECIMENTO E INSTALAÇÃO. AF_04/2022</t>
  </si>
  <si>
    <t>92317</t>
  </si>
  <si>
    <t>TE EM COBRE, DN 15 MM, SEM ANEL DE SOLDA, INSTALADO EM RAMAL DE DISTRIBUIÇÃO DE HIDRÁULICA PREDIAL - FORNECIMENTO E INSTALAÇÃO. AF_04/2022</t>
  </si>
  <si>
    <t>92332</t>
  </si>
  <si>
    <t>TE EM COBRE, DN 15 MM, SEM ANEL DE SOLDA, INSTALADO EM RAMAL E SUB-RAMAL DE HIDRÁULICA PREDIAL - FORNECIMENTO E INSTALAÇÃO. AF_04/2022</t>
  </si>
  <si>
    <t>92299</t>
  </si>
  <si>
    <t>TE EM COBRE, DN 22 MM, SEM ANEL DE SOLDA, INSTALADO EM PRUMADA DE HIDRÁULICA PREDIAL - FORNECIMENTO E INSTALAÇÃO. AF_04/2022</t>
  </si>
  <si>
    <t>92318</t>
  </si>
  <si>
    <t>TE EM COBRE, DN 22 MM, SEM ANEL DE SOLDA, INSTALADO EM RAMAL DE DISTRIBUIÇÃO DE HIDRÁULICA PREDIAL - FORNECIMENTO E INSTALAÇÃO. AF_04/2022</t>
  </si>
  <si>
    <t>103833</t>
  </si>
  <si>
    <t>TE EM COBRE, DN 22 MM, SEM ANEL DE SOLDA, INSTALADO EM RAMAL E SUB-RAMAL DE GÁS COMBUSTÍVEL - FORNECIMENTO E INSTALAÇÃO. AF_04/2022</t>
  </si>
  <si>
    <t>92333</t>
  </si>
  <si>
    <t>TE EM COBRE, DN 22 MM, SEM ANEL DE SOLDA, INSTALADO EM RAMAL E SUB-RAMAL DE HIDRÁULICA PREDIAL - FORNECIMENTO E INSTALAÇÃO. AF_04/2022</t>
  </si>
  <si>
    <t>92300</t>
  </si>
  <si>
    <t>TE EM COBRE, DN 28 MM, SEM ANEL DE SOLDA, INSTALADO EM PRUMADA DE HIDRÁULICA PREDIAL - FORNECIMENTO E INSTALAÇÃO. AF_04/2022</t>
  </si>
  <si>
    <t>92319</t>
  </si>
  <si>
    <t>TE EM COBRE, DN 28 MM, SEM ANEL DE SOLDA, INSTALADO EM RAMAL DE DISTRIBUIÇÃO DE HIDRÁULICA PREDIAL - FORNECIMENTO E INSTALAÇÃO. AF_04/2022</t>
  </si>
  <si>
    <t>92334</t>
  </si>
  <si>
    <t>TE EM COBRE, DN 28 MM, SEM ANEL DE SOLDA, INSTALADO EM RAMAL E SUB-RAMAL DE HIDRÁULICA PREDIAL - FORNECIMENTO E INSTALAÇÃO. AF_04/2022</t>
  </si>
  <si>
    <t>92301</t>
  </si>
  <si>
    <t>TE EM COBRE, DN 35 MM, SEM ANEL DE SOLDA, INSTALADO EM PRUMADA DE HIDRÁULICA PREDIAL - FORNECIMENTO E INSTALAÇÃO. AF_04/2022</t>
  </si>
  <si>
    <t>92302</t>
  </si>
  <si>
    <t>TE EM COBRE, DN 42 MM, SEM ANEL DE SOLDA, INSTALADO EM PRUMADA DE HIDRÁULICA PREDIAL - FORNECIMENTO E INSTALAÇÃO. AF_04/2022</t>
  </si>
  <si>
    <t>92303</t>
  </si>
  <si>
    <t>TE EM COBRE, DN 54 MM, SEM ANEL DE SOLDA, INSTALADO EM PRUMADA DE HIDRÁULICA PREDIAL - FORNECIMENTO E INSTALAÇÃO. AF_04/2022</t>
  </si>
  <si>
    <t>92304</t>
  </si>
  <si>
    <t>TE EM COBRE, DN 66 MM, SEM ANEL DE SOLDA, INSTALADO EM PRUMADA DE HIDRÁULICA PREDIAL - FORNECIMENTO E INSTALAÇÃO. AF_04/2022</t>
  </si>
  <si>
    <t>103835</t>
  </si>
  <si>
    <t>TUBO EM COBRE RÍGIDO, DN 15 MM, CLASSE A, SEM ISOLAMENTO, INSTALADO EM RAMAL E SUB-RAMAL DE GÁS MEDICINAL - FORNECIMENTO E INSTALAÇÃO. AF_04/2022</t>
  </si>
  <si>
    <t>92308</t>
  </si>
  <si>
    <t>TUBO EM COBRE RÍGIDO, DN 15 MM, CLASSE E, COM ISOLAMENTO, INSTALADO EM RAMAL DE DISTRIBUIÇÃO DE HIDRÁULICA PREDIAL - FORNECIMENTO E INSTALAÇÃO. AF_04/2022</t>
  </si>
  <si>
    <t>103871</t>
  </si>
  <si>
    <t>TUBO EM COBRE RÍGIDO, DN 15 MM, CLASSE E, COM ISOLAMENTO, INSTALADO EM RAMAL E SUB-RAMAL DE AQUECIMENTO SOLAR - FORNECIMENTO E INSTALAÇÃO. AF_04/2022</t>
  </si>
  <si>
    <t>92323</t>
  </si>
  <si>
    <t>TUBO EM COBRE RÍGIDO, DN 15 MM, CLASSE E, COM ISOLAMENTO, INSTALADO EM RAMAL E SUB-RAMAL DE HIDRÁULICA PREDIAL - FORNECIMENTO E INSTALAÇÃO. AF_04/2022</t>
  </si>
  <si>
    <t>92305</t>
  </si>
  <si>
    <t>TUBO EM COBRE RÍGIDO, DN 15 MM, CLASSE E, SEM ISOLAMENTO, INSTALADO EM RAMAL DE DISTRIBUIÇÃO DE HIDRÁULICA PREDIAL - FORNECIMENTO E INSTALAÇÃO. AF_04/2022</t>
  </si>
  <si>
    <t>103868</t>
  </si>
  <si>
    <t>TUBO EM COBRE RÍGIDO, DN 15 MM, CLASSE E, SEM ISOLAMENTO, INSTALADO EM RAMAL E SUB-RAMAL DE AQUECIMENTO SOLAR - FORNECIMENTO E INSTALAÇÃO. AF_04/2022</t>
  </si>
  <si>
    <t>103802</t>
  </si>
  <si>
    <t>TUBO EM COBRE RÍGIDO, DN 15 MM, CLASSE E, SEM ISOLAMENTO, INSTALADO EM RAMAL E SUB-RAMAL DE GÁS COMBUSTÍVEL - FORNECIMENTO E INSTALAÇÃO. AF_04/2022</t>
  </si>
  <si>
    <t>92320</t>
  </si>
  <si>
    <t>TUBO EM COBRE RÍGIDO, DN 15 MM, CLASSE E, SEM ISOLAMENTO, INSTALADO EM RAMAL E SUB-RAMAL DE HIDRÁULICA PREDIAL - FORNECIMENTO E INSTALAÇÃO. AF_04/2022</t>
  </si>
  <si>
    <t>97335</t>
  </si>
  <si>
    <t>TUBO EM COBRE RÍGIDO, DN 22 MM, CLASSE A, SEM ISOLAMENTO, INSTALADO EM PRUMADA DE GÁS COMBUSTÍVEL - FORNECIMENTO E INSTALAÇÃO. AF_04/2022</t>
  </si>
  <si>
    <t>103836</t>
  </si>
  <si>
    <t>TUBO EM COBRE RÍGIDO, DN 22 MM, CLASSE A, SEM ISOLAMENTO, INSTALADO EM RAMAL E SUB-RAMAL DE GÁS MEDICINAL - FORNECIMENTO E INSTALAÇÃO. AF_04/2022</t>
  </si>
  <si>
    <t>92281</t>
  </si>
  <si>
    <t>TUBO EM COBRE RÍGIDO, DN 22 MM, CLASSE E, COM ISOLAMENTO, INSTALADO EM PRUMADA DE HIDRÁULICA PREDIAL - FORNECIMENTO E INSTALAÇÃO. AF_04/2022</t>
  </si>
  <si>
    <t>92309</t>
  </si>
  <si>
    <t>TUBO EM COBRE RÍGIDO, DN 22 MM, CLASSE E, COM ISOLAMENTO, INSTALADO EM RAMAL DE DISTRIBUIÇÃO DE HIDRÁULICA PREDIAL - FORNECIMENTO E INSTALAÇÃO. AF_04/2022</t>
  </si>
  <si>
    <t>103872</t>
  </si>
  <si>
    <t>TUBO EM COBRE RÍGIDO, DN 22 MM, CLASSE E, COM ISOLAMENTO, INSTALADO EM RAMAL E SUB-RAMAL DE AQUECIMENTO SOLAR - FORNECIMENTO E INSTALAÇÃO. AF_04/2022</t>
  </si>
  <si>
    <t>92324</t>
  </si>
  <si>
    <t>TUBO EM COBRE RÍGIDO, DN 22 MM, CLASSE E, COM ISOLAMENTO, INSTALADO EM RAMAL E SUB-RAMAL DE HIDRÁULICA PREDIAL - FORNECIMENTO E INSTALAÇÃO. AF_04/2022</t>
  </si>
  <si>
    <t>92275</t>
  </si>
  <si>
    <t>TUBO EM COBRE RÍGIDO, DN 22 MM, CLASSE E, SEM ISOLAMENTO, INSTALADO EM PRUMADA DE HIDRÁULICA PREDIAL - FORNECIMENTO E INSTALAÇÃO. AF_04/2022</t>
  </si>
  <si>
    <t>92306</t>
  </si>
  <si>
    <t>TUBO EM COBRE RÍGIDO, DN 22 MM, CLASSE E, SEM ISOLAMENTO, INSTALADO EM RAMAL DE DISTRIBUIÇÃO DE HIDRÁULICA PREDIAL - FORNECIMENTO E INSTALAÇÃO. AF_04/2022</t>
  </si>
  <si>
    <t>103869</t>
  </si>
  <si>
    <t>TUBO EM COBRE RÍGIDO, DN 22 MM, CLASSE E, SEM ISOLAMENTO, INSTALADO EM RAMAL E SUB-RAMAL DE AQUECIMENTO SOLAR - FORNECIMENTO E INSTALAÇÃO. AF_04/2022</t>
  </si>
  <si>
    <t>103803</t>
  </si>
  <si>
    <t>TUBO EM COBRE RÍGIDO, DN 22 MM, CLASSE E, SEM ISOLAMENTO, INSTALADO EM RAMAL E SUB-RAMAL DE GÁS COMBUSTÍVEL - FORNECIMENTO E INSTALAÇÃO. AF_04/2022</t>
  </si>
  <si>
    <t>92321</t>
  </si>
  <si>
    <t>TUBO EM COBRE RÍGIDO, DN 22 MM, CLASSE E, SEM ISOLAMENTO, INSTALADO EM RAMAL E SUB-RAMAL DE HIDRÁULICA PREDIAL - FORNECIMENTO E INSTALAÇÃO. AF_04/2022</t>
  </si>
  <si>
    <t>97336</t>
  </si>
  <si>
    <t>TUBO EM COBRE RÍGIDO, DN 28 MM, CLASSE A, SEM ISOLAMENTO, INSTALADO EM PRUMADA DE GÁS COMBUSTÍVEL - FORNECIMENTO E INSTALAÇÃO. AF_04/2022</t>
  </si>
  <si>
    <t>103837</t>
  </si>
  <si>
    <t>TUBO EM COBRE RÍGIDO, DN 28 MM, CLASSE A, SEM ISOLAMENTO, INSTALADO EM RAMAL E SUB-RAMAL DE GÁS MEDICINAL - FORNECIMENTO E INSTALAÇÃO. AF_04/2022</t>
  </si>
  <si>
    <t>92282</t>
  </si>
  <si>
    <t>TUBO EM COBRE RÍGIDO, DN 28 MM, CLASSE E, COM ISOLAMENTO, INSTALADO EM PRUMADA DE HIDRÁULICA PREDIAL - FORNECIMENTO E INSTALAÇÃO. AF_04/2022</t>
  </si>
  <si>
    <t>92310</t>
  </si>
  <si>
    <t>TUBO EM COBRE RÍGIDO, DN 28 MM, CLASSE E, COM ISOLAMENTO, INSTALADO EM RAMAL DE DISTRIBUIÇÃO DE HIDRÁULICA PREDIAL - FORNECIMENTO E INSTALAÇÃO. AF_04/2022</t>
  </si>
  <si>
    <t>103873</t>
  </si>
  <si>
    <t>TUBO EM COBRE RÍGIDO, DN 28 MM, CLASSE E, COM ISOLAMENTO, INSTALADO EM RAMAL E SUB-RAMAL DE AQUECIMENTO SOLAR - FORNECIMENTO E INSTALAÇÃO. AF_04/2022</t>
  </si>
  <si>
    <t>92325</t>
  </si>
  <si>
    <t>TUBO EM COBRE RÍGIDO, DN 28 MM, CLASSE E, COM ISOLAMENTO, INSTALADO EM RAMAL E SUB-RAMAL DE HIDRÁULICA PREDIAL - FORNECIMENTO E INSTALAÇÃO. AF_04/2022</t>
  </si>
  <si>
    <t>92276</t>
  </si>
  <si>
    <t>TUBO EM COBRE RÍGIDO, DN 28 MM, CLASSE E, SEM ISOLAMENTO, INSTALADO EM PRUMADA DE HIDRÁULICA PREDIAL - FORNECIMENTO E INSTALAÇÃO. AF_04/2022</t>
  </si>
  <si>
    <t>92307</t>
  </si>
  <si>
    <t>TUBO EM COBRE RÍGIDO, DN 28 MM, CLASSE E, SEM ISOLAMENTO, INSTALADO EM RAMAL DE DISTRIBUIÇÃO DE HIDRÁULICA PREDIAL - FORNECIMENTO E INSTALAÇÃO. AF_04/2022</t>
  </si>
  <si>
    <t>103870</t>
  </si>
  <si>
    <t>TUBO EM COBRE RÍGIDO, DN 28 MM, CLASSE E, SEM ISOLAMENTO, INSTALADO EM RAMAL E SUB-RAMAL DE AQUECIMENTO SOLAR - FORNECIMENTO E INSTALAÇÃO. AF_04/2022</t>
  </si>
  <si>
    <t>103804</t>
  </si>
  <si>
    <t>TUBO EM COBRE RÍGIDO, DN 28 MM, CLASSE E, SEM ISOLAMENTO, INSTALADO EM RAMAL E SUB-RAMAL DE GÁS COMBUSTÍVEL - FORNECIMENTO E INSTALAÇÃO. AF_04/2022</t>
  </si>
  <si>
    <t>92322</t>
  </si>
  <si>
    <t>TUBO EM COBRE RÍGIDO, DN 28 MM, CLASSE E, SEM ISOLAMENTO, INSTALADO EM RAMAL E SUB-RAMAL DE HIDRÁULICA PREDIAL - FORNECIMENTO E INSTALAÇÃO. AF_04/2022</t>
  </si>
  <si>
    <t>97337</t>
  </si>
  <si>
    <t>TUBO EM COBRE RÍGIDO, DN 35 MM, CLASSE A, SEM ISOLAMENTO, INSTALADO EM PRUMADA DE GÁS COMBUSTÍVEL - FORNECIMENTO E INSTALAÇÃO. AF_04/2022</t>
  </si>
  <si>
    <t>92283</t>
  </si>
  <si>
    <t>TUBO EM COBRE RÍGIDO, DN 35 MM, CLASSE E, COM ISOLAMENTO, INSTALADO EM PRUMADA DE HIDRÁULICA PREDIAL - FORNECIMENTO E INSTALAÇÃO. AF_04/2022</t>
  </si>
  <si>
    <t>92277</t>
  </si>
  <si>
    <t>TUBO EM COBRE RÍGIDO, DN 35 MM, CLASSE E, SEM ISOLAMENTO, INSTALADO EM PRUMADA DE HIDRÁULICA PREDIAL - FORNECIMENTO E INSTALAÇÃO. AF_04/2022</t>
  </si>
  <si>
    <t>97338</t>
  </si>
  <si>
    <t>TUBO EM COBRE RÍGIDO, DN 42 MM, CLASSE A, SEM ISOLAMENTO, INSTALADO EM PRUMADA DE GÁS COMBUSTÍVEL - FORNECIMENTO E INSTALAÇÃO. AF_04/2022</t>
  </si>
  <si>
    <t>92284</t>
  </si>
  <si>
    <t>TUBO EM COBRE RÍGIDO, DN 42 MM, CLASSE E, COM ISOLAMENTO, INSTALADO EM PRUMADA DE HIDRÁULICA PREDIAL - FORNECIMENTO E INSTALAÇÃO. AF_04/2022</t>
  </si>
  <si>
    <t>92278</t>
  </si>
  <si>
    <t>TUBO EM COBRE RÍGIDO, DN 42 MM, CLASSE E, SEM ISOLAMENTO, INSTALADO EM PRUMADA DE HIDRÁULICA PREDIAL - FORNECIMENTO E INSTALAÇÃO. AF_04/2022</t>
  </si>
  <si>
    <t>97339</t>
  </si>
  <si>
    <t>TUBO EM COBRE RÍGIDO, DN 54 MM, CLASSE A, SEM ISOLAMENTO, INSTALADO EM PRUMADA DE GÁS COMBUSTÍVEL - FORNECIMENTO E INSTALAÇÃO. AF_04/2022</t>
  </si>
  <si>
    <t>92285</t>
  </si>
  <si>
    <t>TUBO EM COBRE RÍGIDO, DN 54 MM, CLASSE E, COM ISOLAMENTO, INSTALADO EM PRUMADA DE HIDRÁULICA PREDIAL - FORNECIMENTO E INSTALAÇÃO. AF_04/2022</t>
  </si>
  <si>
    <t>92279</t>
  </si>
  <si>
    <t>TUBO EM COBRE RÍGIDO, DN 54 MM, CLASSE E, SEM ISOLAMENTO, INSTALADO EM PRUMADA DE HIDRÁULICA PREDIAL - FORNECIMENTO E INSTALAÇÃO. AF_04/2022</t>
  </si>
  <si>
    <t>97340</t>
  </si>
  <si>
    <t>TUBO EM COBRE RÍGIDO, DN 66 MM, CLASSE A, SEM ISOLAMENTO, INSTALADO EM PRUMADA DE GÁS COMBUSTÍVEL - FORNECIMENTO E INSTALAÇÃO. AF_04/2022</t>
  </si>
  <si>
    <t>92286</t>
  </si>
  <si>
    <t>TUBO EM COBRE RÍGIDO, DN 66 MM, CLASSE E, COM ISOLAMENTO, INSTALADO EM PRUMADA DE HIDRÁULICA PREDIAL - FORNECIMENTO E INSTALAÇÃO. AF_04/2022</t>
  </si>
  <si>
    <t>92280</t>
  </si>
  <si>
    <t>TUBO EM COBRE RÍGIDO, DN 66 MM, CLASSE E, SEM ISOLAMENTO, INSTALADO EM PRUMADA DE HIDRÁULICA PREDIAL - FORNECIMENTO E INSTALAÇÃO. AF_04/2022</t>
  </si>
  <si>
    <t>103901</t>
  </si>
  <si>
    <t>TÊ EM COBRE, DN 15 MM, SEM ANEL DE SOLDA, INSTALADO EM RAMAL E SUB-RAMAL DE AQUECIMENTO SOLAR - FORNECIMENTO E INSTALAÇÃO. AF_04/2022</t>
  </si>
  <si>
    <t>103832</t>
  </si>
  <si>
    <t>TÊ EM COBRE, DN 15 MM, SEM ANEL DE SOLDA, INSTALADO EM RAMAL E SUB-RAMAL DE GÁS COMBUSTÍVEL - FORNECIMENTO E INSTALAÇÃO. AF_04/2022</t>
  </si>
  <si>
    <t>103865</t>
  </si>
  <si>
    <t>TÊ EM COBRE, DN 15 MM, SEM ANEL DE SOLDA, INSTALADO EM RAMAL E SUB-RAMAL DE GÁS MEDICINAL - FORNECIMENTO E INSTALAÇÃO. AF_04/2022</t>
  </si>
  <si>
    <t>103902</t>
  </si>
  <si>
    <t>TÊ EM COBRE, DN 22 MM, SEM ANEL DE SOLDA, INSTALADO EM RAMAL E SUB-RAMAL DE AQUECIMENTO SOLAR - FORNECIMENTO E INSTALAÇÃO. AF_04/2022</t>
  </si>
  <si>
    <t>103866</t>
  </si>
  <si>
    <t>TÊ EM COBRE, DN 22 MM, SEM ANEL DE SOLDA, INSTALADO EM RAMAL E SUB-RAMAL DE GÁS MEDICINAL - FORNECIMENTO E INSTALAÇÃO. AF_04/2022</t>
  </si>
  <si>
    <t>103903</t>
  </si>
  <si>
    <t>TÊ EM COBRE, DN 28 MM, SEM ANEL DE SOLDA, INSTALADO EM RAMAL E SUB-RAMAL DE AQUECIMENTO SOLAR - FORNECIMENTO E INSTALAÇÃO. AF_04/2022</t>
  </si>
  <si>
    <t>103834</t>
  </si>
  <si>
    <t>TÊ EM COBRE, DN 28 MM, SEM ANEL DE SOLDA, INSTALADO EM RAMAL E SUB-RAMAL DE GÁS COMBUSTÍVEL - FORNECIMENTO E INSTALAÇÃO. AF_04/2022</t>
  </si>
  <si>
    <t>103867</t>
  </si>
  <si>
    <t>TÊ EM COBRE, DN 28 MM, SEM ANEL DE SOLDA, INSTALADO EM RAMAL E SUB-RAMAL DE GÁS MEDICINAL - FORNECIMENTO E INSTALAÇÃO. AF_04/2022</t>
  </si>
  <si>
    <t>105113</t>
  </si>
  <si>
    <t>ESTRUTURA DE MADEIRA PROVISÓRIA PARA SUPORTE DE CAIXA D'ÁGUA ELEVADA DE 2000 LITROS. AF_03/2024</t>
  </si>
  <si>
    <t>98461</t>
  </si>
  <si>
    <t>ESTRUTURA DE MADEIRA PROVISÓRIA PARA SUPORTE DE CAIXA DÁGUA ELEVADA DE 1000 LITROS. AF_03/2024</t>
  </si>
  <si>
    <t>98462</t>
  </si>
  <si>
    <t>ESTRUTURA DE MADEIRA PROVISÓRIA PARA SUPORTE DE CAIXA DÁGUA ELEVADA DE 3000 LITROS. AF_03/2024</t>
  </si>
  <si>
    <t>105130</t>
  </si>
  <si>
    <t>EXECUÇÃO DE PILARETES PARA TAPUMES E CONSTRUÇÕES TEMPORÁRIAS. AF_03/2024</t>
  </si>
  <si>
    <t>105114</t>
  </si>
  <si>
    <t>EXECUÇÃO DOS APOIOS PARA CONTÊINER OU MÓDULO HABITÁVEL. AF_03/2024</t>
  </si>
  <si>
    <t>105127</t>
  </si>
  <si>
    <t>INSTALAÇÃO DE CONCERTINA DUPLA CLIPADA, ESPIRAL DE 300 MM. AF_03/2024</t>
  </si>
  <si>
    <t>105128</t>
  </si>
  <si>
    <t>INSTALAÇÃO DE CONCERTINA FLAT, ESPIRAL DE 300 MM. AF_03/2024</t>
  </si>
  <si>
    <t>105126</t>
  </si>
  <si>
    <t>INSTALAÇÃO DE CONCERTINA SIMPLES, ESPIRAL DE 300 MM. AF_03/2024</t>
  </si>
  <si>
    <t>105116</t>
  </si>
  <si>
    <t>INSTALAÇÃO E DESINSTALAÇÃO MANUAL DE CONTÊINER OU MÓDULO HABITÁVEL PEQUENO. AF_03/2024</t>
  </si>
  <si>
    <t>105115</t>
  </si>
  <si>
    <t>98453</t>
  </si>
  <si>
    <t>PAREDE DE MADEIRA COMPENSADA PARA CONSTRUÇÃO TEMPORÁRIA EM CHAPA DUPLA, EXTERNA, COM ÁREA LÍQUIDA MAIOR OU IGUAL A QUE 6 M², COM VÃO. AF_03/2024</t>
  </si>
  <si>
    <t>98454</t>
  </si>
  <si>
    <t>PAREDE DE MADEIRA COMPENSADA PARA CONSTRUÇÃO TEMPORÁRIA EM CHAPA DUPLA, EXTERNA, COM ÁREA LÍQUIDA MENOR QUE 6 M², COM VÃO. AF_03/2024</t>
  </si>
  <si>
    <t>98449</t>
  </si>
  <si>
    <t>PAREDE DE MADEIRA COMPENSADA PARA CONSTRUÇÃO TEMPORÁRIA EM CHAPA DUPLA, EXTERNA, SEM VÃO. AF_03/2024</t>
  </si>
  <si>
    <t>98455</t>
  </si>
  <si>
    <t>PAREDE DE MADEIRA COMPENSADA PARA CONSTRUÇÃO TEMPORÁRIA EM CHAPA DUPLA, INTERNA, COM ÁREA LÍQUIDA MAIOR OU IGUAL A 6 M², COM VÃO. AF_03/2024</t>
  </si>
  <si>
    <t>98456</t>
  </si>
  <si>
    <t>PAREDE DE MADEIRA COMPENSADA PARA CONSTRUÇÃO TEMPORÁRIA EM CHAPA DUPLA, INTERNA, COM ÁREA LÍQUIDA MENOR QUE 6 M², COM VÃO. AF_03/2024</t>
  </si>
  <si>
    <t>98451</t>
  </si>
  <si>
    <t>PAREDE DE MADEIRA COMPENSADA PARA CONSTRUÇÃO TEMPORÁRIA EM CHAPA DUPLA, INTERNA, SEM VÃO. AF_03/2024</t>
  </si>
  <si>
    <t>98445</t>
  </si>
  <si>
    <t>PAREDE DE MADEIRA COMPENSADA PARA CONSTRUÇÃO TEMPORÁRIA EM CHAPA SIMPLES, EXTERNA, COM ÁREA LÍQUIDA MAIOR OU IGUAL A 6 M², COM VÃO. AF_03/2024</t>
  </si>
  <si>
    <t>98446</t>
  </si>
  <si>
    <t>PAREDE DE MADEIRA COMPENSADA PARA CONSTRUÇÃO TEMPORÁRIA EM CHAPA SIMPLES, EXTERNA, COM ÁREA LÍQUIDA MENOR QUE 6 M², COM VÃO. AF_03/2024</t>
  </si>
  <si>
    <t>98441</t>
  </si>
  <si>
    <t>PAREDE DE MADEIRA COMPENSADA PARA CONSTRUÇÃO TEMPORÁRIA EM CHAPA SIMPLES, EXTERNA, SEM VÃO. AF_03/2024</t>
  </si>
  <si>
    <t>98447</t>
  </si>
  <si>
    <t>PAREDE DE MADEIRA COMPENSADA PARA CONSTRUÇÃO TEMPORÁRIA EM CHAPA SIMPLES, INTERNA, COM ÁREA LÍQUIDA MAIOR OU IGUAL A 6 M², COM VÃO. AF_03/2024</t>
  </si>
  <si>
    <t>98448</t>
  </si>
  <si>
    <t>PAREDE DE MADEIRA COMPENSADA PARA CONSTRUÇÃO TEMPORÁRIA EM CHAPA SIMPLES, INTERNA, COM ÁREA LÍQUIDA MENOR QUE 6 M², COM VÃO. AF_03/2024</t>
  </si>
  <si>
    <t>98443</t>
  </si>
  <si>
    <t>PAREDE DE MADEIRA COMPENSADA PARA CONSTRUÇÃO TEMPORÁRIA EM CHAPA SIMPLES, INTERNA, SEM VÃO. AF_03/2024</t>
  </si>
  <si>
    <t>98460</t>
  </si>
  <si>
    <t>PISO PARA CONSTRUÇÃO TEMPORÁRIA EM MADEIRA, SEM REAPROVEITAMENTO. AF_03/2024</t>
  </si>
  <si>
    <t>98458</t>
  </si>
  <si>
    <t>TAPUME COM COMPENSADO DE MADEIRA. AF_03/2024</t>
  </si>
  <si>
    <t>98459</t>
  </si>
  <si>
    <t>TAPUME COM TELHA METÁLICA. AF_03/2024</t>
  </si>
  <si>
    <t>101964</t>
  </si>
  <si>
    <t>LAJE PRÉ-MOLDADA UNIDIRECIONAL, BIAPOIADA, PARA FORRO, ENCHIMENTO EM CERÂMICA, VIGOTA CONVENCIONAL, ALTURA TOTAL DA LAJE (ENCHIMENTO+CAPA) = (8+3). AF_11/2020</t>
  </si>
  <si>
    <t>101963</t>
  </si>
  <si>
    <t>LAJE PRÉ-MOLDADA UNIDIRECIONAL, BIAPOIADA, PARA PISO, ENCHIMENTO EM CERÂMICA, VIGOTA CONVENCIONAL, ALTURA TOTAL DA LAJE (ENCHIMENTO+CAPA) = (8+4). AF_11/2020</t>
  </si>
  <si>
    <t>100323</t>
  </si>
  <si>
    <t>LASTRO COM MATERIAL GRANULAR (AREIA MÉDIA), APLICADO EM PISOS OU LAJES SOBRE SOLO, ESPESSURA DE *10 CM*. AF_01/2024</t>
  </si>
  <si>
    <t>LASTRO COM MATERIAL GRANULAR (PEDRA BRITADA N.1 E PEDRA BRITADA N.2), APLICADO EM PISOS OU LAJES SOBRE SOLO, ESPESSURA DE *10 CM*. AF_01/2024</t>
  </si>
  <si>
    <t>96624</t>
  </si>
  <si>
    <t>LASTRO COM MATERIAL GRANULAR (PEDRA BRITADA N.2), APLICADO EM PISOS OU LAJES SOBRE SOLO, ESPESSURA DE *10 CM*. AF_01/2024</t>
  </si>
  <si>
    <t>100322</t>
  </si>
  <si>
    <t>LASTRO COM MATERIAL GRANULAR (PEDRA BRITADA N.3), APLICADO EM PISOS OU LAJES SOBRE SOLO, ESPESSURA DE *10 CM*. AF_01/2024</t>
  </si>
  <si>
    <t>96623</t>
  </si>
  <si>
    <t>LASTRO COM MATERIAL GRANULAR, APLICADO EM BLOCOS DE COROAMENTO, ESPESSURA DE *10 CM*. AF_01/2024</t>
  </si>
  <si>
    <t>96622</t>
  </si>
  <si>
    <t>LASTRO COM MATERIAL GRANULAR, APLICADO EM PISOS OU LAJES SOBRE SOLO, ESPESSURA DE *5 CM*. AF_01/2024</t>
  </si>
  <si>
    <t>96621</t>
  </si>
  <si>
    <t>LASTRO COM MATERIAL GRANULAR, APLICAÇÃO EM BLOCOS DE COROAMENTO, ESPESSURA DE *5 CM*. AF_01/2024</t>
  </si>
  <si>
    <t>96617</t>
  </si>
  <si>
    <t>LASTRO DE CONCRETO MAGRO, APLICADO EM BLOCOS DE COROAMENTO OU SAPATAS, ESPESSURA DE 3 CM. AF_01/2024</t>
  </si>
  <si>
    <t>96619</t>
  </si>
  <si>
    <t>LASTRO DE CONCRETO MAGRO, APLICADO EM BLOCOS DE COROAMENTO OU SAPATAS, ESPESSURA DE 5 CM. AF_01/2024</t>
  </si>
  <si>
    <t>95240</t>
  </si>
  <si>
    <t>LASTRO DE CONCRETO MAGRO, APLICADO EM PISOS, LAJES SOBRE SOLO OU RADIERS, ESPESSURA DE 3 CM. AF_01/2024</t>
  </si>
  <si>
    <t>95241</t>
  </si>
  <si>
    <t>LASTRO DE CONCRETO MAGRO, APLICADO EM PISOS, LAJES SOBRE SOLO OU RADIERS, ESPESSURA DE 5 CM. AF_01/2024</t>
  </si>
  <si>
    <t>96620</t>
  </si>
  <si>
    <t>LASTRO DE CONCRETO MAGRO, APLICADO EM PISOS, LAJES SOBRE SOLO OU RADIERS. AF_01/2024</t>
  </si>
  <si>
    <t>104043</t>
  </si>
  <si>
    <t>ADAPTADOR, POLIPROPILENO, PARA TUBOS EM PEAD, 20 MM X 1/2", PARA LIGAÇÃO PREDIAL DE ÁGUA. AF_06/2022</t>
  </si>
  <si>
    <t>104044</t>
  </si>
  <si>
    <t>ADAPTADOR, POLIPROPILENO, PARA TUBOS EM PEAD, 20 MM X 3/4", PARA LIGAÇÃO PREDIAL DE ÁGUA. AF_06/2022</t>
  </si>
  <si>
    <t>104045</t>
  </si>
  <si>
    <t>ADAPTADOR, POLIPROPILENO, PARA TUBOS EM PEAD, 32 MM X 1", PARA LIGAÇÃO PREDIAL DE ÁGUA. AF_06/2022</t>
  </si>
  <si>
    <t>104049</t>
  </si>
  <si>
    <t>ADAPTADOR, PVC, CURTO COM BOLSA E ROSCA, 20 MM X 1/2", PARA LIGAÇÃO PREDIAL DE ÁGUA. AF_06/2022</t>
  </si>
  <si>
    <t>104050</t>
  </si>
  <si>
    <t>ADAPTADOR, PVC, CURTO COM BOLSA E ROSCA, 32 MM X 1", PARA LIGAÇÃO PREDIAL DE ÁGUA. AF_06/2022</t>
  </si>
  <si>
    <t>104084</t>
  </si>
  <si>
    <t>CAP, PVC OCRE, JUNTA ELÁSTICA, DN 150 MM, PARA COLETOR PREDIAL DE ESGOTO. AF_06/2022</t>
  </si>
  <si>
    <t>104035</t>
  </si>
  <si>
    <t>COLAR DE TOMADA, POLIPROPILENO, COM PARAFUSOS, 63 MM X 1/2", PARA LIGAÇÃO PREDIAL DE ÁGUA. AF_06/2022</t>
  </si>
  <si>
    <t>104036</t>
  </si>
  <si>
    <t>COLAR DE TOMADA, POLIPROPILENO, COM PARAFUSOS, 63 MM X 3/4", PARA LIGAÇÃO PREDIAL DE ÁGUA. AF_06/2022</t>
  </si>
  <si>
    <t>104034</t>
  </si>
  <si>
    <t>COLAR DE TOMADA, PVC, COM TRAVAS, DE 110 MM X 1/2" OU 110 MM X 3/4", PARA LIGAÇÃO PREDIAL DE ÁGUA. AF_06/2022</t>
  </si>
  <si>
    <t>104031</t>
  </si>
  <si>
    <t>COLAR DE TOMADA, PVC, COM TRAVAS, DE 60 MM X 1/2" OU 60 MM X 3/4", PARA LIGAÇÃO PREDIAL DE ÁGUA. AF_06/2022</t>
  </si>
  <si>
    <t>104032</t>
  </si>
  <si>
    <t>COLAR DE TOMADA, PVC, COM TRAVAS, DE 75 MM X 1/2" OU 75 MM X 3/4", PARA LIGAÇÃO PREDIAL DE ÁGUA. AF_06/2022</t>
  </si>
  <si>
    <t>104033</t>
  </si>
  <si>
    <t>COLAR DE TOMADA, PVC, COM TRAVAS, DE 85 MM X 1/2" OU 85 MM X 3/4", PARA LIGAÇÃO PREDIAL DE ÁGUA. AF_06/2022</t>
  </si>
  <si>
    <t>104051</t>
  </si>
  <si>
    <t>COTOVELO/JOELHO 90°, POLIPROPILENO, PARA TUBOS EM PEAD, 20 X 20 MM, PARA LIGAÇÃO PREDIAL DE ÁGUA. AF_06/2022</t>
  </si>
  <si>
    <t>104052</t>
  </si>
  <si>
    <t>COTOVELO/JOELHO 90°, POLIPROPILENO, PARA TUBOS EM PEAD, 32 X 32 MM, PARA LIGAÇÃO PREDIAL DE ÁGUA. AF_06/2022</t>
  </si>
  <si>
    <t>104046</t>
  </si>
  <si>
    <t>COTOVELO/JOELHO COM ADAPTADOR, POLIPROPILENO, PARA TUBOS EM PEAD, 20 MM X 1/2", PARA LIGAÇÃO PREDIAL DE ÁGUA. AF_06/2022</t>
  </si>
  <si>
    <t>104047</t>
  </si>
  <si>
    <t>COTOVELO/JOELHO COM ADAPTADOR, POLIPROPILENO, PARA TUBOS EM PEAD, 20 MM X 3/4", PARA LIGAÇÃO PREDIAL DE ÁGUA. AF_06/2022</t>
  </si>
  <si>
    <t>104048</t>
  </si>
  <si>
    <t>COTOVELO/JOELHO COM ADAPTADOR, POLIPROPILENO, PARA TUBOS EM PEAD, 32 MM X 1", PARA LIGAÇÃO PREDIAL DE ÁGUA. AF_06/2022</t>
  </si>
  <si>
    <t>104063</t>
  </si>
  <si>
    <t>CURVA LONGA, 45 GRAUS, PVC OCRE, JUNTA ELÁSTICA, DN 100 MM, PARA COLETOR PREDIAL DE ESGOTO. AF_06/2022</t>
  </si>
  <si>
    <t>104065</t>
  </si>
  <si>
    <t>CURVA LONGA, 45 GRAUS, PVC OCRE, JUNTA ELÁSTICA, DN 150 MM, PARA COLETOR PREDIAL DE ESGOTO. AF_06/2022</t>
  </si>
  <si>
    <t>104062</t>
  </si>
  <si>
    <t>CURVA LONGA, 90 GRAUS, PVC OCRE, JUNTA ELÁSTICA, DN 100 MM, PARA COLETOR PREDIAL DE ESGOTO. AF_06/2022</t>
  </si>
  <si>
    <t>104064</t>
  </si>
  <si>
    <t>CURVA LONGA, 90 GRAUS, PVC OCRE, JUNTA ELÁSTICA, DN 150 MM, PARA COLETOR PREDIAL DE ESGOTO. AF_06/2022</t>
  </si>
  <si>
    <t>104059</t>
  </si>
  <si>
    <t>LUVA, PVC, ROSCÁVEL, 1", PARA LIGAÇÃO PREDIAL DE ÁGUA. AF_06/2022</t>
  </si>
  <si>
    <t>104058</t>
  </si>
  <si>
    <t>LUVA, PVC, ROSCÁVEL, 1/2", PARA LIGAÇÃO PREDIAL DE ÁGUA. AF_06/2022</t>
  </si>
  <si>
    <t>104082</t>
  </si>
  <si>
    <t>PLUG, PVC OCRE, JUNTA ELÁSTICA, DN 100 MM, PARA COLETOR PREDIAL DE ESGOTO. AF_06/2022</t>
  </si>
  <si>
    <t>104083</t>
  </si>
  <si>
    <t>PLUG, PVC OCRE, JUNTA ELÁSTICA, DN 150 MM, PARA COLETOR PREDIAL DE ESGOTO. AF_06/2022</t>
  </si>
  <si>
    <t>104056</t>
  </si>
  <si>
    <t>REGISTRO ESFERA, PVC, COM ROSCA, 1/2", PARA LIGAÇÃO PREDIAL DE ÁGUA. AF_06/2022</t>
  </si>
  <si>
    <t>104055</t>
  </si>
  <si>
    <t>REGISTRO ESFERA, PVC, DE PASSEIO, PARA POLIETILENO, 20 MM, PARA LIGAÇÃO PREDIAL DE ÁGUA. AF_06/2022</t>
  </si>
  <si>
    <t>104076</t>
  </si>
  <si>
    <t>SELIM, PVC OCRE, COM TRAVA, DN 125 X 100 MM OU 150 X 100 MM, PARA COLETOR PREDIAL DE ESGOTO. AF_06/2022</t>
  </si>
  <si>
    <t>104060</t>
  </si>
  <si>
    <t>TUBO, PEAD, PE-80, DE = 20 MM X 2,3 MM, PARA LIGAÇÃO PREDIAL DE ÁGUA. AF_06/2022</t>
  </si>
  <si>
    <t>104061</t>
  </si>
  <si>
    <t>TUBO, PEAD, PE-80, DE = 32 MM X 3,0 MM, PARA LIGAÇÃO PREDIAL DE ÁGUA. AF_06/2022</t>
  </si>
  <si>
    <t>104085</t>
  </si>
  <si>
    <t>TUBO, PVC OCRE, JUNTA ELÁSTICA, DN 100 MM, PARA COLETOR PREDIAL DE ESGOTO. AF_06/2022</t>
  </si>
  <si>
    <t>104086</t>
  </si>
  <si>
    <t>TUBO, PVC OCRE, JUNTA ELÁSTICA, DN 150 MM, PARA COLETOR PREDIAL DE ESGOTO. AF_06/2022</t>
  </si>
  <si>
    <t>104039</t>
  </si>
  <si>
    <t>TÊ DE SERVIÇO INTEGRADO, POLIPROPILENO, PARA TUBOS EM PEAD, 63 MM X 20 MM, PARA LIGAÇÃO PREDIAL DE ÁGUA. AF_06/2022</t>
  </si>
  <si>
    <t>104072</t>
  </si>
  <si>
    <t>TÊ, PVC OCRE, JUNTA ELÁSTICA, DN 200 MM, PARA COLETOR PREDIAL DE ESGOTO. AF_06/2022</t>
  </si>
  <si>
    <t>104053</t>
  </si>
  <si>
    <t>UNIÃO, POLIPROPILENO, PARA TUBOS EM PEAD, 20 MM, PARA LIGAÇÃO PREDIAL DE ÁGUA. AF_06/2022</t>
  </si>
  <si>
    <t>104054</t>
  </si>
  <si>
    <t>UNIÃO, POLIPROPILENO, PARA TUBOS EM PEAD, 32 MM, PARA LIGAÇÃO PREDIAL DE ÁGUA. AF_06/2022</t>
  </si>
  <si>
    <t>99818</t>
  </si>
  <si>
    <t>LIMPEZA DE BACIA SANITÁRIA, BIDÊ OU MICTÓRIO EM LOUÇA, INCLUSIVE METAIS CORRESPONDENTES. AF_04/2019</t>
  </si>
  <si>
    <t>99819</t>
  </si>
  <si>
    <t>LIMPEZA DE BANCADA DE PEDRA (MÁRMORE OU GRANITO). AF_04/2019</t>
  </si>
  <si>
    <t>99811</t>
  </si>
  <si>
    <t>LIMPEZA DE CONTRAPISO COM VASSOURA A SECO. AF_04/2019</t>
  </si>
  <si>
    <t>99826</t>
  </si>
  <si>
    <t>LIMPEZA DE FORRO REMOVÍVEL COM PANO ÚMIDO. AF_04/2019</t>
  </si>
  <si>
    <t>99821</t>
  </si>
  <si>
    <t>LIMPEZA DE JANELA DE VIDRO COM CAIXILHO EM AÇO/ALUMÍNIO/PVC. AF_04/2019</t>
  </si>
  <si>
    <t>99820</t>
  </si>
  <si>
    <t>LIMPEZA DE JANELA INTEIRAMENTE DE VIDRO. AF_04/2019</t>
  </si>
  <si>
    <t>99812</t>
  </si>
  <si>
    <t>LIMPEZA DE LADRILHO HIDRÁULICO EM PAREDE COM PANO ÚMIDO. AF_04/2019</t>
  </si>
  <si>
    <t>99817</t>
  </si>
  <si>
    <t>LIMPEZA DE LAVATÓRIO DE LOUÇA COM BANCADA DE PEDRA, INCLUSIVE METAIS CORRESPONDENTES. AF_04/2019</t>
  </si>
  <si>
    <t>99813</t>
  </si>
  <si>
    <t>LIMPEZA DE MÁRMORE/GRANITO EM PAREDE UTILIZANDO DETERGENTE NEUTRO E ESCOVAÇÃO MANUAL. AF_04/2019</t>
  </si>
  <si>
    <t>99815</t>
  </si>
  <si>
    <t>LIMPEZA DE PIA INOX COM BANCADA DE PEDRA, INCLUSIVE METAIS CORRESPONDENTES. AF_04/2019</t>
  </si>
  <si>
    <t>99805</t>
  </si>
  <si>
    <t>LIMPEZA DE PISO CERÂMICO OU COM PEDRAS RÚSTICAS UTILIZANDO ÁCIDO MURIÁTICO. AF_04/2019</t>
  </si>
  <si>
    <t>99803</t>
  </si>
  <si>
    <t>LIMPEZA DE PISO CERÂMICO OU PORCELANATO COM PANO ÚMIDO. AF_04/2019</t>
  </si>
  <si>
    <t>99802</t>
  </si>
  <si>
    <t>LIMPEZA DE PISO CERÂMICO OU PORCELANATO COM VASSOURA A SECO. AF_04/2019</t>
  </si>
  <si>
    <t>99804</t>
  </si>
  <si>
    <t>LIMPEZA DE PISO CERÂMICO OU PORCELANATO UTILIZANDO DETERGENTE NEUTRO E ESCOVAÇÃO MANUAL. AF_04/2019</t>
  </si>
  <si>
    <t>99809</t>
  </si>
  <si>
    <t>LIMPEZA DE PISO DE LADRILHO HIDRÁULICO COM PANO ÚMIDO. AF_04/2019</t>
  </si>
  <si>
    <t>99810</t>
  </si>
  <si>
    <t>LIMPEZA DE PISO DE MÁRMORE/GRANITO UTILIZANDO DETERGENTE NEUTRO E ESCOVAÇÃO MANUAL. AF_04/2019</t>
  </si>
  <si>
    <t>99822</t>
  </si>
  <si>
    <t>LIMPEZA DE PORTA DE MADEIRA. AF_04/2019</t>
  </si>
  <si>
    <t>99825</t>
  </si>
  <si>
    <t>LIMPEZA DE PORTA DE VIDRO COM CAIXILHO EM AÇO/ ALUMÍNIO/ PVC. AF_04/2019</t>
  </si>
  <si>
    <t>99824</t>
  </si>
  <si>
    <t>LIMPEZA DE PORTA EM AÇO/ALUMÍNIO. AF_04/2019</t>
  </si>
  <si>
    <t>99823</t>
  </si>
  <si>
    <t>LIMPEZA DE PORTA INTEIRAMENTE DE VIDRO. AF_04/2019</t>
  </si>
  <si>
    <t>99806</t>
  </si>
  <si>
    <t>LIMPEZA DE REVESTIMENTO CERÂMICO EM PAREDE COM PANO ÚMIDO AF_04/2019</t>
  </si>
  <si>
    <t>99807</t>
  </si>
  <si>
    <t>LIMPEZA DE REVESTIMENTO CERÂMICO EM PAREDE UTILIZANDO DETERGENTE NEUTRO E ESCOVAÇÃO MANUAL. AF_04/2019</t>
  </si>
  <si>
    <t>99808</t>
  </si>
  <si>
    <t>LIMPEZA DE REVESTIMENTO CERÂMICO EM PAREDE UTILIZANDO ÁCIDO MURIÁTICO. AF_04/2019</t>
  </si>
  <si>
    <t>99814</t>
  </si>
  <si>
    <t>LIMPEZA DE SUPERFÍCIE COM JATO DE ALTA PRESSÃO. AF_04/2019</t>
  </si>
  <si>
    <t>99816</t>
  </si>
  <si>
    <t>LIMPEZA DE TANQUE OU LAVATÓRIO DE LOUÇA ISOLADO, INCLUSIVE METAIS CORRESPONDENTES. AF_04/2019</t>
  </si>
  <si>
    <t>88238</t>
  </si>
  <si>
    <t>AJUDANTE DE ARMADOR COM ENCARGOS COMPLEMENTARES</t>
  </si>
  <si>
    <t>101374</t>
  </si>
  <si>
    <t>88239</t>
  </si>
  <si>
    <t>AJUDANTE DE CARPINTEIRO COM ENCARGOS COMPLEMENTARES</t>
  </si>
  <si>
    <t>101375</t>
  </si>
  <si>
    <t>AJUDANTE DE ELETRICISTA COM ENCARGOS COMPLEMENTARES</t>
  </si>
  <si>
    <t>88240</t>
  </si>
  <si>
    <t>AJUDANTE DE ESTRUTURA METÁLICA COM ENCARGOS COMPLEMENTARES</t>
  </si>
  <si>
    <t>101376</t>
  </si>
  <si>
    <t>AJUDANTE DE ESTRUTURAS METÁLICAS COM ENCARGOS COMPLEMENTARES</t>
  </si>
  <si>
    <t>88241</t>
  </si>
  <si>
    <t>AJUDANTE DE OPERAÇÃO EM GERAL COM ENCARGOS COMPLEMENTARES</t>
  </si>
  <si>
    <t>101377</t>
  </si>
  <si>
    <t>88242</t>
  </si>
  <si>
    <t>AJUDANTE DE PEDREIRO COM ENCARGOS COMPLEMENTARES</t>
  </si>
  <si>
    <t>100301</t>
  </si>
  <si>
    <t>AJUDANTE DE PINTOR COM ENCARGOS COMPLEMENTARES</t>
  </si>
  <si>
    <t>101378</t>
  </si>
  <si>
    <t>101379</t>
  </si>
  <si>
    <t>AJUDANTE DE SERRALHEIRO COM ENCARGOS COMPLEMENTARES</t>
  </si>
  <si>
    <t>88243</t>
  </si>
  <si>
    <t>AJUDANTE ESPECIALIZADO COM ENCARGOS COMPLEMENTARES</t>
  </si>
  <si>
    <t>101380</t>
  </si>
  <si>
    <t>90766</t>
  </si>
  <si>
    <t>ALMOXARIFE COM ENCARGOS COMPLEMENTARES</t>
  </si>
  <si>
    <t>93563</t>
  </si>
  <si>
    <t>90767</t>
  </si>
  <si>
    <t>APONTADOR OU APROPRIADOR COM ENCARGOS COMPLEMENTARES</t>
  </si>
  <si>
    <t>93564</t>
  </si>
  <si>
    <t>88245</t>
  </si>
  <si>
    <t>ARMADOR COM ENCARGOS COMPLEMENTARES</t>
  </si>
  <si>
    <t>101381</t>
  </si>
  <si>
    <t>90768</t>
  </si>
  <si>
    <t>ARQUITETO DE OBRA JUNIOR COM ENCARGOS COMPLEMENTARES</t>
  </si>
  <si>
    <t>90769</t>
  </si>
  <si>
    <t>ARQUITETO DE OBRA PLENO COM ENCARGOS COMPLEMENTARES</t>
  </si>
  <si>
    <t>90770</t>
  </si>
  <si>
    <t>ARQUITETO DE OBRA SENIOR COM ENCARGOS COMPLEMENTARES</t>
  </si>
  <si>
    <t>93569</t>
  </si>
  <si>
    <t>ARQUITETO JUNIOR COM ENCARGOS COMPLEMENTARES</t>
  </si>
  <si>
    <t>93570</t>
  </si>
  <si>
    <t>ARQUITETO PLENO COM ENCARGOS COMPLEMENTARES</t>
  </si>
  <si>
    <t>93571</t>
  </si>
  <si>
    <t>ARQUITETO SENIOR COM ENCARGOS COMPLEMENTARES</t>
  </si>
  <si>
    <t>101382</t>
  </si>
  <si>
    <t>ASSENTADOR DE MANILHAS COM ENCARGOS COMPLEMENTARES</t>
  </si>
  <si>
    <t>88246</t>
  </si>
  <si>
    <t>ASSENTADOR DE TUBOS COM ENCARGOS COMPLEMENTARES</t>
  </si>
  <si>
    <t>100303</t>
  </si>
  <si>
    <t>AUXILIAR DE AZULEJISTA COM ENCARGOS COMPLEMENTARES</t>
  </si>
  <si>
    <t>101383</t>
  </si>
  <si>
    <t>88248</t>
  </si>
  <si>
    <t>AUXILIAR DE ENCANADOR OU BOMBEIRO HIDRÁULICO COM ENCARGOS COMPLEMENTARES</t>
  </si>
  <si>
    <t>101384</t>
  </si>
  <si>
    <t>90772</t>
  </si>
  <si>
    <t>AUXILIAR DE ESCRITORIO COM ENCARGOS COMPLEMENTARES</t>
  </si>
  <si>
    <t>93566</t>
  </si>
  <si>
    <t>101385</t>
  </si>
  <si>
    <t>AUXILIAR DE LABORATORISTA DE SOLOS E DE CONCRETO COM ENCARGOS COMPLEMENTARES</t>
  </si>
  <si>
    <t>88249</t>
  </si>
  <si>
    <t>AUXILIAR DE LABORATÓRIO COM ENCARGOS COMPLEMENTARES</t>
  </si>
  <si>
    <t>88250</t>
  </si>
  <si>
    <t>AUXILIAR DE MECÂNICO COM ENCARGOS COMPLEMENTARES</t>
  </si>
  <si>
    <t>101386</t>
  </si>
  <si>
    <t>101387</t>
  </si>
  <si>
    <t>AUXILIAR DE PEDREIRO COM ENCARGOS COMPLEMENTARES</t>
  </si>
  <si>
    <t>88251</t>
  </si>
  <si>
    <t>AUXILIAR DE SERRALHEIRO COM ENCARGOS COMPLEMENTARES</t>
  </si>
  <si>
    <t>88252</t>
  </si>
  <si>
    <t>AUXILIAR DE SERVIÇOS GERAIS COM ENCARGOS COMPLEMENTARES</t>
  </si>
  <si>
    <t>101388</t>
  </si>
  <si>
    <t>88253</t>
  </si>
  <si>
    <t>AUXILIAR DE TOPÓGRAFO COM ENCARGOS COMPLEMENTARES</t>
  </si>
  <si>
    <t>101389</t>
  </si>
  <si>
    <t>101390</t>
  </si>
  <si>
    <t>AUXILIAR TÉCNICO / ASSISTENTE DE ENGENHARIA COM ENCARGOS COMPLEMENTARES</t>
  </si>
  <si>
    <t>88255</t>
  </si>
  <si>
    <t>AUXILIAR TÉCNICO DE ENGENHARIA COM ENCARGOS COMPLEMENTARES</t>
  </si>
  <si>
    <t>101391</t>
  </si>
  <si>
    <t>AZULEJISTA OU LADRILHEIRO COM ENCARGOS COMPLEMENTARES</t>
  </si>
  <si>
    <t>88256</t>
  </si>
  <si>
    <t>AZULEJISTA OU LADRILHISTA COM ENCARGOS COMPLEMENTARES</t>
  </si>
  <si>
    <t>88257</t>
  </si>
  <si>
    <t>BLASTER, DINAMITADOR OU CABO DE FOGO COM ENCARGOS COMPLEMENTARES</t>
  </si>
  <si>
    <t>101392</t>
  </si>
  <si>
    <t>BLASTER, DINAMITADOR OU CABO DE FORÇA COM ENCARGOS COMPLEMENTARES</t>
  </si>
  <si>
    <t>88260</t>
  </si>
  <si>
    <t>CALCETEIRO COM ENCARGOS COMPLEMENTARES</t>
  </si>
  <si>
    <t>101394</t>
  </si>
  <si>
    <t>101395</t>
  </si>
  <si>
    <t>CARPINTEIRO AUXILIAR COM ENCARGOS COMPLEMENTARES</t>
  </si>
  <si>
    <t>88261</t>
  </si>
  <si>
    <t>CARPINTEIRO DE ESQUADRIA COM ENCARGOS COMPLEMENTARES</t>
  </si>
  <si>
    <t>101396</t>
  </si>
  <si>
    <t>CARPINTEIRO DE ESQUADRIAS COM ENCARGOS COMPLEMENTARES</t>
  </si>
  <si>
    <t>88262</t>
  </si>
  <si>
    <t>CARPINTEIRO DE FORMAS COM ENCARGOS COMPLEMENTARES</t>
  </si>
  <si>
    <t>101397</t>
  </si>
  <si>
    <t>101398</t>
  </si>
  <si>
    <t>CAVOUQUEIRO OU OPERADOR DE PERFURATRIZ COM ENCARGOS COMPLEMENTARES</t>
  </si>
  <si>
    <t>88263</t>
  </si>
  <si>
    <t>CAVOUQUEIRO OU OPERADOR PERFURATRIZ/ROMPEDOR COM ENCARGOS COMPLEMENTARES</t>
  </si>
  <si>
    <t>95308</t>
  </si>
  <si>
    <t>CURSO DE CAPACITAÇÃO PARA AJUDANTE DE ARMADOR (ENCARGOS COMPLEMENTARES) - HORISTA</t>
  </si>
  <si>
    <t>101286</t>
  </si>
  <si>
    <t>CURSO DE CAPACITAÇÃO PARA AJUDANTE DE ARMADOR (ENCARGOS COMPLEMENTARES) - MENSALISTA</t>
  </si>
  <si>
    <t>95309</t>
  </si>
  <si>
    <t>CURSO DE CAPACITAÇÃO PARA AJUDANTE DE CARPINTEIRO (ENCARGOS COMPLEMENTARES) - HORISTA</t>
  </si>
  <si>
    <t>101287</t>
  </si>
  <si>
    <t>CURSO DE CAPACITAÇÃO PARA AJUDANTE DE ELETRICISTA (ENCARGOS COMPLEMENTARES) - MENSALISTA</t>
  </si>
  <si>
    <t>95310</t>
  </si>
  <si>
    <t>CURSO DE CAPACITAÇÃO PARA AJUDANTE DE ESTRUTURA METÁLICA (ENCARGOS COMPLEMENTARES) - HORISTA</t>
  </si>
  <si>
    <t>101288</t>
  </si>
  <si>
    <t>CURSO DE CAPACITAÇÃO PARA AJUDANTE DE ESTRUTURAS METÁLICAS(ENCARGOS COMPLEMENTARES) - MENSALISTA</t>
  </si>
  <si>
    <t>95311</t>
  </si>
  <si>
    <t>CURSO DE CAPACITAÇÃO PARA AJUDANTE DE OPERAÇÃO EM GERAL (ENCARGOS COMPLEMENTARES) - HORISTA</t>
  </si>
  <si>
    <t>101289</t>
  </si>
  <si>
    <t>CURSO DE CAPACITAÇÃO PARA AJUDANTE DE OPERAÇÃO EM GERAL (ENCARGOS COMPLEMENTARES) - MENSALISTA</t>
  </si>
  <si>
    <t>95312</t>
  </si>
  <si>
    <t>CURSO DE CAPACITAÇÃO PARA AJUDANTE DE PEDREIRO (ENCARGOS COMPLEMENTARES) - HORISTA</t>
  </si>
  <si>
    <t>100291</t>
  </si>
  <si>
    <t>CURSO DE CAPACITAÇÃO PARA AJUDANTE DE PINTOR (ENCARGOS COMPLEMENTARES) - HORISTA</t>
  </si>
  <si>
    <t>101290</t>
  </si>
  <si>
    <t>CURSO DE CAPACITAÇÃO PARA AJUDANTE DE PINTOR (ENCARGOS COMPLEMENTARES) - MENSALISTA</t>
  </si>
  <si>
    <t>101291</t>
  </si>
  <si>
    <t>CURSO DE CAPACITAÇÃO PARA AJUDANTE DE SERRALHEIRO (ENCARGOS COMPLEMENTARES) - MENSALISTA</t>
  </si>
  <si>
    <t>95313</t>
  </si>
  <si>
    <t>CURSO DE CAPACITAÇÃO PARA AJUDANTE ESPECIALIZADO (ENCARGOS COMPLEMENTARES) - HORISTA</t>
  </si>
  <si>
    <t>101292</t>
  </si>
  <si>
    <t>CURSO DE CAPACITAÇÃO PARA AJUDANTE ESPECIALIZADO (ENCARGOS COMPLEMENTARES) - MENSALISTA</t>
  </si>
  <si>
    <t>95392</t>
  </si>
  <si>
    <t>CURSO DE CAPACITAÇÃO PARA ALMOXARIFE (ENCARGOS COMPLEMENTARES) - HORISTA</t>
  </si>
  <si>
    <t>95413</t>
  </si>
  <si>
    <t>CURSO DE CAPACITAÇÃO PARA ALMOXARIFE (ENCARGOS COMPLEMENTARES) - MENSALISTA</t>
  </si>
  <si>
    <t>95393</t>
  </si>
  <si>
    <t>CURSO DE CAPACITAÇÃO PARA APONTADOR OU APROPRIADOR (ENCARGOS COMPLEMENTARES) - HORISTA</t>
  </si>
  <si>
    <t>95414</t>
  </si>
  <si>
    <t>CURSO DE CAPACITAÇÃO PARA APONTADOR OU APROPRIADOR (ENCARGOS COMPLEMENTARES) - MENSALISTA</t>
  </si>
  <si>
    <t>95314</t>
  </si>
  <si>
    <t>CURSO DE CAPACITAÇÃO PARA ARMADOR (ENCARGOS COMPLEMENTARES) - HORISTA</t>
  </si>
  <si>
    <t>101293</t>
  </si>
  <si>
    <t>CURSO DE CAPACITAÇÃO PARA ARMADOR (ENCARGOS COMPLEMENTARES) - MENSALISTA</t>
  </si>
  <si>
    <t>95394</t>
  </si>
  <si>
    <t>CURSO DE CAPACITAÇÃO PARA ARQUITETO DE OBRA JÚNIOR (ENCARGOS COMPLEMENTARES) - HORISTA</t>
  </si>
  <si>
    <t>95395</t>
  </si>
  <si>
    <t>CURSO DE CAPACITAÇÃO PARA ARQUITETO DE OBRA PLENO (ENCARGOS COMPLEMENTARES) - HORISTA</t>
  </si>
  <si>
    <t>95396</t>
  </si>
  <si>
    <t>CURSO DE CAPACITAÇÃO PARA ARQUITETO DE OBRA SÊNIOR (ENCARGOS COMPLEMENTARES) - HORISTA</t>
  </si>
  <si>
    <t>95419</t>
  </si>
  <si>
    <t>CURSO DE CAPACITAÇÃO PARA ARQUITETO JÚNIOR (ENCARGOS COMPLEMENTARES) - MENSALISTA</t>
  </si>
  <si>
    <t>95420</t>
  </si>
  <si>
    <t>CURSO DE CAPACITAÇÃO PARA ARQUITETO PLENO (ENCARGOS COMPLEMENTARES) - MENSALISTA</t>
  </si>
  <si>
    <t>95421</t>
  </si>
  <si>
    <t>CURSO DE CAPACITAÇÃO PARA ARQUITETO SÊNIOR (ENCARGOS COMPLEMENTARES) - MENSALISTA</t>
  </si>
  <si>
    <t>101294</t>
  </si>
  <si>
    <t>CURSO DE CAPACITAÇÃO PARA ASSENTADOR DE MANILHA (ENCARGOS COMPLEMENTARES) - MENSALISTA</t>
  </si>
  <si>
    <t>95315</t>
  </si>
  <si>
    <t>CURSO DE CAPACITAÇÃO PARA ASSENTADOR DE TUBOS (ENCARGOS COMPLEMENTARES) - HORISTA</t>
  </si>
  <si>
    <t>100293</t>
  </si>
  <si>
    <t>CURSO DE CAPACITAÇÃO PARA AUXILIAR DE AZULEJISTA (ENCARGOS COMPLEMENTARES) - HORISTA</t>
  </si>
  <si>
    <t>101295</t>
  </si>
  <si>
    <t>CURSO DE CAPACITAÇÃO PARA AUXILIAR DE AZULEJISTA (ENCARGOS COMPLEMENTARES) - MENSALISTA</t>
  </si>
  <si>
    <t>95316</t>
  </si>
  <si>
    <t>CURSO DE CAPACITAÇÃO PARA AUXILIAR DE ELETRICISTA (ENCARGOS COMPLEMENTARES) - HORISTA</t>
  </si>
  <si>
    <t>95317</t>
  </si>
  <si>
    <t>CURSO DE CAPACITAÇÃO PARA AUXILIAR DE ENCANADOR OU BOMBEIRO HIDRÁULICO (ENCARGOS COMPLEMENTARES) - HORISTA</t>
  </si>
  <si>
    <t>101296</t>
  </si>
  <si>
    <t>CURSO DE CAPACITAÇÃO PARA AUXILIAR DE ENCANADOR OU BOMBEIRO HIDRÁULICO (ENCARGOS COMPLEMENTARES) - MENSALISTA</t>
  </si>
  <si>
    <t>95398</t>
  </si>
  <si>
    <t>CURSO DE CAPACITAÇÃO PARA AUXILIAR DE ESCRITÓRIO (ENCARGOS COMPLEMENTARES) - HORISTA</t>
  </si>
  <si>
    <t>95416</t>
  </si>
  <si>
    <t>CURSO DE CAPACITAÇÃO PARA AUXILIAR DE ESCRITÓRIO (ENCARGOS COMPLEMENTARES) - MENSALISTA</t>
  </si>
  <si>
    <t>101297</t>
  </si>
  <si>
    <t>CURSO DE CAPACITAÇÃO PARA AUXILIAR DE LABORATORISTA (ENCARGOS COMPLEMENTARES) - MENSALISTA</t>
  </si>
  <si>
    <t>95318</t>
  </si>
  <si>
    <t>CURSO DE CAPACITAÇÃO PARA AUXILIAR DE LABORATÓRIO (ENCARGOS COMPLEMENTARES) - HORISTA</t>
  </si>
  <si>
    <t>101298</t>
  </si>
  <si>
    <t>CURSO DE CAPACITAÇÃO PARA AUXILIAR DE MECANICO (ENCARGOS COMPLEMENTARES) - MENSALISTA</t>
  </si>
  <si>
    <t>95319</t>
  </si>
  <si>
    <t>CURSO DE CAPACITAÇÃO PARA AUXILIAR DE MECÂNICO (ENCARGOS COMPLEMENTARES) - HORISTA</t>
  </si>
  <si>
    <t>101299</t>
  </si>
  <si>
    <t>CURSO DE CAPACITAÇÃO PARA AUXILIAR DE PEDREIRO (ENCARGOS COMPLEMENTARES) - MENSALISTA</t>
  </si>
  <si>
    <t>95320</t>
  </si>
  <si>
    <t>CURSO DE CAPACITAÇÃO PARA AUXILIAR DE SERRALHEIRO (ENCARGOS COMPLEMENTARES) - HORISTA</t>
  </si>
  <si>
    <t>95321</t>
  </si>
  <si>
    <t>CURSO DE CAPACITAÇÃO PARA AUXILIAR DE SERVIÇOS GERAIS (ENCARGOS COMPLEMENTARES) - HORISTA</t>
  </si>
  <si>
    <t>101300</t>
  </si>
  <si>
    <t>CURSO DE CAPACITAÇÃO PARA AUXILIAR DE SERVIÇOS GERAIS (ENCARGOS COMPLEMENTARES) - MENSALISTA</t>
  </si>
  <si>
    <t>95322</t>
  </si>
  <si>
    <t>CURSO DE CAPACITAÇÃO PARA AUXILIAR DE TOPÓGRAFO (ENCARGOS COMPLEMENTARES) - HORISTA</t>
  </si>
  <si>
    <t>101301</t>
  </si>
  <si>
    <t>CURSO DE CAPACITAÇÃO PARA AUXILIAR DE TOPÓGRAFO (ENCARGOS COMPLEMENTARES) - MENSALISTA</t>
  </si>
  <si>
    <t>95323</t>
  </si>
  <si>
    <t>CURSO DE CAPACITAÇÃO PARA AUXILIAR TÉCNICO DE ENGENHARIA (ENCARGOS COMPLEMENTARES) - HORISTA</t>
  </si>
  <si>
    <t>101302</t>
  </si>
  <si>
    <t>CURSO DE CAPACITAÇÃO PARA AUXILIAR TÉCNICO DE ENGENHARIA (ENCARGOS COMPLEMENTARES) - MENSALISTA</t>
  </si>
  <si>
    <t>95324</t>
  </si>
  <si>
    <t>CURSO DE CAPACITAÇÃO PARA AZULEJISTA OU LADRILHISTA (ENCARGOS COMPLEMENTARES) - HORISTA</t>
  </si>
  <si>
    <t>101304</t>
  </si>
  <si>
    <t>CURSO DE CAPACITAÇÃO PARA AZULEJISTA OU LADRILHISTA (ENCARGOS COMPLEMENTARES) - MENSALISTA</t>
  </si>
  <si>
    <t>95325</t>
  </si>
  <si>
    <t>CURSO DE CAPACITAÇÃO PARA BLASTER, DINAMITADOR OU CABO DE FOGO (ENCARGOS COMPLEMENTARES) - HORISTA</t>
  </si>
  <si>
    <t>101305</t>
  </si>
  <si>
    <t>CURSO DE CAPACITAÇÃO PARA BLASTER, DINAMITADOR OU CABO DE FORÇA (ENCARGOS COMPLEMENTARES) - MENSALISTA</t>
  </si>
  <si>
    <t>95328</t>
  </si>
  <si>
    <t>CURSO DE CAPACITAÇÃO PARA CALCETEIRO (ENCARGOS COMPLEMENTARES) - HORISTA</t>
  </si>
  <si>
    <t>101307</t>
  </si>
  <si>
    <t>CURSO DE CAPACITAÇÃO PARA CALCETEIRO (ENCARGOS COMPLEMENTARES) - MENSALISTA</t>
  </si>
  <si>
    <t>101309</t>
  </si>
  <si>
    <t>CURSO DE CAPACITAÇÃO PARA CARPINTEIRO AUXILIAR (ENCARGOS COMPLEMENTARES) - MENSALISTA</t>
  </si>
  <si>
    <t>95329</t>
  </si>
  <si>
    <t>CURSO DE CAPACITAÇÃO PARA CARPINTEIRO DE ESQUADRIA (ENCARGOS COMPLEMENTARES) - HORISTA</t>
  </si>
  <si>
    <t>101310</t>
  </si>
  <si>
    <t>CURSO DE CAPACITAÇÃO PARA CARPINTEIRO DE ESQUADRIAS (ENCARGOS COMPLEMENTARES) - MENSALISTA</t>
  </si>
  <si>
    <t>101311</t>
  </si>
  <si>
    <t>CURSO DE CAPACITAÇÃO PARA CARPINTEIRO DE FORMAS (ENCARGOS COMPLEMENTARES) - MENSALISTA</t>
  </si>
  <si>
    <t>95330</t>
  </si>
  <si>
    <t>CURSO DE CAPACITAÇÃO PARA CARPINTEIRO DE FÔRMAS (ENCARGOS COMPLEMENTARES) - HORISTA</t>
  </si>
  <si>
    <t>101312</t>
  </si>
  <si>
    <t>CURSO DE CAPACITAÇÃO PARA CAVOUQUEIRO OU OPERADOR DE PERFURATRIZ (ENCARGOS COMPLEMENTARES) - MENSALISTA</t>
  </si>
  <si>
    <t>95331</t>
  </si>
  <si>
    <t>CURSO DE CAPACITAÇÃO PARA CAVOUQUEIRO OU OPERADOR PERFURATRIZ/ROMPEDOR (ENCARGOS COMPLEMENTARES) - HORISTA</t>
  </si>
  <si>
    <t>95400</t>
  </si>
  <si>
    <t>CURSO DE CAPACITAÇÃO PARA DESENHISTA PROJETISTA (ENCARGOS COMPLEMENTARES) - HORISTA</t>
  </si>
  <si>
    <t>95411</t>
  </si>
  <si>
    <t>CURSO DE CAPACITAÇÃO PARA DESENHISTA PROJETISTA (ENCARGOS COMPLEMENTARES) - MENSALISTA</t>
  </si>
  <si>
    <t>95332</t>
  </si>
  <si>
    <t>CURSO DE CAPACITAÇÃO PARA ELETRICISTA (ENCARGOS COMPLEMENTARES) - HORISTA</t>
  </si>
  <si>
    <t>101313</t>
  </si>
  <si>
    <t>CURSO DE CAPACITAÇÃO PARA ELETRICISTA (ENCARGOS COMPLEMENTARES) - MENSALISTA</t>
  </si>
  <si>
    <t>95334</t>
  </si>
  <si>
    <t>CURSO DE CAPACITAÇÃO PARA ELETROTÉCNICO (ENCARGOS COMPLEMENTARES) - HORISTA</t>
  </si>
  <si>
    <t>101315</t>
  </si>
  <si>
    <t>CURSO DE CAPACITAÇÃO PARA ELETROTÉCNICO (ENCARGOS COMPLEMENTARES) - MENSALISTA</t>
  </si>
  <si>
    <t>95335</t>
  </si>
  <si>
    <t>CURSO DE CAPACITAÇÃO PARA ENCANADOR OU BOMBEIRO HIDRÁULICO (ENCARGOS COMPLEMENTARES) - HORISTA</t>
  </si>
  <si>
    <t>101316</t>
  </si>
  <si>
    <t>CURSO DE CAPACITAÇÃO PARA ENCANADOR OU BOMBEIRO HIDRÁULICO (ENCARGOS COMPLEMENTARES) - MENSALISTA</t>
  </si>
  <si>
    <t>95401</t>
  </si>
  <si>
    <t>CURSO DE CAPACITAÇÃO PARA ENCARREGADO GERAL (ENCARGOS COMPLEMENTARES) - HORISTA</t>
  </si>
  <si>
    <t>95422</t>
  </si>
  <si>
    <t>CURSO DE CAPACITAÇÃO PARA ENCARREGADO GERAL DE OBRAS (ENCARGOS COMPLEMENTARES) - MENSALISTA</t>
  </si>
  <si>
    <t>95402</t>
  </si>
  <si>
    <t>CURSO DE CAPACITAÇÃO PARA ENGENHEIRO CIVIL DE OBRA JÚNIOR (ENCARGOS COMPLEMENTARES) - HORISTA</t>
  </si>
  <si>
    <t>95415</t>
  </si>
  <si>
    <t>CURSO DE CAPACITAÇÃO PARA ENGENHEIRO CIVIL DE OBRA JÚNIOR (ENCARGOS COMPLEMENTARES) - MENSALISTA</t>
  </si>
  <si>
    <t>95403</t>
  </si>
  <si>
    <t>CURSO DE CAPACITAÇÃO PARA ENGENHEIRO CIVIL DE OBRA PLENO (ENCARGOS COMPLEMENTARES) - HORISTA</t>
  </si>
  <si>
    <t>95417</t>
  </si>
  <si>
    <t>CURSO DE CAPACITAÇÃO PARA ENGENHEIRO CIVIL DE OBRA PLENO (ENCARGOS COMPLEMENTARES) - MENSALISTA</t>
  </si>
  <si>
    <t>95404</t>
  </si>
  <si>
    <t>CURSO DE CAPACITAÇÃO PARA ENGENHEIRO CIVIL DE OBRA SÊNIOR (ENCARGOS COMPLEMENTARES) - HORISTA</t>
  </si>
  <si>
    <t>95418</t>
  </si>
  <si>
    <t>CURSO DE CAPACITAÇÃO PARA ENGENHEIRO CIVIL DE OBRA SÊNIOR (ENCARGOS COMPLEMENTARES) - MENSALISTA</t>
  </si>
  <si>
    <t>95337</t>
  </si>
  <si>
    <t>CURSO DE CAPACITAÇÃO PARA GESSEIRO (ENCARGOS COMPLEMENTARES) - HORISTA</t>
  </si>
  <si>
    <t>101322</t>
  </si>
  <si>
    <t>CURSO DE CAPACITAÇÃO PARA GESSEIRO (ENCARGOS COMPLEMENTARES) - MENSALISTA</t>
  </si>
  <si>
    <t>95338</t>
  </si>
  <si>
    <t>CURSO DE CAPACITAÇÃO PARA IMPERMEABILIZADOR (ENCARGOS COMPLEMENTARES) - HORISTA</t>
  </si>
  <si>
    <t>101323</t>
  </si>
  <si>
    <t>CURSO DE CAPACITAÇÃO PARA IMPERMEABILIZADOR (ENCARGOS COMPLEMENTARES) - MENSALISTA</t>
  </si>
  <si>
    <t>101325</t>
  </si>
  <si>
    <t>CURSO DE CAPACITAÇÃO PARA INSTALADOR DE TUBULAÇÕES (ENCARGOS COMPLEMENTARES) - MENSALISTA</t>
  </si>
  <si>
    <t>95390</t>
  </si>
  <si>
    <t>CURSO DE CAPACITAÇÃO PARA JARDINEIRO (ENCARGOS COMPLEMENTARES) - HORISTA</t>
  </si>
  <si>
    <t>101326</t>
  </si>
  <si>
    <t>CURSO DE CAPACITAÇÃO PARA JARDINEIRO (ENCARGOS COMPLEMENTARES) - MENSALISTA</t>
  </si>
  <si>
    <t>95340</t>
  </si>
  <si>
    <t>CURSO DE CAPACITAÇÃO PARA MARCENEIRO (ENCARGOS COMPLEMENTARES) - HORISTA</t>
  </si>
  <si>
    <t>101330</t>
  </si>
  <si>
    <t>CURSO DE CAPACITAÇÃO PARA MARCENEIRO (ENCARGOS COMPLEMENTARES) - MENSALISTA</t>
  </si>
  <si>
    <t>101331</t>
  </si>
  <si>
    <t>CURSO DE CAPACITAÇÃO PARA MARMORISTA / GRANITEIRO (ENCARGOS COMPLEMENTARES) - MENSALISTA</t>
  </si>
  <si>
    <t>95341</t>
  </si>
  <si>
    <t>CURSO DE CAPACITAÇÃO PARA MARMORISTA/GRANITEIRO (ENCARGOS COMPLEMENTARES) - HORISTA</t>
  </si>
  <si>
    <t>95339</t>
  </si>
  <si>
    <t>CURSO DE CAPACITAÇÃO PARA MAÇARIQUEIRO (ENCARGOS COMPLEMENTARES) - HORISTA</t>
  </si>
  <si>
    <t>101329</t>
  </si>
  <si>
    <t>CURSO DE CAPACITAÇÃO PARA MAÇARIQUEIRO (ENCARGOS COMPLEMENTARES) - MENSALISTA</t>
  </si>
  <si>
    <t>95342</t>
  </si>
  <si>
    <t>CURSO DE CAPACITAÇÃO PARA MECÂNICO DE EQUIPAMENTOS PESADOS (ENCARGOS COMPLEMENTARES) - HORISTA</t>
  </si>
  <si>
    <t>101333</t>
  </si>
  <si>
    <t>CURSO DE CAPACITAÇÃO PARA MECÂNICO DE EQUIPAMENTOS PESADOS (ENCARGOS COMPLEMENTARES) - MENSALISTA</t>
  </si>
  <si>
    <t>100298</t>
  </si>
  <si>
    <t>CURSO DE CAPACITAÇÃO PARA MECÂNICO DE REFRIGERAÇÃO (ENCARGOS COMPLEMENTARES) - HORISTA</t>
  </si>
  <si>
    <t>101334</t>
  </si>
  <si>
    <t>CURSO DE CAPACITAÇÃO PARA MECÂNICO DE REFRIGERAÇÃO (ENCARGOS COMPLEMENTARES) - MENSALISTA</t>
  </si>
  <si>
    <t>95405</t>
  </si>
  <si>
    <t>CURSO DE CAPACITAÇÃO PARA MESTRE DE OBRAS (ENCARGOS COMPLEMENTARES) - HORISTA</t>
  </si>
  <si>
    <t>95423</t>
  </si>
  <si>
    <t>CURSO DE CAPACITAÇÃO PARA MESTRE DE OBRAS (ENCARGOS COMPLEMENTARES) - MENSALISTA</t>
  </si>
  <si>
    <t>100295</t>
  </si>
  <si>
    <t>CURSO DE CAPACITAÇÃO PARA MONTADOR DE ELETROELETRONICOS (ENCARGOS COMPLEMENTARES) - HORISTA</t>
  </si>
  <si>
    <t>101303</t>
  </si>
  <si>
    <t>CURSO DE CAPACITAÇÃO PARA MONTADOR DE ELETROELETRONICOS(ENCARGOS COMPLEMENTARES) - MENSALISTA</t>
  </si>
  <si>
    <t>95344</t>
  </si>
  <si>
    <t>CURSO DE CAPACITAÇÃO PARA MONTADOR DE ESTRUTURA METÁLICA (ENCARGOS COMPLEMENTARES) - HORISTA</t>
  </si>
  <si>
    <t>101308</t>
  </si>
  <si>
    <t>CURSO DE CAPACITAÇÃO PARA MONTADOR DE ESTRUTURAS METALICAS (ENCARGOS COMPLEMENTARES) - MENSALISTA</t>
  </si>
  <si>
    <t>101320</t>
  </si>
  <si>
    <t>CURSO DE CAPACITAÇÃO PARA MONTADOR DE MAQUINAS (ENCARGOS COMPLEMENTARES) - MENSALISTA</t>
  </si>
  <si>
    <t>95343</t>
  </si>
  <si>
    <t>CURSO DE CAPACITAÇÃO PARA MONTADOR DE TUBO AÇO/EQUIPAMENTOS (ENCARGOS COMPLEMENTARES) - HORISTA</t>
  </si>
  <si>
    <t>95345</t>
  </si>
  <si>
    <t>CURSO DE CAPACITAÇÃO PARA MONTADOR ELETROMECÂNICO (ENCARGOS COMPLEMENTARES) - HORISTA</t>
  </si>
  <si>
    <t>95346</t>
  </si>
  <si>
    <t>CURSO DE CAPACITAÇÃO PARA MOTORISTA DE BASCULANTE (ENCARGOS COMPLEMENTARES) - HORISTA</t>
  </si>
  <si>
    <t>101324</t>
  </si>
  <si>
    <t>CURSO DE CAPACITAÇÃO PARA MOTORISTA DE CAMINHAO-BASCULANTE (ENCARGOS COMPLEMENTARES) - MENSALISTA</t>
  </si>
  <si>
    <t>101328</t>
  </si>
  <si>
    <t>CURSO DE CAPACITAÇÃO PARA MOTORISTA DE CAMINHAO-CARRETA (ENCARGOS COMPLEMENTARES) - MENSALISTA</t>
  </si>
  <si>
    <t>95347</t>
  </si>
  <si>
    <t>CURSO DE CAPACITAÇÃO PARA MOTORISTA DE CAMINHÃO (ENCARGOS COMPLEMENTARES) - HORISTA</t>
  </si>
  <si>
    <t>95408</t>
  </si>
  <si>
    <t>CURSO DE CAPACITAÇÃO PARA MOTORISTA DE CAMINHÃO (ENCARGOS COMPLEMENTARES) - MENSALISTA</t>
  </si>
  <si>
    <t>95348</t>
  </si>
  <si>
    <t>CURSO DE CAPACITAÇÃO PARA MOTORISTA DE CAMINHÃO E CARRETA (ENCARGOS COMPLEMENTARES) - HORISTA</t>
  </si>
  <si>
    <t>101332</t>
  </si>
  <si>
    <t>CURSO DE CAPACITAÇÃO PARA MOTORISTA DE CARRO DE PASSEIO (ENCARGOS COMPLEMENTARES) - MENSALISTA</t>
  </si>
  <si>
    <t>95349</t>
  </si>
  <si>
    <t>CURSO DE CAPACITAÇÃO PARA MOTORISTA DE VEÍCULO LEVE (ENCARGOS COMPLEMENTARES) - HORISTA</t>
  </si>
  <si>
    <t>101336</t>
  </si>
  <si>
    <t>CURSO DE CAPACITAÇÃO PARA MOTORISTA OPERADOR DE CAMINHAO COM MUNCK (ENCARGOS COMPLEMENTARES) - MENSALISTA</t>
  </si>
  <si>
    <t>95351</t>
  </si>
  <si>
    <t>CURSO DE CAPACITAÇÃO PARA MOTORISTA OPERADOR DE MUNCK (ENCARGOS COMPLEMENTARES) - HORISTA</t>
  </si>
  <si>
    <t>95352</t>
  </si>
  <si>
    <t>CURSO DE CAPACITAÇÃO PARA NIVELADOR (ENCARGOS COMPLEMENTARES) - HORISTA</t>
  </si>
  <si>
    <t>101337</t>
  </si>
  <si>
    <t>CURSO DE CAPACITAÇÃO PARA NIVELADOR (ENCARGOS COMPLEMENTARES) - MENSALISTA</t>
  </si>
  <si>
    <t>101338</t>
  </si>
  <si>
    <t>CURSO DE CAPACITAÇÃO PARA OPERADOR DE BATE-ESTACAS (ENCARGOS COMPLEMENTARES) - MENSALISTA</t>
  </si>
  <si>
    <t>95354</t>
  </si>
  <si>
    <t>CURSO DE CAPACITAÇÃO PARA OPERADOR DE BETONEIRA (CAMINHÃO) (ENCARGOS COMPLEMENTARES) - HORISTA</t>
  </si>
  <si>
    <t>101339</t>
  </si>
  <si>
    <t>CURSO DE CAPACITAÇÃO PARA OPERADOR DE BETONEIRA (ENCARGOS COMPLEMENTARES) - MENSALISTA</t>
  </si>
  <si>
    <t>101340</t>
  </si>
  <si>
    <t>CURSO DE CAPACITAÇÃO PARA OPERADOR DE BETONEIRA ESTACIONARIA / MISTURADOR (ENCARGOS COMPLEMENTARES) - MENSALISTA</t>
  </si>
  <si>
    <t>95389</t>
  </si>
  <si>
    <t>CURSO DE CAPACITAÇÃO PARA OPERADOR DE BETONEIRA ESTACIONÁRIA/MISTURADOR (ENCARGOS COMPLEMENTARES) - HORISTA</t>
  </si>
  <si>
    <t>101341</t>
  </si>
  <si>
    <t>CURSO DE CAPACITAÇÃO PARA OPERADOR DE COMPRESSOR DE AR OU COMPRESSORISTA (ENCARGOS COMPLEMENTARES) - MENSALISTA</t>
  </si>
  <si>
    <t>95355</t>
  </si>
  <si>
    <t>CURSO DE CAPACITAÇÃO PARA OPERADOR DE COMPRESSOR OU COMPRESSORISTA (ENCARGOS COMPLEMENTARES) - HORISTA</t>
  </si>
  <si>
    <t>95356</t>
  </si>
  <si>
    <t>CURSO DE CAPACITAÇÃO PARA OPERADOR DE DEMARCADORA DE FAIXAS (ENCARGOS COMPLEMENTARES) - HORISTA</t>
  </si>
  <si>
    <t>101342</t>
  </si>
  <si>
    <t>CURSO DE CAPACITAÇÃO PARA OPERADOR DE DEMARCADORA DE FAIXAS DE TRAFEGO (ENCARGOS COMPLEMENTARES) - MENSALISTA</t>
  </si>
  <si>
    <t>95357</t>
  </si>
  <si>
    <t>CURSO DE CAPACITAÇÃO PARA OPERADOR DE ESCAVADEIRA (ENCARGOS COMPLEMENTARES) - HORISTA</t>
  </si>
  <si>
    <t>101343</t>
  </si>
  <si>
    <t>CURSO DE CAPACITAÇÃO PARA OPERADOR DE ESCAVADEIRA (ENCARGOS COMPLEMENTARES) - MENSALISTA</t>
  </si>
  <si>
    <t>95358</t>
  </si>
  <si>
    <t>CURSO DE CAPACITAÇÃO PARA OPERADOR DE GUINCHO (ENCARGOS COMPLEMENTARES) - HORISTA</t>
  </si>
  <si>
    <t>101344</t>
  </si>
  <si>
    <t>CURSO DE CAPACITAÇÃO PARA OPERADOR DE GUINCHO OU GUINCHEIRO (ENCARGOS COMPLEMENTARES) - MENSALISTA</t>
  </si>
  <si>
    <t>95359</t>
  </si>
  <si>
    <t>CURSO DE CAPACITAÇÃO PARA OPERADOR DE GUINDASTE (ENCARGOS COMPLEMENTARES) - HORISTA</t>
  </si>
  <si>
    <t>101345</t>
  </si>
  <si>
    <t>CURSO DE CAPACITAÇÃO PARA OPERADOR DE GUINDASTE (ENCARGOS COMPLEMENTARES) - MENSALISTA</t>
  </si>
  <si>
    <t>101346</t>
  </si>
  <si>
    <t>CURSO DE CAPACITAÇÃO PARA OPERADOR DE JATO ABRASIVO OU JATISTA (ENCARGOS COMPLEMENTARES) - MENSALISTA</t>
  </si>
  <si>
    <t>101347</t>
  </si>
  <si>
    <t>CURSO DE CAPACITAÇÃO PARA OPERADOR DE MAQUINAS E TRATORES DIVERSOS (ENCARGOS COMPLEMENTARES) - MENSALISTA</t>
  </si>
  <si>
    <t>95361</t>
  </si>
  <si>
    <t>CURSO DE CAPACITAÇÃO PARA OPERADOR DE MARTELETE OU MARTELETEIRO (ENCARGOS COMPLEMENTARES) - HORISTA</t>
  </si>
  <si>
    <t>101348</t>
  </si>
  <si>
    <t>CURSO DE CAPACITAÇÃO PARA OPERADOR DE MARTELETE OU MARTELETEIRO (ENCARGOS COMPLEMENTARES) - MENSALISTA</t>
  </si>
  <si>
    <t>101349</t>
  </si>
  <si>
    <t>CURSO DE CAPACITAÇÃO PARA OPERADOR DE MOTO SCRAPER (ENCARGOS COMPLEMENTARES) - MENSALISTA</t>
  </si>
  <si>
    <t>95362</t>
  </si>
  <si>
    <t>CURSO DE CAPACITAÇÃO PARA OPERADOR DE MOTO-ESCREIPER (ENCARGOS COMPLEMENTARES) - HORISTA</t>
  </si>
  <si>
    <t>95363</t>
  </si>
  <si>
    <t>CURSO DE CAPACITAÇÃO PARA OPERADOR DE MOTONIVELADORA (ENCARGOS COMPLEMENTARES) - HORISTA</t>
  </si>
  <si>
    <t>101350</t>
  </si>
  <si>
    <t>CURSO DE CAPACITAÇÃO PARA OPERADOR DE MOTONIVELADORA (ENCARGOS COMPLEMENTARES) - MENSALISTA</t>
  </si>
  <si>
    <t>95360</t>
  </si>
  <si>
    <t>CURSO DE CAPACITAÇÃO PARA OPERADOR DE MÁQUINAS E EQUIPAMENTOS (ENCARGOS COMPLEMENTARES) - HORISTA</t>
  </si>
  <si>
    <t>101351</t>
  </si>
  <si>
    <t>CURSO DE CAPACITAÇÃO PARA OPERADOR DE PA CARREGADEIRA (ENCARGOS COMPLEMENTARES) - MENSALISTA</t>
  </si>
  <si>
    <t>95365</t>
  </si>
  <si>
    <t>CURSO DE CAPACITAÇÃO PARA OPERADOR DE PAVIMENTADORA (ENCARGOS COMPLEMENTARES) - HORISTA</t>
  </si>
  <si>
    <t>101352</t>
  </si>
  <si>
    <t>CURSO DE CAPACITAÇÃO PARA OPERADOR DE PAVIMENTADORA / MESA VIBROACABADORA (ENCARGOS COMPLEMENTARES) - MENSALISTA</t>
  </si>
  <si>
    <t>95364</t>
  </si>
  <si>
    <t>CURSO DE CAPACITAÇÃO PARA OPERADOR DE PÁ CARREGADEIRA (ENCARGOS COMPLEMENTARES) - HORISTA</t>
  </si>
  <si>
    <t>95366</t>
  </si>
  <si>
    <t>CURSO DE CAPACITAÇÃO PARA OPERADOR DE ROLO COMPACTADOR (ENCARGOS COMPLEMENTARES) - HORISTA</t>
  </si>
  <si>
    <t>101353</t>
  </si>
  <si>
    <t>CURSO DE CAPACITAÇÃO PARA OPERADOR DE ROLO COMPACTADOR (ENCARGOS COMPLEMENTARES) - MENSALISTA</t>
  </si>
  <si>
    <t>95367</t>
  </si>
  <si>
    <t>CURSO DE CAPACITAÇÃO PARA OPERADOR DE USINA DE ASFALTO, DE SOLOS OU DE CONCRETO (ENCARGOS COMPLEMENTARES) - HORISTA</t>
  </si>
  <si>
    <t>101355</t>
  </si>
  <si>
    <t>CURSO DE CAPACITAÇÃO PARA OPERADOR DE USINA DE ASFALTO, DE SOLOS OU DE CONCRETO (ENCARGOS COMPLEMENTARES) - MENSALISTA</t>
  </si>
  <si>
    <t>95368</t>
  </si>
  <si>
    <t>CURSO DE CAPACITAÇÃO PARA OPERADOR JATO DE AREIA OU JATISTA (ENCARGOS COMPLEMENTARES) - HORISTA</t>
  </si>
  <si>
    <t>95369</t>
  </si>
  <si>
    <t>CURSO DE CAPACITAÇÃO PARA OPERADOR PARA BATE ESTACAS (ENCARGOS COMPLEMENTARES) - HORISTA</t>
  </si>
  <si>
    <t>95370</t>
  </si>
  <si>
    <t>CURSO DE CAPACITAÇÃO PARA PASTILHEIRO (ENCARGOS COMPLEMENTARES) - HORISTA</t>
  </si>
  <si>
    <t>101356</t>
  </si>
  <si>
    <t>CURSO DE CAPACITAÇÃO PARA PASTILHEIRO (ENCARGOS COMPLEMENTARES) - MENSALISTA</t>
  </si>
  <si>
    <t>95371</t>
  </si>
  <si>
    <t>CURSO DE CAPACITAÇÃO PARA PEDREIRO (ENCARGOS COMPLEMENTARES) - HORISTA</t>
  </si>
  <si>
    <t>101357</t>
  </si>
  <si>
    <t>CURSO DE CAPACITAÇÃO PARA PEDREIRO (ENCARGOS COMPLEMENTARES) - MENSALISTA</t>
  </si>
  <si>
    <t>95372</t>
  </si>
  <si>
    <t>CURSO DE CAPACITAÇÃO PARA PINTOR (ENCARGOS COMPLEMENTARES) - HORISTA</t>
  </si>
  <si>
    <t>101358</t>
  </si>
  <si>
    <t>CURSO DE CAPACITAÇÃO PARA PINTOR (ENCARGOS COMPLEMENTARES) - MENSALISTA</t>
  </si>
  <si>
    <t>95373</t>
  </si>
  <si>
    <t>CURSO DE CAPACITAÇÃO PARA PINTOR DE LETREIROS (ENCARGOS COMPLEMENTARES) - HORISTA</t>
  </si>
  <si>
    <t>101359</t>
  </si>
  <si>
    <t>CURSO DE CAPACITAÇÃO PARA PINTOR DE LETREIROS (ENCARGOS COMPLEMENTARES) - MENSALISTA</t>
  </si>
  <si>
    <t>101360</t>
  </si>
  <si>
    <t>CURSO DE CAPACITAÇÃO PARA PINTOR PARA TINTA EPOXI (ENCARGOS COMPLEMENTARES) - MENSALISTA</t>
  </si>
  <si>
    <t>95374</t>
  </si>
  <si>
    <t>CURSO DE CAPACITAÇÃO PARA PINTOR PARA TINTA EPÓXI (ENCARGOS COMPLEMENTARES) - HORISTA</t>
  </si>
  <si>
    <t>95375</t>
  </si>
  <si>
    <t>CURSO DE CAPACITAÇÃO PARA POCEIRO (ENCARGOS COMPLEMENTARES) - HORISTA</t>
  </si>
  <si>
    <t>101361</t>
  </si>
  <si>
    <t>CURSO DE CAPACITAÇÃO PARA POCEIRO / ESCAVADOR DE VALAS E TUBULOES (ENCARGOS COMPLEMENTARES) - MENSALISTA</t>
  </si>
  <si>
    <t>95376</t>
  </si>
  <si>
    <t>CURSO DE CAPACITAÇÃO PARA RASTELEIRO (ENCARGOS COMPLEMENTARES) - HORISTA</t>
  </si>
  <si>
    <t>95377</t>
  </si>
  <si>
    <t>CURSO DE CAPACITAÇÃO PARA SERRALHEIRO (ENCARGOS COMPLEMENTARES) - HORISTA</t>
  </si>
  <si>
    <t>101363</t>
  </si>
  <si>
    <t>CURSO DE CAPACITAÇÃO PARA SERRALHEIRO (ENCARGOS COMPLEMENTARES) - MENSALISTA</t>
  </si>
  <si>
    <t>95378</t>
  </si>
  <si>
    <t>CURSO DE CAPACITAÇÃO PARA SERVENTE (ENCARGOS COMPLEMENTARES) - HORISTA</t>
  </si>
  <si>
    <t>101364</t>
  </si>
  <si>
    <t>CURSO DE CAPACITAÇÃO PARA SERVENTE DE OBRAS (ENCARGOS COMPLEMENTARES) - MENSALISTA</t>
  </si>
  <si>
    <t>95379</t>
  </si>
  <si>
    <t>CURSO DE CAPACITAÇÃO PARA SOLDADOR (ENCARGOS COMPLEMENTARES) - HORISTA</t>
  </si>
  <si>
    <t>101365</t>
  </si>
  <si>
    <t>CURSO DE CAPACITAÇÃO PARA SOLDADOR (ENCARGOS COMPLEMENTARES) - MENSALISTA</t>
  </si>
  <si>
    <t>95380</t>
  </si>
  <si>
    <t>CURSO DE CAPACITAÇÃO PARA SOLDADOR A (PARA SOLDA A SER TESTADA COM RAIOS X) (ENCARGOS COMPLEMENTARES) - HORISTA</t>
  </si>
  <si>
    <t>101366</t>
  </si>
  <si>
    <t>CURSO DE CAPACITAÇÃO PARA SOLDADOR ELETRICO (ENCARGOS COMPLEMENTARES) - MENSALISTA</t>
  </si>
  <si>
    <t>100535</t>
  </si>
  <si>
    <t>CURSO DE CAPACITAÇÃO PARA TECNICO DE EDIFICACOES (ENCARGOS COMPLEMENTARES) - HORISTA</t>
  </si>
  <si>
    <t>100536</t>
  </si>
  <si>
    <t>CURSO DE CAPACITAÇÃO PARA TECNICO DE EDIFICACOES (ENCARGOS COMPLEMENTARES) - MENSALISTA</t>
  </si>
  <si>
    <t>101368</t>
  </si>
  <si>
    <t>CURSO DE CAPACITAÇÃO PARA TECNICO EM LABORATORIO E CAMPO DE CONSTRUCAO CIVIL (ENCARGOS COMPLEMENTARES) - MENSALISTA</t>
  </si>
  <si>
    <t>101369</t>
  </si>
  <si>
    <t>CURSO DE CAPACITAÇÃO PARA TECNICO EM SONDAGEM (ENCARGOS COMPLEMENTARES) - MENSALISTA</t>
  </si>
  <si>
    <t>95385</t>
  </si>
  <si>
    <t>CURSO DE CAPACITAÇÃO PARA TELHADISTA (ENCARGOS COMPLEMENTARES) - HORISTA</t>
  </si>
  <si>
    <t>101370</t>
  </si>
  <si>
    <t>CURSO DE CAPACITAÇÃO PARA TELHADOR (ENCARGOS COMPLEMENTARES) - MENSALISTA</t>
  </si>
  <si>
    <t>95406</t>
  </si>
  <si>
    <t>CURSO DE CAPACITAÇÃO PARA TOPÓGRAFO (ENCARGOS COMPLEMENTARES) - HORISTA</t>
  </si>
  <si>
    <t>95424</t>
  </si>
  <si>
    <t>CURSO DE CAPACITAÇÃO PARA TOPÓGRAFO (ENCARGOS COMPLEMENTARES) - MENSALISTA</t>
  </si>
  <si>
    <t>95386</t>
  </si>
  <si>
    <t>CURSO DE CAPACITAÇÃO PARA TRATORISTA (ENCARGOS COMPLEMENTARES) - HORISTA</t>
  </si>
  <si>
    <t>95383</t>
  </si>
  <si>
    <t>CURSO DE CAPACITAÇÃO PARA TÉCNICO DE LABORATÓRIO (ENCARGOS COMPLEMENTARES) - HORISTA</t>
  </si>
  <si>
    <t>95384</t>
  </si>
  <si>
    <t>CURSO DE CAPACITAÇÃO PARA TÉCNICO DE SONDAGEM (ENCARGOS COMPLEMENTARES) - HORISTA</t>
  </si>
  <si>
    <t>100299</t>
  </si>
  <si>
    <t>CURSO DE CAPACITAÇÃO PARA TÉCNICO EM SEGURANÇA DO TRABALHO (ENCARGOS COMPLEMENTARES) - HORISTA</t>
  </si>
  <si>
    <t>100315</t>
  </si>
  <si>
    <t>CURSO DE CAPACITAÇÃO PARA TÉCNICO EM SEGURANÇA DO TRABALHO (ENCARGOS COMPLEMENTARES) - MENSALISTA</t>
  </si>
  <si>
    <t>95387</t>
  </si>
  <si>
    <t>CURSO DE CAPACITAÇÃO PARA VIDRACEIRO (ENCARGOS COMPLEMENTARES) - HORISTA</t>
  </si>
  <si>
    <t>101371</t>
  </si>
  <si>
    <t>CURSO DE CAPACITAÇÃO PARA VIDRACEIRO (ENCARGOS COMPLEMENTARES) - MENSALISTA</t>
  </si>
  <si>
    <t>100288</t>
  </si>
  <si>
    <t>CURSO DE CAPACITAÇÃO PARA VIGIA DIURNO (ENCARGOS COMPLEMENTARES) - HORISTA</t>
  </si>
  <si>
    <t>101372</t>
  </si>
  <si>
    <t>CURSO DE CAPACITAÇÃO PARA VIGIA DIURNO (ENCARGOS COMPLEMENTARES) - MENSALISTA</t>
  </si>
  <si>
    <t>90775</t>
  </si>
  <si>
    <t>DESENHISTA PROJETISTA COM ENCARGOS COMPLEMENTARES</t>
  </si>
  <si>
    <t>93561</t>
  </si>
  <si>
    <t>101399</t>
  </si>
  <si>
    <t>88266</t>
  </si>
  <si>
    <t>ELETROTÉCNICO COM ENCARGOS COMPLEMENTARES</t>
  </si>
  <si>
    <t>101401</t>
  </si>
  <si>
    <t>88267</t>
  </si>
  <si>
    <t>ENCANADOR OU BOMBEIRO HIDRÁULICO COM ENCARGOS COMPLEMENTARES</t>
  </si>
  <si>
    <t>101402</t>
  </si>
  <si>
    <t>90776</t>
  </si>
  <si>
    <t>ENCARREGADO GERAL COM ENCARGOS COMPLEMENTARES</t>
  </si>
  <si>
    <t>93572</t>
  </si>
  <si>
    <t>ENCARREGADO GERAL DE OBRAS COM ENCARGOS COMPLEMENTARES</t>
  </si>
  <si>
    <t>93565</t>
  </si>
  <si>
    <t>90778</t>
  </si>
  <si>
    <t>ENGENHEIRO CIVIL DE OBRA PLENO COM ENCARGOS COMPLEMENTARES</t>
  </si>
  <si>
    <t>93567</t>
  </si>
  <si>
    <t>90779</t>
  </si>
  <si>
    <t>ENGENHEIRO CIVIL DE OBRA SENIOR COM ENCARGOS COMPLEMENTARES</t>
  </si>
  <si>
    <t>93568</t>
  </si>
  <si>
    <t>88269</t>
  </si>
  <si>
    <t>GESSEIRO COM ENCARGOS COMPLEMENTARES</t>
  </si>
  <si>
    <t>101407</t>
  </si>
  <si>
    <t>88270</t>
  </si>
  <si>
    <t>IMPERMEABILIZADOR COM ENCARGOS COMPLEMENTARES</t>
  </si>
  <si>
    <t>101408</t>
  </si>
  <si>
    <t>101409</t>
  </si>
  <si>
    <t>INSTALADOR DE TUBULAÇÕES COM ENCARGOS COMPLEMENTARES</t>
  </si>
  <si>
    <t>88441</t>
  </si>
  <si>
    <t>JARDINEIRO COM ENCARGOS COMPLEMENTARES</t>
  </si>
  <si>
    <t>101410</t>
  </si>
  <si>
    <t>88272</t>
  </si>
  <si>
    <t>MACARIQUEIRO COM ENCARGOS COMPLEMENTARES</t>
  </si>
  <si>
    <t>88273</t>
  </si>
  <si>
    <t>MARCENEIRO COM ENCARGOS COMPLEMENTARES</t>
  </si>
  <si>
    <t>101413</t>
  </si>
  <si>
    <t>101414</t>
  </si>
  <si>
    <t>MARMORISTA / GRANITEIRO COM ENCARGOS COMPLEMENTARES</t>
  </si>
  <si>
    <t>88274</t>
  </si>
  <si>
    <t>MARMORISTA/GRANITEIRO COM ENCARGOS COMPLEMENTARES</t>
  </si>
  <si>
    <t>101412</t>
  </si>
  <si>
    <t>MAÇARIQUEIRO COM ENCARGOS COMPLEMENTARES</t>
  </si>
  <si>
    <t>101415</t>
  </si>
  <si>
    <t>MECÂNICO DE EQUIPAMENTOS PESADOS COM ENCARGOS COMPLEMENTARES</t>
  </si>
  <si>
    <t>100308</t>
  </si>
  <si>
    <t>MECÂNICO DE REFRIGERAÇÃO COM ENCARGOS COMPLEMENTARES</t>
  </si>
  <si>
    <t>101416</t>
  </si>
  <si>
    <t>88275</t>
  </si>
  <si>
    <t>MECÃNICO DE EQUIPAMENTOS PESADOS COM ENCARGOS COMPLEMENTARES</t>
  </si>
  <si>
    <t>90780</t>
  </si>
  <si>
    <t>MESTRE DE OBRAS COM ENCARGOS COMPLEMENTARES</t>
  </si>
  <si>
    <t>94295</t>
  </si>
  <si>
    <t>88277</t>
  </si>
  <si>
    <t>MONTADOR (TUBO AÇO/EQUIPAMENTOS) COM ENCARGOS COMPLEMENTARES</t>
  </si>
  <si>
    <t>101417</t>
  </si>
  <si>
    <t>MONTADOR DE ELETROELETRÔNICO COM ENCARGOS COMPLEMENTARES</t>
  </si>
  <si>
    <t>100307</t>
  </si>
  <si>
    <t>MONTADOR DE ELETROELETRÔNICOS COM ENCARGOS COMPLEMENTARES</t>
  </si>
  <si>
    <t>88278</t>
  </si>
  <si>
    <t>MONTADOR DE ESTRUTURA METÁLICA COM ENCARGOS COMPLEMENTARES</t>
  </si>
  <si>
    <t>101418</t>
  </si>
  <si>
    <t>MONTADOR DE ESTRUTURAS METÁLICAS COM ENCARGOS COMPLEMENTARES</t>
  </si>
  <si>
    <t>101419</t>
  </si>
  <si>
    <t>MONTADOR DE MÁQUINAS COM ENCARGOS COMPLEMENTARES</t>
  </si>
  <si>
    <t>88279</t>
  </si>
  <si>
    <t>MONTADOR ELETROMECÃNICO COM ENCARGOS COMPLEMENTARES</t>
  </si>
  <si>
    <t>88281</t>
  </si>
  <si>
    <t>MOTORISTA DE BASCULANTE COM ENCARGOS COMPLEMENTARES</t>
  </si>
  <si>
    <t>93558</t>
  </si>
  <si>
    <t>MOTORISTA DE CAMINHAO COM ENCARGOS COMPLEMENTARES</t>
  </si>
  <si>
    <t>101420</t>
  </si>
  <si>
    <t>MOTORISTA DE CAMINHÃO BASCULANTE COM ENCARGOS COMPLEMENTARES</t>
  </si>
  <si>
    <t>101421</t>
  </si>
  <si>
    <t>MOTORISTA DE CAMINHÃO CARRETA COM ENCARGOS COMPLEMENTARES</t>
  </si>
  <si>
    <t>88282</t>
  </si>
  <si>
    <t>MOTORISTA DE CAMINHÃO COM ENCARGOS COMPLEMENTARES</t>
  </si>
  <si>
    <t>88283</t>
  </si>
  <si>
    <t>MOTORISTA DE CAMINHÃO E CARRETA COM ENCARGOS COMPLEMENTARES</t>
  </si>
  <si>
    <t>101422</t>
  </si>
  <si>
    <t>MOTORISTA DE CARRO DE PASSEIO COM ENCARGOS COMPLEMENTARES</t>
  </si>
  <si>
    <t>88284</t>
  </si>
  <si>
    <t>MOTORISTA DE VEÍCULO LEVE COM ENCARGOS COMPLEMENTARES</t>
  </si>
  <si>
    <t>101424</t>
  </si>
  <si>
    <t>MOTORISTA OPERADOR DE CAMINHÃO COM MUNCK COM ENCARGOS COMPLEMENTARES</t>
  </si>
  <si>
    <t>88286</t>
  </si>
  <si>
    <t>MOTORISTA OPERADOR DE MUNCK COM ENCARGOS COMPLEMENTARES</t>
  </si>
  <si>
    <t>88288</t>
  </si>
  <si>
    <t>NIVELADOR COM ENCARGOS COMPLEMENTARES</t>
  </si>
  <si>
    <t>101425</t>
  </si>
  <si>
    <t>101426</t>
  </si>
  <si>
    <t>OPERADOR DE BATE-ESTACA COM ENCARGOS COMPLEMENTARES</t>
  </si>
  <si>
    <t>88291</t>
  </si>
  <si>
    <t>OPERADOR DE BETONEIRA (CAMINHÃO) COM ENCARGOS COMPLEMENTARES</t>
  </si>
  <si>
    <t>101427</t>
  </si>
  <si>
    <t>101428</t>
  </si>
  <si>
    <t>OPERADOR DE BETONEIRA ESTACIONÁRIA COM ENCARGOS COMPLEMENTARES</t>
  </si>
  <si>
    <t>88377</t>
  </si>
  <si>
    <t>OPERADOR DE BETONEIRA ESTACIONÁRIA/MISTURADOR COM ENCARGOS COMPLEMENTARES</t>
  </si>
  <si>
    <t>101429</t>
  </si>
  <si>
    <t>OPERADOR DE COMPRESSOR DE AR OU COMPRESSORISTA COM ENCARGOS COMPLEMENTARES</t>
  </si>
  <si>
    <t>88292</t>
  </si>
  <si>
    <t>OPERADOR DE COMPRESSOR OU COMPRESSORISTA COM ENCARGOS COMPLEMENTARES</t>
  </si>
  <si>
    <t>88293</t>
  </si>
  <si>
    <t>OPERADOR DE DEMARCADORA DE FAIXAS COM ENCARGOS COMPLEMENTARES</t>
  </si>
  <si>
    <t>101430</t>
  </si>
  <si>
    <t>OPERADOR DE DEMARCADORA DE FAIXAS DE TRÁFEGO COM ENCARGOS COMPLEMENTARES</t>
  </si>
  <si>
    <t>88294</t>
  </si>
  <si>
    <t>OPERADOR DE ESCAVADEIRA COM ENCARGOS COMPLEMENTARES</t>
  </si>
  <si>
    <t>101431</t>
  </si>
  <si>
    <t>88295</t>
  </si>
  <si>
    <t>OPERADOR DE GUINCHO COM ENCARGOS COMPLEMENTARES</t>
  </si>
  <si>
    <t>101432</t>
  </si>
  <si>
    <t>OPERADOR DE GUINCHO OU GUINCHEIRO COM ENCARGOS COMPLEMENTARES</t>
  </si>
  <si>
    <t>88296</t>
  </si>
  <si>
    <t>OPERADOR DE GUINDASTE COM ENCARGOS COMPLEMENTARES</t>
  </si>
  <si>
    <t>101433</t>
  </si>
  <si>
    <t>101434</t>
  </si>
  <si>
    <t>OPERADOR DE JATO ABRASIVO OU JATISTA COM ENCARGOS COMPLEMENTARES</t>
  </si>
  <si>
    <t>88298</t>
  </si>
  <si>
    <t>OPERADOR DE MARTELETE OU MARTELETEIRO COM ENCARGOS COMPLEMENTARES</t>
  </si>
  <si>
    <t>101436</t>
  </si>
  <si>
    <t>101437</t>
  </si>
  <si>
    <t>OPERADOR DE MOTO SCRAPER COM ENCARGOS COMPLEMENTARES</t>
  </si>
  <si>
    <t>88299</t>
  </si>
  <si>
    <t>OPERADOR DE MOTO-ESCREIPER COM ENCARGOS COMPLEMENTARES</t>
  </si>
  <si>
    <t>88300</t>
  </si>
  <si>
    <t>OPERADOR DE MOTONIVELADORA COM ENCARGOS COMPLEMENTARES</t>
  </si>
  <si>
    <t>101438</t>
  </si>
  <si>
    <t>88297</t>
  </si>
  <si>
    <t>OPERADOR DE MÁQUINAS E EQUIPAMENTOS COM ENCARGOS COMPLEMENTARES</t>
  </si>
  <si>
    <t>101435</t>
  </si>
  <si>
    <t>OPERADOR DE MÁQUINAS E TRATORES DIVERSOS COM ENCARGOS COMPLEMENTARES</t>
  </si>
  <si>
    <t>101440</t>
  </si>
  <si>
    <t>OPERADOR DE PAVIMENTADORA / MESA VIBROACABADORA COM ENCARGOS COMPLEMENTARES</t>
  </si>
  <si>
    <t>88302</t>
  </si>
  <si>
    <t>OPERADOR DE PAVIMENTADORA COM ENCARGOS COMPLEMENTARES</t>
  </si>
  <si>
    <t>88301</t>
  </si>
  <si>
    <t>OPERADOR DE PÁ CARREGADEIRA COM ENCARGOS COMPLEMENTARES</t>
  </si>
  <si>
    <t>101439</t>
  </si>
  <si>
    <t>88303</t>
  </si>
  <si>
    <t>OPERADOR DE ROLO COMPACTADOR COM ENCARGOS COMPLEMENTARES</t>
  </si>
  <si>
    <t>101441</t>
  </si>
  <si>
    <t>88304</t>
  </si>
  <si>
    <t>OPERADOR DE USINA DE ASFALTO, DE SOLOS OU DE CONCRETO COM ENCARGOS COMPLEMENTARES</t>
  </si>
  <si>
    <t>101443</t>
  </si>
  <si>
    <t>88306</t>
  </si>
  <si>
    <t>OPERADOR JATO DE AREIA OU JATISTA COM ENCARGOS COMPLEMENTARES</t>
  </si>
  <si>
    <t>88307</t>
  </si>
  <si>
    <t>OPERADOR PARA BATE ESTACAS COM ENCARGOS COMPLEMENTARES</t>
  </si>
  <si>
    <t>88308</t>
  </si>
  <si>
    <t>PASTILHEIRO COM ENCARGOS COMPLEMENTARES</t>
  </si>
  <si>
    <t>101444</t>
  </si>
  <si>
    <t>101445</t>
  </si>
  <si>
    <t>88310</t>
  </si>
  <si>
    <t>PINTOR COM ENCARGOS COMPLEMENTARES</t>
  </si>
  <si>
    <t>101446</t>
  </si>
  <si>
    <t>88311</t>
  </si>
  <si>
    <t>PINTOR DE LETREIROS COM ENCARGOS COMPLEMENTARES</t>
  </si>
  <si>
    <t>101447</t>
  </si>
  <si>
    <t>88312</t>
  </si>
  <si>
    <t>PINTOR PARA TINTA EPÓXI COM ENCARGOS COMPLEMENTARES</t>
  </si>
  <si>
    <t>101448</t>
  </si>
  <si>
    <t>101449</t>
  </si>
  <si>
    <t>POCEIRO / ESCAVADOR DE VALAS COM ENCARGOS COMPLEMENTARES</t>
  </si>
  <si>
    <t>88313</t>
  </si>
  <si>
    <t>POCEIRO COM ENCARGOS COMPLEMENTARES</t>
  </si>
  <si>
    <t>88314</t>
  </si>
  <si>
    <t>RASTELEIRO COM ENCARGOS COMPLEMENTARES</t>
  </si>
  <si>
    <t>101451</t>
  </si>
  <si>
    <t>101452</t>
  </si>
  <si>
    <t>SERVENTE DE OBRAS COM ENCARGOS COMPLEMENTARES</t>
  </si>
  <si>
    <t>95967</t>
  </si>
  <si>
    <t>SERVIÇOS TÉCNICOS ESPECIALIZADOS PARA ACOMPANHAMENTO DE EXECUÇÃO DE FUNDAÇÕES PROFUNDAS E ESTRUTURAS DE CONTENÇÃO</t>
  </si>
  <si>
    <t>88318</t>
  </si>
  <si>
    <t>SOLDADOR A (PARA SOLDA A SER TESTADA COM RAIOS "X") COM ENCARGOS COMPLEMENTARES</t>
  </si>
  <si>
    <t>88317</t>
  </si>
  <si>
    <t>SOLDADOR COM ENCARGOS COMPLEMENTARES</t>
  </si>
  <si>
    <t>101453</t>
  </si>
  <si>
    <t>101454</t>
  </si>
  <si>
    <t>SOLDADOR ELÉTRICO COM ENCARGOS COMPLEMENTARES</t>
  </si>
  <si>
    <t>100533</t>
  </si>
  <si>
    <t>TECNICO DE EDIFICACOES COM ENCARGOS COMPLEMENTARES</t>
  </si>
  <si>
    <t>100534</t>
  </si>
  <si>
    <t>88323</t>
  </si>
  <si>
    <t>TELHADISTA COM ENCARGOS COMPLEMENTARES</t>
  </si>
  <si>
    <t>101458</t>
  </si>
  <si>
    <t>TELHADOR COM ENCARGOS COMPLEMENTARES</t>
  </si>
  <si>
    <t>90781</t>
  </si>
  <si>
    <t>TOPOGRAFO COM ENCARGOS COMPLEMENTARES</t>
  </si>
  <si>
    <t>94296</t>
  </si>
  <si>
    <t>88324</t>
  </si>
  <si>
    <t>TRATORISTA COM ENCARGOS COMPLEMENTARES</t>
  </si>
  <si>
    <t>88321</t>
  </si>
  <si>
    <t>TÉCNICO DE LABORATÓRIO COM ENCARGOS COMPLEMENTARES</t>
  </si>
  <si>
    <t>101456</t>
  </si>
  <si>
    <t>TÉCNICO DE LABORATÓRIO E CAMPO DE CONSTRUÇÃO COM ENCARGOS COMPLEMENTARES</t>
  </si>
  <si>
    <t>88322</t>
  </si>
  <si>
    <t>TÉCNICO DE SONDAGEM COM ENCARGOS COMPLEMENTARES</t>
  </si>
  <si>
    <t>100309</t>
  </si>
  <si>
    <t>TÉCNICO EM SEGURANÇA DO TRABALHO COM ENCARGOS COMPLEMENTARES</t>
  </si>
  <si>
    <t>100321</t>
  </si>
  <si>
    <t>101457</t>
  </si>
  <si>
    <t>TÉCNICO EM SONDAGEM COM ENCARGOS COMPLEMENTARES</t>
  </si>
  <si>
    <t>101459</t>
  </si>
  <si>
    <t>100289</t>
  </si>
  <si>
    <t>VIGIA DIURNO COM ENCARGOS COMPLEMENTARES</t>
  </si>
  <si>
    <t>101460</t>
  </si>
  <si>
    <t>105011</t>
  </si>
  <si>
    <t>EXECUÇÃO DE LINHAS DE REFERÊNCIA EM GABARITO OU CAVALETE. AF_03/2024</t>
  </si>
  <si>
    <t>99061</t>
  </si>
  <si>
    <t>LOCAÇÃO COM CAVALETE COM ALTURA DE 0,50 M - 2 UTILIZAÇÕES. AF_03/2024</t>
  </si>
  <si>
    <t>99060</t>
  </si>
  <si>
    <t>LOCAÇÃO COM CAVALETE COM ALTURA DE 1,00 M - 2 UTILIZAÇÕES. AF_03/2024</t>
  </si>
  <si>
    <t>105009</t>
  </si>
  <si>
    <t>LOCAÇÃO CONVENCIONAL DE OBRA, UTILIZANDO GABARITO DE TÁBUAS CORRIDAS PONTALETADAS A CADA 1,50M - 2 UTILIZAÇÕES. AF_03/2024</t>
  </si>
  <si>
    <t>99059</t>
  </si>
  <si>
    <t>LOCAÇÃO CONVENCIONAL DE OBRA, UTILIZANDO GABARITO DE TÁBUAS CORRIDAS PONTALETADAS A CADA 2,00M - 2 UTILIZAÇÕES. AF_03/2024</t>
  </si>
  <si>
    <t>105007</t>
  </si>
  <si>
    <t>LOCAÇÃO DE PRAÇAS EM PONTALETEAMENTO. AF_03/2024</t>
  </si>
  <si>
    <t>99063</t>
  </si>
  <si>
    <t>LOCAÇÃO DE REDE DE ÁGUA OU ESGOTO. AF_03/2024</t>
  </si>
  <si>
    <t>99062</t>
  </si>
  <si>
    <t>MARCAÇÃO DE PONTOS EM GABARITO OU CAVALETE. AF_03/2024</t>
  </si>
  <si>
    <t>100857</t>
  </si>
  <si>
    <t>ACABAMENTO MONOCOMANDO PARA CHUVEIRO - FORNECIMENTO E INSTALAÇÃO. AF_01/2020</t>
  </si>
  <si>
    <t>86905</t>
  </si>
  <si>
    <t>APARELHO MISTURADOR DE MESA PARA LAVATÓRIO, PADRÃO MÉDIO - FORNECIMENTO E INSTALAÇÃO. AF_01/2020</t>
  </si>
  <si>
    <t>86908</t>
  </si>
  <si>
    <t>APARELHO MISTURADOR DE MESA PARA PIA DE COZINHA, PADRÃO MÉDIO - FORNECIMENTO E INSTALAÇÃO. AF_01/2020</t>
  </si>
  <si>
    <t>100849</t>
  </si>
  <si>
    <t>ASSENTO SANITÁRIO CONVENCIONAL - FORNECIMENTO E INSTALACAO. AF_01/2020</t>
  </si>
  <si>
    <t>100851</t>
  </si>
  <si>
    <t>ASSENTO SANITÁRIO INFANTIL - FORNECIMENTO E INSTALACAO. AF_01/2020</t>
  </si>
  <si>
    <t>86895</t>
  </si>
  <si>
    <t>BANCADA DE GRANITO CINZA POLIDO, DE 0,50 X 0,60 M, PARA LAVATÓRIO - FORNECIMENTO E INSTALAÇÃO. AF_01/2020</t>
  </si>
  <si>
    <t>86889</t>
  </si>
  <si>
    <t>BANCADA DE GRANITO CINZA POLIDO, DE 1,50 X 0,60 M, PARA PIA DE COZINHA - FORNECIMENTO E INSTALAÇÃO. AF_01/2020</t>
  </si>
  <si>
    <t>86899</t>
  </si>
  <si>
    <t>BANCADA DE MÁRMORE BRANCO POLIDO, DE 0,50 X 0,60 M, PARA LAVATÓRIO - FORNECIMENTO E INSTALAÇÃO. AF_01/2020</t>
  </si>
  <si>
    <t>86893</t>
  </si>
  <si>
    <t>BANCADA DE MÁRMORE BRANCO POLIDO, DE 1,50 X 0,60 M, PARA PIA DE COZINHA - FORNECIMENTO E INSTALAÇÃO. AF_01/2020</t>
  </si>
  <si>
    <t>86934</t>
  </si>
  <si>
    <t>BANCADA DE MÁRMORE SINTÉTICO 120 X 60CM, COM CUBA INTEGRADA, INCLUSO SIFÃO TIPO FLEXÍVEL EM PVC, VÁLVULA EM PLÁSTICO CROMADO TIPO AMERICANA E TORNEIRA CROMADA LONGA, DE PAREDE, PADRÃO POPULAR - FORNECIMENTO E INSTALAÇÃO. AF_01/2020</t>
  </si>
  <si>
    <t>86933</t>
  </si>
  <si>
    <t>BANCADA DE MÁRMORE SINTÉTICO 120 X 60CM, COM CUBA INTEGRADA, INCLUSO SIFÃO TIPO GARRAFA EM PVC, VÁLVULA EM PLÁSTICO CROMADO TIPO AMERICANA E TORNEIRA CROMADA LONGA, DE PAREDE, PADRÃO POPULAR - FORNECIMENTO E INSTALAÇÃO. AF_01/2020</t>
  </si>
  <si>
    <t>86894</t>
  </si>
  <si>
    <t>BANCADA DE MÁRMORE SINTÉTICO, DE 120 X 60CM, COM CUBA INTEGRADA - FORNECIMENTO E INSTALAÇÃO. AF_01/2020</t>
  </si>
  <si>
    <t>93441</t>
  </si>
  <si>
    <t>BANCADA GRANITO CINZA 150 X 60 CM, COM CUBA DE EMBUTIR DE AÇO, VÁLVULA AMERICANA EM METAL, SIFÃO FLEXÍVEL EM PVC, ENGATE FLEXÍVEL 30 CM, TORNEIRA CROMADA LONGA, DE PAREDE, 1/2" OU 3/4", P/ COZINHA, PADRÃO POPULAR - FORNEC. E INSTALAÇÃO. AF_01/2020</t>
  </si>
  <si>
    <t>93396</t>
  </si>
  <si>
    <t>BANCADA GRANITO CINZA, 50 X 60 CM, INCL. CUBA DE EMBUTIR OVAL LOUÇA BRANCA 35 X 50 CM, VÁLVULA METAL CROMADO, SIFÃO FLEXÍVEL PVC, ENGATE 30 CM FLEXÍVEL PLÁSTICO E TORNEIRA CROMADA DE MESA, PADRÃO POPULAR - FORNEC. E INSTALAÇÃO. AF_01/2020</t>
  </si>
  <si>
    <t>93442</t>
  </si>
  <si>
    <t>BANCADA MÁRMORE BRANCO 150 X 60 CM, COM CUBA DE EMBUTIR DE AÇO, VÁLVULA AMERICANA E SIFÃO TIPO GARRAFA EM METAL, ENGATE FLEXÍVEL 30 CM, TORNEIRA CROMADA, DE MESA, 1/2" OU 3/4", PARA PIA COZINHA, PADRÃO ALTO - FORNEC. E INSTALAÇÃO. AF_01/2020</t>
  </si>
  <si>
    <t>86947</t>
  </si>
  <si>
    <t>BANCADA MÁRMORE BRANCO, 50 X 60 CM, INCLUSO CUBA DE EMBUTIR OVAL EM LOUÇA BRANCA 35 X 50 CM, VÁLVULA, SIFÃO TIPO GARRAFA E ENGATE FLEXÍVEL 40 CM EM METAL CROMADO E APARELHO MISTURADOR DE MESA, PADRÃO MÉDIO - FORNEC. E INSTALAÇÃO. AF_01/2020</t>
  </si>
  <si>
    <t>100875</t>
  </si>
  <si>
    <t>BANCO ARTICULADO, EM ACO INOX, PARA PCD, FIXADO NA PAREDE - FORNECIMENTO E INSTALAÇÃO. AF_01/2020</t>
  </si>
  <si>
    <t>100863</t>
  </si>
  <si>
    <t>BARRA DE APOIO EM "L", EM ACO INOX POLIDO 70 X 70 CM, FIXADA NA PAREDE - FORNECIMENTO E INSTALACAO. AF_01/2020</t>
  </si>
  <si>
    <t>100864</t>
  </si>
  <si>
    <t>BARRA DE APOIO EM "L", EM ACO INOX POLIDO 80 X 80 CM, FIXADA NA PAREDE - FORNECIMENTO E INSTALACAO. AF_01/2020</t>
  </si>
  <si>
    <t>100865</t>
  </si>
  <si>
    <t>BARRA DE APOIO LATERAL ARTICULADA, COM TRAVA, EM ACO INOX POLIDO, FIXADA NA PAREDE - FORNECIMENTO E INSTALAÇÃO. AF_01/2020</t>
  </si>
  <si>
    <t>100866</t>
  </si>
  <si>
    <t>BARRA DE APOIO RETA, EM ACO INOX POLIDO, COMPRIMENTO 60CM, FIXADA NA PAREDE - FORNECIMENTO E INSTALAÇÃO. AF_01/2020</t>
  </si>
  <si>
    <t>100867</t>
  </si>
  <si>
    <t>BARRA DE APOIO RETA, EM ACO INOX POLIDO, COMPRIMENTO 70 CM, FIXADA NA PAREDE - FORNECIMENTO E INSTALAÇÃO. AF_01/2020</t>
  </si>
  <si>
    <t>100868</t>
  </si>
  <si>
    <t>BARRA DE APOIO RETA, EM ACO INOX POLIDO, COMPRIMENTO 80 CM, FIXADA NA PAREDE - FORNECIMENTO E INSTALAÇÃO. AF_01/2020</t>
  </si>
  <si>
    <t>100869</t>
  </si>
  <si>
    <t>BARRA DE APOIO RETA, EM ACO INOX POLIDO, COMPRIMENTO 90 CM, FIXADA NA PAREDE - FORNECIMENTO E INSTALAÇÃO. AF_01/2020</t>
  </si>
  <si>
    <t>100870</t>
  </si>
  <si>
    <t>BARRA DE APOIO RETA, EM ALUMINIO, COMPRIMENTO 60 CM, FIXADA NA PAREDE - FORNECIMENTO E INSTALAÇÃO. AF_01/2020</t>
  </si>
  <si>
    <t>100871</t>
  </si>
  <si>
    <t>BARRA DE APOIO RETA, EM ALUMINIO, COMPRIMENTO 70 CM, FIXADA NA PAREDE - FORNECIMENTO E INSTALAÇÃO. AF_01/2020</t>
  </si>
  <si>
    <t>100872</t>
  </si>
  <si>
    <t>BARRA DE APOIO RETA, EM ALUMINIO, COMPRIMENTO 80 CM, FIXADA NA PAREDE - FORNECIMENTO E INSTALAÇÃO. AF_01/2020</t>
  </si>
  <si>
    <t>100873</t>
  </si>
  <si>
    <t>BARRA DE APOIO RETA, EM ALUMINIO, COMPRIMENTO 90 CM, FIXADA NA PAREDE - FORNECIMENTO E INSTALAÇÃO. AF_01/2020</t>
  </si>
  <si>
    <t>100860</t>
  </si>
  <si>
    <t>CHUVEIRO ELÉTRICO COMUM CORPO PLÁSTICO, TIPO DUCHA - FORNECIMENTO E INSTALAÇÃO. AF_01/2020</t>
  </si>
  <si>
    <t>CUBA DE EMBUTIR DE AÇO INOXIDÁVEL MÉDIA, INCLUSO VÁLVULA TIPO AMERICANA E SIFÃO TIPO GARRAFA EM METAL CROMADO - FORNECIMENTO E INSTALAÇÃO. AF_01/2020</t>
  </si>
  <si>
    <t>CUBA DE EMBUTIR DE AÇO INOXIDÁVEL MÉDIA, INCLUSO VÁLVULA TIPO AMERICANA EM METAL CROMADO E SIFÃO FLEXÍVEL EM PVC - FORNECIMENTO E INSTALAÇÃO. AF_01/2020</t>
  </si>
  <si>
    <t>86901</t>
  </si>
  <si>
    <t>CUBA DE EMBUTIR OVAL EM LOUÇA BRANCA, 35 X 50CM OU EQUIVALENTE - FORNECIMENTO E INSTALAÇÃO. AF_01/2020</t>
  </si>
  <si>
    <t>86938</t>
  </si>
  <si>
    <t>CUBA DE EMBUTIR OVAL EM LOUÇA BRANCA, 35 X 50CM OU EQUIVALENTE, INCLUSO VÁLVULA E SIFÃO TIPO GARRAFA EM METAL CROMADO - FORNECIMENTO E INSTALAÇÃO. AF_01/2020</t>
  </si>
  <si>
    <t>86937</t>
  </si>
  <si>
    <t>CUBA DE EMBUTIR OVAL EM LOUÇA BRANCA, 35 X 50CM OU EQUIVALENTE, INCLUSO VÁLVULA EM METAL CROMADO E SIFÃO FLEXÍVEL EM PVC - FORNECIMENTO E INSTALAÇÃO. AF_01/2020</t>
  </si>
  <si>
    <t>86900</t>
  </si>
  <si>
    <t>CUBA DE EMBUTIR RETANGULAR DE AÇO INOXIDÁVEL, 46 X 30 X 12 CM - FORNECIMENTO E INSTALAÇÃO. AF_01/2020</t>
  </si>
  <si>
    <t>100852</t>
  </si>
  <si>
    <t>CUBA DE EMBUTIR RETANGULAR DE AÇO INOXIDÁVEL, 56 X 33 X 12 CM - FORNECIMENTO E INSTALAÇÃO. AF_01/2020</t>
  </si>
  <si>
    <t>86886</t>
  </si>
  <si>
    <t>ENGATE FLEXÍVEL EM INOX, 1/2 X 30CM - FORNECIMENTO E INSTALAÇÃO. AF_01/2020</t>
  </si>
  <si>
    <t>86887</t>
  </si>
  <si>
    <t>ENGATE FLEXÍVEL EM INOX, 1/2 X 40CM - FORNECIMENTO E INSTALAÇÃO. AF_01/2020</t>
  </si>
  <si>
    <t>86884</t>
  </si>
  <si>
    <t>ENGATE FLEXÍVEL EM PLÁSTICO BRANCO, 1/2" X 30CM - FORNECIMENTO E INSTALAÇÃO. AF_01/2020</t>
  </si>
  <si>
    <t>86885</t>
  </si>
  <si>
    <t>ENGATE FLEXÍVEL EM PLÁSTICO BRANCO, 1/2" X 40CM - FORNECIMENTO E INSTALAÇÃO. AF_01/2020</t>
  </si>
  <si>
    <t>95546</t>
  </si>
  <si>
    <t>KIT DE ACESSORIOS PARA BANHEIRO EM METAL CROMADO, 5 PECAS, INCLUSO FIXAÇÃO. AF_01/2020</t>
  </si>
  <si>
    <t>86902</t>
  </si>
  <si>
    <t>LAVATÓRIO LOUÇA BRANCA COM COLUNA, *44 X 35,5* CM, PADRÃO POPULAR - FORNECIMENTO E INSTALAÇÃO. AF_01/2020</t>
  </si>
  <si>
    <t>86939</t>
  </si>
  <si>
    <t>LAVATÓRIO LOUÇA BRANCA COM COLUNA, *44 X 35,5* CM, PADRÃO POPULAR, INCLUSO SIFÃO FLEXÍVEL EM PVC, VÁLVULA E ENGATE FLEXÍVEL 30CM EM PLÁSTICO E COM TORNEIRA CROMADA PADRÃO POPULAR - FORNECIMENTO E INSTALAÇÃO. AF_01/2020</t>
  </si>
  <si>
    <t>86903</t>
  </si>
  <si>
    <t>LAVATÓRIO LOUÇA BRANCA COM COLUNA, 45 X 55CM OU EQUIVALENTE, PADRÃO MÉDIO - FORNECIMENTO E INSTALAÇÃO. AF_01/2020</t>
  </si>
  <si>
    <t>86940</t>
  </si>
  <si>
    <t>LAVATÓRIO LOUÇA BRANCA COM COLUNA, 45 X 55CM OU EQUIVALENTE, PADRÃO MÉDIO, INCLUSO SIFÃO TIPO GARRAFA, VÁLVULA E ENGATE FLEXÍVEL DE 40CM EM METAL CROMADO, COM APARELHO MISTURADOR PADRÃO MÉDIO - FORNECIMENTO E INSTALAÇÃO. AF_01/2020</t>
  </si>
  <si>
    <t>86941</t>
  </si>
  <si>
    <t>LAVATÓRIO LOUÇA BRANCA COM COLUNA, 45 X 55CM OU EQUIVALENTE, PADRÃO MÉDIO, INCLUSO SIFÃO TIPO GARRAFA, VÁLVULA E ENGATE FLEXÍVEL DE 40CM EM METAL CROMADO, COM TORNEIRA CROMADA DE MESA, PADRÃO MÉDIO - FORNECIMENTO E INSTALAÇÃO. AF_01/2020</t>
  </si>
  <si>
    <t>86904</t>
  </si>
  <si>
    <t>LAVATÓRIO LOUÇA BRANCA SUSPENSO, 29,5 X 39CM OU EQUIVALENTE, PADRÃO POPULAR - FORNECIMENTO E INSTALAÇÃO. AF_01/2020</t>
  </si>
  <si>
    <t>86943</t>
  </si>
  <si>
    <t>LAVATÓRIO LOUÇA BRANCA SUSPENSO, 29,5 X 39CM OU EQUIVALENTE, PADRÃO POPULAR, INCLUSO SIFÃO FLEXÍVEL EM PVC, VÁLVULA E ENGATE FLEXÍVEL 30CM EM PLÁSTICO E TORNEIRA CROMADA DE MESA, PADRÃO POPULAR - FORNECIMENTO E INSTALAÇÃO. AF_01/2020</t>
  </si>
  <si>
    <t>86942</t>
  </si>
  <si>
    <t>LAVATÓRIO LOUÇA BRANCA SUSPENSO, 29,5 X 39CM OU EQUIVALENTE, PADRÃO POPULAR, INCLUSO SIFÃO TIPO GARRAFA EM PVC, VÁLVULA E ENGATE FLEXÍVEL 30CM EM PLÁSTICO E TORNEIRA CROMADA DE MESA, PADRÃO POPULAR - FORNECIMENTO E INSTALAÇÃO. AF_01/2020</t>
  </si>
  <si>
    <t>100856</t>
  </si>
  <si>
    <t>MANOPLA E CANOPLA CROMADA - FORNECIMENTO E INSTALAÇÃO. AF_01/2020</t>
  </si>
  <si>
    <t>100858</t>
  </si>
  <si>
    <t>MICTÓRIO SIFONADO LOUÇA BRANCA - PADRÃO MÉDIO - FORNECIMENTO E INSTALAÇÃO. AF_01/2020</t>
  </si>
  <si>
    <t>100859</t>
  </si>
  <si>
    <t>MICTÓRIO SIFONADO LOUÇA BRANCA PARA ENTRADA DE ÁGUA EMBUTIDA - PADRÃO ALTO - FORNECIMENTO E INSTALAÇÃO. AF_01/2020</t>
  </si>
  <si>
    <t>95544</t>
  </si>
  <si>
    <t>PAPELEIRA DE PAREDE EM METAL CROMADO SEM TAMPA, INCLUSO FIXAÇÃO. AF_01/2020</t>
  </si>
  <si>
    <t>95543</t>
  </si>
  <si>
    <t>PORTA TOALHA BANHO EM METAL CROMADO, TIPO BARRA, INCLUSO FIXAÇÃO. AF_01/2020</t>
  </si>
  <si>
    <t>95542</t>
  </si>
  <si>
    <t>PORTA TOALHA ROSTO EM METAL CROMADO, TIPO ARGOLA, INCLUSO FIXAÇÃO. AF_01/2020</t>
  </si>
  <si>
    <t>100874</t>
  </si>
  <si>
    <t>PUXADOR PARA PCD, FIXADO NA PORTA - FORNECIMENTO E INSTALAÇÃO. AF_01/2020</t>
  </si>
  <si>
    <t>95545</t>
  </si>
  <si>
    <t>SABONETEIRA DE PAREDE EM METAL CROMADO, INCLUSO FIXAÇÃO. AF_01/2020</t>
  </si>
  <si>
    <t>95547</t>
  </si>
  <si>
    <t>SABONETEIRA PLASTICA TIPO DISPENSER PARA SABONETE LIQUIDO COM RESERVATORIO 800 A 1500 ML, INCLUSO FIXAÇÃO. AF_01/2020</t>
  </si>
  <si>
    <t>86883</t>
  </si>
  <si>
    <t>SIFÃO DO TIPO FLEXÍVEL EM PVC 1 X 1.1/2 - FORNECIMENTO E INSTALAÇÃO. AF_01/2020</t>
  </si>
  <si>
    <t>86881</t>
  </si>
  <si>
    <t>SIFÃO DO TIPO GARRAFA EM METAL CROMADO 1 X 1.1/2" - FORNECIMENTO E INSTALAÇÃO. AF_01/2020</t>
  </si>
  <si>
    <t>86882</t>
  </si>
  <si>
    <t>SIFÃO DO TIPO GARRAFA/COPO EM PVC 1.1/4 X 1.1/2" - FORNECIMENTO E INSTALAÇÃO. AF_01/2020</t>
  </si>
  <si>
    <t>100862</t>
  </si>
  <si>
    <t>SUPORTE MÃO FRANCESA EM ACO, ABAS IGUAIS 40 CM, CAPACIDADE MINIMA 70 KG, BRANCO - FORNECIMENTO E INSTALAÇÃO. AF_01/2020</t>
  </si>
  <si>
    <t>100861</t>
  </si>
  <si>
    <t>SUPORTE MÃO FRANCESA EM AÇO, ABAS IGUAIS 30 CM, CAPACIDADE MINIMA 60 KG, BRANCO - FORNECIMENTO E INSTALAÇÃO. AF_01/2020</t>
  </si>
  <si>
    <t>86872</t>
  </si>
  <si>
    <t>TANQUE DE LOUÇA BRANCA COM COLUNA, 30L OU EQUIVALENTE - FORNECIMENTO E INSTALAÇÃO. AF_01/2020</t>
  </si>
  <si>
    <t>86919</t>
  </si>
  <si>
    <t>TANQUE DE LOUÇA BRANCA COM COLUNA, 30L OU EQUIVALENTE, INCLUSO SIFÃO FLEXÍVEL EM PVC, VÁLVULA METÁLICA E TORNEIRA DE METAL CROMADO PADRÃO MÉDIO - FORNECIMENTO E INSTALAÇÃO. AF_01/2020</t>
  </si>
  <si>
    <t>86920</t>
  </si>
  <si>
    <t>TANQUE DE LOUÇA BRANCA COM COLUNA, 30L OU EQUIVALENTE, INCLUSO SIFÃO FLEXÍVEL EM PVC, VÁLVULA PLÁSTICA E TORNEIRA DE METAL CROMADO PADRÃO POPULAR - FORNECIMENTO E INSTALAÇÃO. AF_01/2020</t>
  </si>
  <si>
    <t>86921</t>
  </si>
  <si>
    <t>TANQUE DE LOUÇA BRANCA COM COLUNA, 30L OU EQUIVALENTE, INCLUSO SIFÃO FLEXÍVEL EM PVC, VÁLVULA PLÁSTICA E TORNEIRA DE PLÁSTICO - FORNECIMENTO E INSTALAÇÃO. AF_01/2020</t>
  </si>
  <si>
    <t>86874</t>
  </si>
  <si>
    <t>TANQUE DE LOUÇA BRANCA SUSPENSO, 18L OU EQUIVALENTE - FORNECIMENTO E INSTALAÇÃO. AF_01/2020</t>
  </si>
  <si>
    <t>86922</t>
  </si>
  <si>
    <t>TANQUE DE LOUÇA BRANCA SUSPENSO, 18L OU EQUIVALENTE, INCLUSO SIFÃO TIPO GARRAFA EM METAL CROMADO, VÁLVULA METÁLICA E TORNEIRA DE METAL CROMADO PADRÃO MÉDIO - FORNECIMENTO E INSTALAÇÃO. AF_01/2020</t>
  </si>
  <si>
    <t>86923</t>
  </si>
  <si>
    <t>TANQUE DE LOUÇA BRANCA SUSPENSO, 18L OU EQUIVALENTE, INCLUSO SIFÃO TIPO GARRAFA EM PVC, VÁLVULA PLÁSTICA E TORNEIRA DE METAL CROMADO PADRÃO POPULAR - FORNECIMENTO E INSTALAÇÃO. AF_01/2020</t>
  </si>
  <si>
    <t>86924</t>
  </si>
  <si>
    <t>TANQUE DE LOUÇA BRANCA SUSPENSO, 18L OU EQUIVALENTE, INCLUSO SIFÃO TIPO GARRAFA EM PVC, VÁLVULA PLÁSTICA E TORNEIRA DE PLÁSTICO - FORNECIMENTO E INSTALAÇÃO. AF_01/2020</t>
  </si>
  <si>
    <t>86875</t>
  </si>
  <si>
    <t>TANQUE DE MÁRMORE SINTÉTICO COM COLUNA, 22L OU EQUIVALENTE FORNECIMENTO E INSTALAÇÃO. AF_01/2020</t>
  </si>
  <si>
    <t>86925</t>
  </si>
  <si>
    <t>TANQUE DE MÁRMORE SINTÉTICO COM COLUNA, 22L OU EQUIVALENTE, INCLUSO SIFÃO FLEXÍVEL EM PVC, VÁLVULA PLÁSTICA E TORNEIRA DE METAL CROMADO PADRÃO POPULAR - FORNECIMENTO E INSTALAÇÃO. AF_01/2020</t>
  </si>
  <si>
    <t>86926</t>
  </si>
  <si>
    <t>TANQUE DE MÁRMORE SINTÉTICO COM COLUNA, 22L OU EQUIVALENTE, INCLUSO SIFÃO FLEXÍVEL EM PVC, VÁLVULA PLÁSTICA E TORNEIRA DE PLÁSTICO - FORNECIMENTO E INSTALAÇÃO. AF_01/2020</t>
  </si>
  <si>
    <t>86876</t>
  </si>
  <si>
    <t>TANQUE DE MÁRMORE SINTÉTICO SUSPENSO, 22L OU EQUIVALENTE - FORNECIMENTO E INSTALAÇÃO. AF_01/2020</t>
  </si>
  <si>
    <t>86929</t>
  </si>
  <si>
    <t>TANQUE DE MÁRMORE SINTÉTICO SUSPENSO, 22L OU EQUIVALENTE, INCLUSO SIFÃO FLEXÍVEL EM PVC, VÁLVULA PLÁSTICA E TORNEIRA DE METAL CROMADO PADRÃO POPULAR - FORNECIMENTO E INSTALAÇÃO. AF_01/2020</t>
  </si>
  <si>
    <t>86930</t>
  </si>
  <si>
    <t>TANQUE DE MÁRMORE SINTÉTICO SUSPENSO, 22L OU EQUIVALENTE, INCLUSO SIFÃO FLEXÍVEL EM PVC, VÁLVULA PLÁSTICA E TORNEIRA DE PLÁSTICO - FORNECIMENTO E INSTALAÇÃO. AF_01/2020</t>
  </si>
  <si>
    <t>86927</t>
  </si>
  <si>
    <t>TANQUE DE MÁRMORE SINTÉTICO SUSPENSO, 22L OU EQUIVALENTE, INCLUSO SIFÃO TIPO GARRAFA EM PVC, VÁLVULA PLÁSTICA E TORNEIRA DE METAL CROMADO PADRÃO POPULAR - FORNEC. E INSTALAÇÃO. AF_01/2020</t>
  </si>
  <si>
    <t>86928</t>
  </si>
  <si>
    <t>TANQUE DE MÁRMORE SINTÉTICO SUSPENSO, 22L OU EQUIVALENTE, INCLUSO SIFÃO TIPO GARRAFA EM PVC, VÁLVULA PLÁSTICA E TORNEIRA DE PLÁSTICO - FORNECIMENTO E INSTALAÇÃO. AF_01/2020</t>
  </si>
  <si>
    <t>86914</t>
  </si>
  <si>
    <t>TORNEIRA CROMADA 1/2" OU 3/4" PARA TANQUE, PADRÃO MÉDIO - FORNECIMENTO E INSTALAÇÃO. AF_01/2020</t>
  </si>
  <si>
    <t>86913</t>
  </si>
  <si>
    <t>TORNEIRA CROMADA 1/2" OU 3/4" PARA TANQUE, PADRÃO POPULAR - FORNECIMENTO E INSTALAÇÃO. AF_01/2020</t>
  </si>
  <si>
    <t>100853</t>
  </si>
  <si>
    <t>TORNEIRA CROMADA DE MESA PARA LAVATORIO, TIPO MONOCOMANDO. AF_01/2020</t>
  </si>
  <si>
    <t>100854</t>
  </si>
  <si>
    <t>TORNEIRA CROMADA DE MESA PARA LAVATÓRIO COM SENSOR DE PRESENCA. AF_01/2020</t>
  </si>
  <si>
    <t>86915</t>
  </si>
  <si>
    <t>TORNEIRA CROMADA DE MESA, 1/2" OU 3/4", PARA LAVATÓRIO, PADRÃO MÉDIO - FORNECIMENTO E INSTALAÇÃO. AF_01/2020</t>
  </si>
  <si>
    <t>86906</t>
  </si>
  <si>
    <t>TORNEIRA CROMADA DE MESA, 1/2" OU 3/4", PARA LAVATÓRIO, PADRÃO POPULAR - FORNECIMENTO E INSTALAÇÃO. AF_01/2020</t>
  </si>
  <si>
    <t>86911</t>
  </si>
  <si>
    <t>TORNEIRA CROMADA LONGA, DE PAREDE, 1/2" OU 3/4", PARA PIA DE COZINHA, PADRÃO POPULAR - FORNECIMENTO E INSTALAÇÃO. AF_01/2020</t>
  </si>
  <si>
    <t>86909</t>
  </si>
  <si>
    <t>TORNEIRA CROMADA TUBO MÓVEL, DE MESA, 1/2" OU 3/4", PARA PIA DE COZINHA, PADRÃO ALTO - FORNECIMENTO E INSTALAÇÃO. AF_01/2020</t>
  </si>
  <si>
    <t>TORNEIRA CROMADA TUBO MÓVEL, DE PAREDE, 1/2" OU 3/4", PARA PIA DE COZINHA, PADRÃO MÉDIO - FORNECIMENTO E INSTALAÇÃO. AF_01/2020</t>
  </si>
  <si>
    <t>86916</t>
  </si>
  <si>
    <t>TORNEIRA PLÁSTICA 3/4" PARA TANQUE - FORNECIMENTO E INSTALAÇÃO. AF_01/2020</t>
  </si>
  <si>
    <t>95469</t>
  </si>
  <si>
    <t>VASO SANITARIO SIFONADO CONVENCIONAL COM LOUÇA BRANCA - FORNECIMENTO E INSTALAÇÃO. AF_01/2020</t>
  </si>
  <si>
    <t>95470</t>
  </si>
  <si>
    <t>VASO SANITARIO SIFONADO CONVENCIONAL COM LOUÇA BRANCA, INCLUSO CONJUNTO DE LIGAÇÃO PARA BACIA SANITÁRIA AJUSTÁVEL - FORNECIMENTO E INSTALAÇÃO. AF_01/2020</t>
  </si>
  <si>
    <t>95471</t>
  </si>
  <si>
    <t>VASO SANITARIO SIFONADO CONVENCIONAL PARA PCD SEM FURO FRONTAL COM LOUÇA BRANCA SEM ASSENTO - FORNECIMENTO E INSTALAÇÃO. AF_01/2020</t>
  </si>
  <si>
    <t>95472</t>
  </si>
  <si>
    <t>VASO SANITARIO SIFONADO CONVENCIONAL PARA PCD SEM FURO FRONTAL COM LOUÇA BRANCA SEM ASSENTO, INCLUSO CONJUNTO DE LIGAÇÃO PARA BACIA SANITÁRIA AJUSTÁVEL - FORNECIMENTO E INSTALAÇÃO. AF_01/2020</t>
  </si>
  <si>
    <t>100848</t>
  </si>
  <si>
    <t>VASO SANITÁRIO INFANTIL LOUÇA BRANCA - FORNECIMENTO E INSTALACAO. AF_01/2020</t>
  </si>
  <si>
    <t>86888</t>
  </si>
  <si>
    <t>VASO SANITÁRIO SIFONADO COM CAIXA ACOPLADA LOUÇA BRANCA - FORNECIMENTO E INSTALAÇÃO. AF_01/2020</t>
  </si>
  <si>
    <t>86932</t>
  </si>
  <si>
    <t>VASO SANITÁRIO SIFONADO COM CAIXA ACOPLADA LOUÇA BRANCA - PADRÃO MÉDIO, INCLUSO ENGATE FLEXÍVEL EM METAL CROMADO, 1/2 X 40CM - FORNECIMENTO E INSTALAÇÃO. AF_01/2020</t>
  </si>
  <si>
    <t>86931</t>
  </si>
  <si>
    <t>VASO SANITÁRIO SIFONADO COM CAIXA ACOPLADA LOUÇA BRANCA, INCLUSO ENGATE FLEXÍVEL EM PLÁSTICO BRANCO, 1/2 X 40CM - FORNECIMENTO E INSTALAÇÃO. AF_01/2020</t>
  </si>
  <si>
    <t>100878</t>
  </si>
  <si>
    <t>VASO SANITÁRIO SIFONADO COM CAIXA ACOPLADA, LOUÇA BRANCA - PADRÃO ALTO - FORNECIMENTO E INSTALAÇÃO. AF_01/2020</t>
  </si>
  <si>
    <t>86877</t>
  </si>
  <si>
    <t>VÁLVULA EM METAL CROMADO 1.1/2" X 1.1/2" PARA TANQUE OU LAVATÓRIO, COM OU SEM LADRÃO - FORNECIMENTO E INSTALAÇÃO. AF_01/2020</t>
  </si>
  <si>
    <t>86878</t>
  </si>
  <si>
    <t>VÁLVULA EM METAL CROMADO TIPO AMERICANA 3.1/2" X 1.1/2" PARA PIA - FORNECIMENTO E INSTALAÇÃO. AF_01/2020</t>
  </si>
  <si>
    <t>86879</t>
  </si>
  <si>
    <t>VÁLVULA EM PLÁSTICO 1" PARA PIA, TANQUE OU LAVATÓRIO, COM OU SEM LADRÃO - FORNECIMENTO E INSTALAÇÃO. AF_01/2020</t>
  </si>
  <si>
    <t>86880</t>
  </si>
  <si>
    <t>VÁLVULA EM PLÁSTICO CROMADO TIPO AMERICANA 3.1/2" X 1.1/2" SEM ADAPTADOR PARA PIA - FORNECIMENTO E INSTALAÇÃO. AF_01/2020</t>
  </si>
  <si>
    <t>101663</t>
  </si>
  <si>
    <t>ABRAÇADEIRA DE FIXAÇÃO DE BRAÇOS DE LUMINÁRIAS DE 2" - FORNECIMENTO E INSTALAÇÃO. AF_02/2025</t>
  </si>
  <si>
    <t>101664</t>
  </si>
  <si>
    <t>ABRAÇADEIRA DE FIXAÇÃO DE BRAÇOS DE LUMINÁRIAS DE 3" - FORNECIMENTO E INSTALAÇÃO. AF_02/2025</t>
  </si>
  <si>
    <t>101665</t>
  </si>
  <si>
    <t>ABRAÇADEIRA DE FIXAÇÃO DE BRAÇOS DE LUMINÁRIAS DE 4" - FORNECIMENTO E INSTALAÇÃO. AF_02/2025</t>
  </si>
  <si>
    <t>101636</t>
  </si>
  <si>
    <t>BRAÇO PARA ILUMINAÇÃO PÚBLICA, EM TUBO DE AÇO GALVANIZADO, COMPRIMENTO DE 1,50 M, PARA FIXAÇÃO EM POSTE DE CONCRETO - FORNECIMENTO E INSTALAÇÃO. AF_02/2025_PS</t>
  </si>
  <si>
    <t>101637</t>
  </si>
  <si>
    <t>BRAÇO PARA ILUMINAÇÃO PÚBLICA, EM TUBO DE AÇO GALVANIZADO, COMPRIMENTO DE 1,50 M, PARA FIXAÇÃO EM POSTE METÁLICO - FORNECIMENTO E INSTALAÇÃO. AF_02/2025_PS</t>
  </si>
  <si>
    <t>101658</t>
  </si>
  <si>
    <t>LUMINÁRIA DE LED PARA ILUMINAÇÃO PÚBLICA, DE 138 W ATÉ 180 W - FORNECIMENTO E INSTALAÇÃO. AF_02/2025_PS</t>
  </si>
  <si>
    <t>101659</t>
  </si>
  <si>
    <t>LUMINÁRIA DE LED PARA ILUMINAÇÃO PÚBLICA, DE 181 W ATÉ 239 W - FORNECIMENTO E INSTALAÇÃO. AF_02/2025_PS</t>
  </si>
  <si>
    <t>101660</t>
  </si>
  <si>
    <t>LUMINÁRIA DE LED PARA ILUMINAÇÃO PÚBLICA, DE 240 W ATÉ 350 W - FORNECIMENTO E INSTALAÇÃO. AF_02/2025_PS</t>
  </si>
  <si>
    <t>101654</t>
  </si>
  <si>
    <t>LUMINÁRIA DE LED PARA ILUMINAÇÃO PÚBLICA, DE 33 W ATÉ 50 W - FORNECIMENTO E INSTALAÇÃO. AF_02/2025_PS</t>
  </si>
  <si>
    <t>101655</t>
  </si>
  <si>
    <t>LUMINÁRIA DE LED PARA ILUMINAÇÃO PÚBLICA, DE 51 W ATÉ 67 W - FORNECIMENTO E INSTALAÇÃO. AF_02/2025_PS</t>
  </si>
  <si>
    <t>101656</t>
  </si>
  <si>
    <t>LUMINÁRIA DE LED PARA ILUMINAÇÃO PÚBLICA, DE 68 W ATÉ 97 W - FORNECIMENTO E INSTALAÇÃO. AF_02/2025_PS</t>
  </si>
  <si>
    <t>101657</t>
  </si>
  <si>
    <t>LUMINÁRIA DE LED PARA ILUMINAÇÃO PÚBLICA, DE 98 W ATÉ 137 W - FORNECIMENTO E INSTALAÇÃO. AF_02/2025_PS</t>
  </si>
  <si>
    <t>101632</t>
  </si>
  <si>
    <t>RELÉ FOTOELÉTRICO PARA COMANDO DE ILUMINAÇÃO EXTERNA 1000 W - FORNECIMENTO E INSTALAÇÃO. AF_02/2025</t>
  </si>
  <si>
    <t>101661</t>
  </si>
  <si>
    <t>SUBSTITUIÇÃO DE LUMINÁRIA DE VAPOR DE MERCÚRIO/VAPOR DE SÓDIO POR LUMINÁRIA DE LED PARA ILUMINAÇÃO PÚBLICA (NÃO INCLUI FORNECIMENTO). AF_02/2025_PS</t>
  </si>
  <si>
    <t>105924</t>
  </si>
  <si>
    <t>SUBSTITUIÇÃO DE LUMINÁRIA REFLETOR LED PARA ILUMINAÇÃO PÚBLICA (NÃO INCLUI FORNECIMENTO). AF_02/2025</t>
  </si>
  <si>
    <t>101651</t>
  </si>
  <si>
    <t>SUBSTITUIÇÃO DE LÂMPADA PARA ILUMINAÇÃO PÚBLICA (NÃO INCLUI FORNECIMENTO). AF_02/2025_PS</t>
  </si>
  <si>
    <t>101630</t>
  </si>
  <si>
    <t>SUBSTITUIÇÃO DE REATOR PARA ILUMINAÇÃO PÚBLICA (NÃO INCLUI FORNECIMENTO). AF_02/2025_PS</t>
  </si>
  <si>
    <t>101633</t>
  </si>
  <si>
    <t>SUBSTITUIÇÃO DE RELÉ FOTOELÉTRICO PARA COMANDO DE ILUMINAÇÃO EXTERNA 1000 W - FORNECIMENTO E INSTALAÇÃO. AF_02/2025_PS</t>
  </si>
  <si>
    <t>104219</t>
  </si>
  <si>
    <t>EMBOÇO OU MASSA ÚNICA EM ARGAMASSA INDUSTRIALIZADA, PREPARO MECÂNICA E APLICAÇÃO COM EQUIPAMENTO DE MISTURA E PROJEÇÃO DE 1,5 M3/H DE ARGAMASSA EM PANOS DE FACHADA COM PRESENÇA DE VÃOS, ESPESSURA DE 25 MM, ACESSO POR ANDAIME. AF_08/2022</t>
  </si>
  <si>
    <t>104223</t>
  </si>
  <si>
    <t>EMBOÇO OU MASSA ÚNICA EM ARGAMASSA INDUSTRIALIZADA, PREPARO MECÂNICA E APLICAÇÃO COM EQUIPAMENTO DE MISTURA E PROJEÇÃO DE 1,5 M3/H DE ARGAMASSA EM PANOS DE FACHADA COM PRESENÇA DE VÃOS, ESPESSURA DE 35 MM, ACESSO POR ANDAIME. AF_08/2022</t>
  </si>
  <si>
    <t>104227</t>
  </si>
  <si>
    <t>EMBOÇO OU MASSA ÚNICA EM ARGAMASSA INDUSTRIALIZADA, PREPARO MECÂNICA E APLICAÇÃO COM EQUIPAMENTO DE MISTURA E PROJEÇÃO DE 1,5 M3/H DE ARGAMASSA EM PANOS DE FACHADA COM PRESENÇA DE VÃOS, ESPESSURA DE 45 MM, ACESSO POR ANDAIME. AF_08/2022</t>
  </si>
  <si>
    <t>104231</t>
  </si>
  <si>
    <t>EMBOÇO OU MASSA ÚNICA EM ARGAMASSA INDUSTRIALIZADA, PREPARO MECÂNICA E APLICAÇÃO COM EQUIPAMENTO DE MISTURA E PROJEÇÃO DE 1,5 M3/H DE ARGAMASSA EM PANOS DE FACHADA COM PRESENÇA DE VÃOS, ESPESSURA DE 50 MM, ACESSO POR ANDAIME. AF_08/2022</t>
  </si>
  <si>
    <t>104235</t>
  </si>
  <si>
    <t>EMBOÇO OU MASSA ÚNICA EM ARGAMASSA INDUSTRIALIZADA, PREPARO MECÂNICA E APLICAÇÃO COM EQUIPAMENTO DE MISTURA E PROJEÇÃO DE 1,5 M3/H DE ARGAMASSA EM PANOS DE FACHADA SEM PRESENÇA DE VÃOS, ESPESSURA DE 25 MM, ACESSO POR ANDAIME. AF_08/2022</t>
  </si>
  <si>
    <t>104239</t>
  </si>
  <si>
    <t>EMBOÇO OU MASSA ÚNICA EM ARGAMASSA INDUSTRIALIZADA, PREPARO MECÂNICA E APLICAÇÃO COM EQUIPAMENTO DE MISTURA E PROJEÇÃO DE 1,5 M3/H DE ARGAMASSA EM PANOS DE FACHADA SEM PRESENÇA DE VÃOS, ESPESSURA DE 35 MM, ACESSO POR ANDAIME. AF_08/2022</t>
  </si>
  <si>
    <t>104243</t>
  </si>
  <si>
    <t>EMBOÇO OU MASSA ÚNICA EM ARGAMASSA INDUSTRIALIZADA, PREPARO MECÂNICA E APLICAÇÃO COM EQUIPAMENTO DE MISTURA E PROJEÇÃO DE 1,5 M3/H DE ARGAMASSA EM PANOS DE FACHADA SEM PRESENÇA DE VÃOS, ESPESSURA DE 45 MM, ACESSO POR ANDAIME. AF_08/2022</t>
  </si>
  <si>
    <t>104247</t>
  </si>
  <si>
    <t>EMBOÇO OU MASSA ÚNICA EM ARGAMASSA INDUSTRIALIZADA, PREPARO MECÂNICA E APLICAÇÃO COM EQUIPAMENTO DE MISTURA E PROJEÇÃO DE 1,5 M3/H DE ARGAMASSA EM PANOS DE FACHADA SEM PRESENÇA DE VÃOS, ESPESSURA DE 50 MM, ACESSO POR ANDAIME. AF_08/2022</t>
  </si>
  <si>
    <t>87795</t>
  </si>
  <si>
    <t>EMBOÇO OU MASSA ÚNICA EM ARGAMASSA INDUSTRIALIZADA, PREPARO MECÂNICO E APLICAÇÃO COM EQUIPAMENTO DE MISTURA E PROJEÇÃO DE 1,5 M3/H DE ARGAMASSA EM PANOS CEGOS DE FACHADA (SEM PRESENÇA DE VÃOS), ESPESSURA DE 25 MM. AF_08/2022</t>
  </si>
  <si>
    <t>87800</t>
  </si>
  <si>
    <t>EMBOÇO OU MASSA ÚNICA EM ARGAMASSA INDUSTRIALIZADA, PREPARO MECÂNICO E APLICAÇÃO COM EQUIPAMENTO DE MISTURA E PROJEÇÃO DE 1,5 M3/H DE ARGAMASSA EM PANOS CEGOS DE FACHADA (SEM PRESENÇA DE VÃOS), ESPESSURA DE 35 MM. AF_08/2022</t>
  </si>
  <si>
    <t>87804</t>
  </si>
  <si>
    <t>EMBOÇO OU MASSA ÚNICA EM ARGAMASSA INDUSTRIALIZADA, PREPARO MECÂNICO E APLICAÇÃO COM EQUIPAMENTO DE MISTURA E PROJEÇÃO DE 1,5 M3/H DE ARGAMASSA EM PANOS CEGOS DE FACHADA (SEM PRESENÇA DE VÃOS), ESPESSURA DE 45 MM. AF_08/2022</t>
  </si>
  <si>
    <t>87808</t>
  </si>
  <si>
    <t>EMBOÇO OU MASSA ÚNICA EM ARGAMASSA INDUSTRIALIZADA, PREPARO MECÂNICO E APLICAÇÃO COM EQUIPAMENTO DE MISTURA E PROJEÇÃO DE 1,5 M3/H DE ARGAMASSA EM PANOS CEGOS DE FACHADA (SEM PRESENÇA DE VÃOS), ESPESSURA MAIOR OU IGUAL A 50 MM. AF_08/2022</t>
  </si>
  <si>
    <t>87778</t>
  </si>
  <si>
    <t>EMBOÇO OU MASSA ÚNICA EM ARGAMASSA INDUSTRIALIZADA, PREPARO MECÂNICO E APLICAÇÃO COM EQUIPAMENTO DE MISTURA E PROJEÇÃO DE 1,5 M3/H DE ARGAMASSA EM PANOS DE FACHADA COM PRESENÇA DE VÃOS, ESPESSURA DE 25 MM. AF_08/2022</t>
  </si>
  <si>
    <t>87783</t>
  </si>
  <si>
    <t>EMBOÇO OU MASSA ÚNICA EM ARGAMASSA INDUSTRIALIZADA, PREPARO MECÂNICO E APLICAÇÃO COM EQUIPAMENTO DE MISTURA E PROJEÇÃO DE 1,5 M3/H DE ARGAMASSA EM PANOS DE FACHADA COM PRESENÇA DE VÃOS, ESPESSURA DE 35 MM. AF_08/2022</t>
  </si>
  <si>
    <t>87787</t>
  </si>
  <si>
    <t>EMBOÇO OU MASSA ÚNICA EM ARGAMASSA INDUSTRIALIZADA, PREPARO MECÂNICO E APLICAÇÃO COM EQUIPAMENTO DE MISTURA E PROJEÇÃO DE 1,5 M3/H DE ARGAMASSA EM PANOS DE FACHADA COM PRESENÇA DE VÃOS, ESPESSURA DE 45 MM. AF_08/2022</t>
  </si>
  <si>
    <t>87791</t>
  </si>
  <si>
    <t>EMBOÇO OU MASSA ÚNICA EM ARGAMASSA INDUSTRIALIZADA, PREPARO MECÂNICO E APLICAÇÃO COM EQUIPAMENTO DE MISTURA E PROJEÇÃO DE 1,5 M3/H DE ARGAMASSA EM PANOS DE FACHADA COM PRESENÇA DE VÃOS, ESPESSURA MAIOR OU IGUAL A 50 MM. AF_08/2022</t>
  </si>
  <si>
    <t>87832</t>
  </si>
  <si>
    <t>EMBOÇO OU MASSA ÚNICA EM ARGAMASSA INDUSTRIALIZADA, PREPARO MECÂNICO E APLICAÇÃO COM EQUIPAMENTO DE MISTURA E PROJEÇÃO DE 1,5 M3/H DE ARGAMASSA NAS PAREDES INTERNAS DA SACADA, ESPESSURA 35 MM, SEM USO DE TELA METÁLICA. AF_08/2022</t>
  </si>
  <si>
    <t>87812</t>
  </si>
  <si>
    <t>EMBOÇO OU MASSA ÚNICA EM ARGAMASSA INDUSTRIALIZADA, PREPARO MECÂNICO E APLICAÇÃO COM EQUIPAMENTO DE MISTURA E PROJEÇÃO DE 1,5 M3/H EM SUPERFÍCIES EXTERNAS DA SACADA, ESPESSURA 25 MM, SEM USO DE TELA METÁLICA. AF_08/2022</t>
  </si>
  <si>
    <t>87816</t>
  </si>
  <si>
    <t>EMBOÇO OU MASSA ÚNICA EM ARGAMASSA INDUSTRIALIZADA, PREPARO MECÂNICO E APLICAÇÃO COM EQUIPAMENTO DE MISTURA E PROJEÇÃO DE 1,5 M3/H EM SUPERFÍCIES EXTERNAS DA SACADA, ESPESSURA 35 MM, SEM USO DE TELA METÁLICA. AF_08/2022</t>
  </si>
  <si>
    <t>87820</t>
  </si>
  <si>
    <t>EMBOÇO OU MASSA ÚNICA EM ARGAMASSA INDUSTRIALIZADA, PREPARO MECÂNICO E APLICAÇÃO COM EQUIPAMENTO DE MISTURA E PROJEÇÃO DE 1,5 M3/H EM SUPERFÍCIES EXTERNAS DA SACADA, ESPESSURA 45 MM, SEM USO DE TELA METÁLICA. AF_08/2022</t>
  </si>
  <si>
    <t>87824</t>
  </si>
  <si>
    <t>EMBOÇO OU MASSA ÚNICA EM ARGAMASSA INDUSTRIALIZADA, PREPARO MECÂNICO E APLICAÇÃO COM EQUIPAMENTO DE MISTURA E PROJEÇÃO DE 1,5 M3/H EM SUPERFÍCIES EXTERNAS DA SACADA, ESPESSURA MAIOR OU IGUAL A 50 MM, SEM USO DE TELA METÁLICA. AF_08/2022</t>
  </si>
  <si>
    <t>87828</t>
  </si>
  <si>
    <t>EMBOÇO OU MASSA ÚNICA EM ARGAMASSA INDUSTRIALIZADA, PREPARO MECÂNICO E APLICAÇÃO COM EQUIPAMENTO DE MISTURA E PROJEÇÃO DE 1,5 M3/H NAS PAREDES INTERNAS DA SACADA, ESPESSURA 25 MM, SEM USO DE TELA METÁLICA. AF_08/2022</t>
  </si>
  <si>
    <t>104251</t>
  </si>
  <si>
    <t>EMBOÇO OU MASSA ÚNICA EM ARGAMASSA INDUSTRIALIZADA, PREPARO MECÂNICO E APLICAÇÃO COM EQUIPAMENTO DE MISTURA E PROJEÇÃO DE 1,5 M3/H, NAS SUPERFÍCIES EXTERNAS DA SACADA, ESPESSURA DE 25 MM, ACESSO POR ANDAIME, SEM USO DE TELA METÁLICA. AF_08/2022</t>
  </si>
  <si>
    <t>104255</t>
  </si>
  <si>
    <t>EMBOÇO OU MASSA ÚNICA EM ARGAMASSA INDUSTRIALIZADA, PREPARO MECÂNICO E APLICAÇÃO COM EQUIPAMENTO DE MISTURA E PROJEÇÃO DE 1,5 M3/H, NAS SUPERFÍCIES EXTERNAS DA SACADA, ESPESSURA DE 35 MM, ACESSO POR ANDAIME, SEM USO DE TELA METÁLICA. AF_08/2022</t>
  </si>
  <si>
    <t>104259</t>
  </si>
  <si>
    <t>EMBOÇO OU MASSA ÚNICA EM ARGAMASSA INDUSTRIALIZADA, PREPARO MECÂNICO E APLICAÇÃO COM EQUIPAMENTO DE MISTURA E PROJEÇÃO DE 1,5 M3/H, NAS SUPERFÍCIES EXTERNAS DA SACADA, ESPESSURA DE 45 MM, ACESSO POR ANDAIME, SEM USO DE TELA METÁLICA. AF_08/2022</t>
  </si>
  <si>
    <t>104263</t>
  </si>
  <si>
    <t>EMBOÇO OU MASSA ÚNICA EM ARGAMASSA INDUSTRIALIZADA, PREPARO MECÂNICO E APLICAÇÃO COM EQUIPAMENTO DE MISTURA E PROJEÇÃO DE 1,5 M3/H, NAS SUPERFÍCIES EXTERNAS DA SACADA, ESPESSURA DE 50 MM, ACESSO POR ANDAIME, SEM USO DE TELA METÁLICA. AF_08/2022</t>
  </si>
  <si>
    <t>87794</t>
  </si>
  <si>
    <t>EMBOÇO OU MASSA ÚNICA EM ARGAMASSA TRAÇO 1:2:8, PREPARO MANUAL, APLICADA MANUALMENTE EM PANOS CEGOS DE FACHADA (SEM PRESENÇA DE VÃOS), ESPESSURA DE 25 MM. AF_09/2022</t>
  </si>
  <si>
    <t>87799</t>
  </si>
  <si>
    <t>EMBOÇO OU MASSA ÚNICA EM ARGAMASSA TRAÇO 1:2:8, PREPARO MANUAL, APLICADA MANUALMENTE EM PANOS CEGOS DE FACHADA (SEM PRESENÇA DE VÃOS), ESPESSURA DE 35 MM. AF_08/2022</t>
  </si>
  <si>
    <t>87803</t>
  </si>
  <si>
    <t>EMBOÇO OU MASSA ÚNICA EM ARGAMASSA TRAÇO 1:2:8, PREPARO MANUAL, APLICADA MANUALMENTE EM PANOS CEGOS DE FACHADA (SEM PRESENÇA DE VÃOS), ESPESSURA DE 45 MM. AF_08/2022</t>
  </si>
  <si>
    <t>87807</t>
  </si>
  <si>
    <t>EMBOÇO OU MASSA ÚNICA EM ARGAMASSA TRAÇO 1:2:8, PREPARO MANUAL, APLICADA MANUALMENTE EM PANOS CEGOS DE FACHADA (SEM PRESENÇA DE VÃOS), ESPESSURA MAIOR OU IGUAL A 50 MM. AF_08/2022</t>
  </si>
  <si>
    <t>104218</t>
  </si>
  <si>
    <t>EMBOÇO OU MASSA ÚNICA EM ARGAMASSA TRAÇO 1:2:8, PREPARO MANUAL, APLICADA MANUALMENTE EM PANOS DE FACHADA COM PRESENÇA DE VÃOS, ESPESSURA DE 25 MM, ACESSO POR ANDAIME. AF_08/2022</t>
  </si>
  <si>
    <t>87777</t>
  </si>
  <si>
    <t>EMBOÇO OU MASSA ÚNICA EM ARGAMASSA TRAÇO 1:2:8, PREPARO MANUAL, APLICADA MANUALMENTE EM PANOS DE FACHADA COM PRESENÇA DE VÃOS, ESPESSURA DE 25 MM. AF_08/2022</t>
  </si>
  <si>
    <t>104222</t>
  </si>
  <si>
    <t>EMBOÇO OU MASSA ÚNICA EM ARGAMASSA TRAÇO 1:2:8, PREPARO MANUAL, APLICADA MANUALMENTE EM PANOS DE FACHADA COM PRESENÇA DE VÃOS, ESPESSURA DE 35 MM, ACESSO POR ANDAIME. AF_08/2022</t>
  </si>
  <si>
    <t>87781</t>
  </si>
  <si>
    <t>EMBOÇO OU MASSA ÚNICA EM ARGAMASSA TRAÇO 1:2:8, PREPARO MANUAL, APLICADA MANUALMENTE EM PANOS DE FACHADA COM PRESENÇA DE VÃOS, ESPESSURA DE 35 MM. AF_08/2022</t>
  </si>
  <si>
    <t>104226</t>
  </si>
  <si>
    <t>EMBOÇO OU MASSA ÚNICA EM ARGAMASSA TRAÇO 1:2:8, PREPARO MANUAL, APLICADA MANUALMENTE EM PANOS DE FACHADA COM PRESENÇA DE VÃOS, ESPESSURA DE 45 MM, ACESSO POR ANDAIME. AF_08/2022</t>
  </si>
  <si>
    <t>87786</t>
  </si>
  <si>
    <t>EMBOÇO OU MASSA ÚNICA EM ARGAMASSA TRAÇO 1:2:8, PREPARO MANUAL, APLICADA MANUALMENTE EM PANOS DE FACHADA COM PRESENÇA DE VÃOS, ESPESSURA DE 45 MM. AF_08/2022</t>
  </si>
  <si>
    <t>104230</t>
  </si>
  <si>
    <t>EMBOÇO OU MASSA ÚNICA EM ARGAMASSA TRAÇO 1:2:8, PREPARO MANUAL, APLICADA MANUALMENTE EM PANOS DE FACHADA COM PRESENÇA DE VÃOS, ESPESSURA DE 50 MM, ACESSO POR ANDAIME. AF_08/2022</t>
  </si>
  <si>
    <t>104234</t>
  </si>
  <si>
    <t>EMBOÇO OU MASSA ÚNICA EM ARGAMASSA TRAÇO 1:2:8, PREPARO MANUAL, APLICADA MANUALMENTE EM PANOS DE FACHADA SEM PRESENÇA DE VÃOS, ESPESSURA DE 25 MM, ACESSO POR ANDAIME. AF_08/2022</t>
  </si>
  <si>
    <t>104238</t>
  </si>
  <si>
    <t>EMBOÇO OU MASSA ÚNICA EM ARGAMASSA TRAÇO 1:2:8, PREPARO MANUAL, APLICADA MANUALMENTE EM PANOS DE FACHADA SEM PRESENÇA DE VÃOS, ESPESSURA DE 35 MM, ACESSO POR ANDAIME. AF_08/2022</t>
  </si>
  <si>
    <t>104242</t>
  </si>
  <si>
    <t>EMBOÇO OU MASSA ÚNICA EM ARGAMASSA TRAÇO 1:2:8, PREPARO MANUAL, APLICADA MANUALMENTE EM PANOS DE FACHADA SEM PRESENÇA DE VÃOS, ESPESSURA DE 45 MM, ACESSO POR ANDAIME. AF_08/2022</t>
  </si>
  <si>
    <t>104246</t>
  </si>
  <si>
    <t>EMBOÇO OU MASSA ÚNICA EM ARGAMASSA TRAÇO 1:2:8, PREPARO MANUAL, APLICADA MANUALMENTE EM PANOS DE FACHADA SEM PRESENÇA DE VÃOS, ESPESSURA DE 50 MM, ACESSO POR ANDAIME. AF_08/2022</t>
  </si>
  <si>
    <t>104250</t>
  </si>
  <si>
    <t>EMBOÇO OU MASSA ÚNICA EM ARGAMASSA TRAÇO 1:2:8, PREPARO MANUAL, APLICADA MANUALMENTE EM SUPERFÍCIES EXTERNAS DA SACADA, ESPESSURA DE 25 MM, ACESSO POR ANDAIME, SEM USO DE TELA METÁLICA. AF_08/2022</t>
  </si>
  <si>
    <t>87811</t>
  </si>
  <si>
    <t>EMBOÇO OU MASSA ÚNICA EM ARGAMASSA TRAÇO 1:2:8, PREPARO MANUAL, APLICADA MANUALMENTE EM SUPERFÍCIES EXTERNAS DA SACADA, ESPESSURA DE 25 MM, SEM USO DE TELA METÁLICA DE REFORÇO CONTRA FISSURAÇÃO. AF_08/2022</t>
  </si>
  <si>
    <t>104254</t>
  </si>
  <si>
    <t>EMBOÇO OU MASSA ÚNICA EM ARGAMASSA TRAÇO 1:2:8, PREPARO MANUAL, APLICADA MANUALMENTE EM SUPERFÍCIES EXTERNAS DA SACADA, ESPESSURA DE 35 MM, ACESSO POR ANDAIME, SEM USO DE TELA METÁLICA. AF_08/2022</t>
  </si>
  <si>
    <t>87815</t>
  </si>
  <si>
    <t>EMBOÇO OU MASSA ÚNICA EM ARGAMASSA TRAÇO 1:2:8, PREPARO MANUAL, APLICADA MANUALMENTE EM SUPERFÍCIES EXTERNAS DA SACADA, ESPESSURA DE 35 MM, SEM USO DE TELA METÁLICA DE REFORÇO CONTRA FISSURAÇÃO. AF_08/2022</t>
  </si>
  <si>
    <t>104258</t>
  </si>
  <si>
    <t>EMBOÇO OU MASSA ÚNICA EM ARGAMASSA TRAÇO 1:2:8, PREPARO MANUAL, APLICADA MANUALMENTE EM SUPERFÍCIES EXTERNAS DA SACADA, ESPESSURA DE 45 MM, ACESSO POR ANDAIME, SEM USO DE TELA METÁLICA. AF_08/2022</t>
  </si>
  <si>
    <t>87819</t>
  </si>
  <si>
    <t>EMBOÇO OU MASSA ÚNICA EM ARGAMASSA TRAÇO 1:2:8, PREPARO MANUAL, APLICADA MANUALMENTE EM SUPERFÍCIES EXTERNAS DA SACADA, ESPESSURA DE 45 MM, SEM USO DE TELA METÁLICA DE REFORÇO CONTRA FISSURAÇÃO. AF_08/2022</t>
  </si>
  <si>
    <t>104262</t>
  </si>
  <si>
    <t>EMBOÇO OU MASSA ÚNICA EM ARGAMASSA TRAÇO 1:2:8, PREPARO MANUAL, APLICADA MANUALMENTE EM SUPERFÍCIES EXTERNAS DA SACADA, ESPESSURA DE 50 MM, ACESSO POR ANDAIME, SEM USO DE TELA METÁLICA. AF_08/2022</t>
  </si>
  <si>
    <t>87823</t>
  </si>
  <si>
    <t>EMBOÇO OU MASSA ÚNICA EM ARGAMASSA TRAÇO 1:2:8, PREPARO MANUAL, APLICADA MANUALMENTE EM SUPERFÍCIES EXTERNAS DA SACADA, ESPESSURA MAIOR OU IGUAL A 50 MM, SEM USO DE TELA METÁLICA DE REFORÇO CONTRA FISSURAÇÃO. AF_08/2022</t>
  </si>
  <si>
    <t>87827</t>
  </si>
  <si>
    <t>EMBOÇO OU MASSA ÚNICA EM ARGAMASSA TRAÇO 1:2:8, PREPARO MANUAL, APLICADA MANUALMENTE NAS PAREDES INTERNAS DA SACADA, ESPESSURA DE 25 MM, SEM USO DE TELA METÁLICA DE REFORÇO CONTRA FISSURAÇÃO. AF_08/2022</t>
  </si>
  <si>
    <t>87831</t>
  </si>
  <si>
    <t>EMBOÇO OU MASSA ÚNICA EM ARGAMASSA TRAÇO 1:2:8, PREPARO MANUAL, APLICADA MANUALMENTE NAS PAREDES INTERNAS DA SACADA, ESPESSURA DE 35 MM, SEM USO DE TELA METÁLICA DE REFORÇO CONTRA FISSURAÇÃO. AF_08/2022</t>
  </si>
  <si>
    <t>104220</t>
  </si>
  <si>
    <t>EMBOÇO OU MASSA ÚNICA EM ARGAMASSA TRAÇO 1:2:8, PREPARO MECÂNICA COM BETONEIRA 400 L, APLICADA COM PROJETOR TIPO CANEQUINHA EM PANOS DE FACHADA COM PRESENÇA DE VÃOS, ESPESSURA DE 25 MM, ACESSO POR ANDAIME. AF_08/2022</t>
  </si>
  <si>
    <t>104203</t>
  </si>
  <si>
    <t>EMBOÇO OU MASSA ÚNICA EM ARGAMASSA TRAÇO 1:2:8, PREPARO MECÂNICA COM BETONEIRA 400 L, APLICADA COM PROJETOR TIPO CANEQUINHA EM PANOS DE FACHADA COM PRESENÇA DE VÃOS, ESPESSURA DE 25 MM, ACESSO POR BALANCIM MANUAL. AF_08/2022</t>
  </si>
  <si>
    <t>104224</t>
  </si>
  <si>
    <t>EMBOÇO OU MASSA ÚNICA EM ARGAMASSA TRAÇO 1:2:8, PREPARO MECÂNICA COM BETONEIRA 400 L, APLICADA COM PROJETOR TIPO CANEQUINHA EM PANOS DE FACHADA COM PRESENÇA DE VÃOS, ESPESSURA DE 35 MM, ACESSO POR ANDAIME. AF_08/2022</t>
  </si>
  <si>
    <t>104204</t>
  </si>
  <si>
    <t>EMBOÇO OU MASSA ÚNICA EM ARGAMASSA TRAÇO 1:2:8, PREPARO MECÂNICA COM BETONEIRA 400 L, APLICADA COM PROJETOR TIPO CANEQUINHA EM PANOS DE FACHADA COM PRESENÇA DE VÃOS, ESPESSURA DE 35 MM, ACESSO POR BALANCIM MANUAL. AF_08/2022</t>
  </si>
  <si>
    <t>104228</t>
  </si>
  <si>
    <t>EMBOÇO OU MASSA ÚNICA EM ARGAMASSA TRAÇO 1:2:8, PREPARO MECÂNICA COM BETONEIRA 400 L, APLICADA COM PROJETOR TIPO CANEQUINHA EM PANOS DE FACHADA COM PRESENÇA DE VÃOS, ESPESSURA DE 45 MM, ACESSO POR ANDAIME. AF_08/2022</t>
  </si>
  <si>
    <t>104205</t>
  </si>
  <si>
    <t>EMBOÇO OU MASSA ÚNICA EM ARGAMASSA TRAÇO 1:2:8, PREPARO MECÂNICA COM BETONEIRA 400 L, APLICADA COM PROJETOR TIPO CANEQUINHA EM PANOS DE FACHADA COM PRESENÇA DE VÃOS, ESPESSURA DE 45 MM, ACESSO POR BALANCIM MANUAL. AF_08/2022</t>
  </si>
  <si>
    <t>104232</t>
  </si>
  <si>
    <t>EMBOÇO OU MASSA ÚNICA EM ARGAMASSA TRAÇO 1:2:8, PREPARO MECÂNICA COM BETONEIRA 400 L, APLICADA COM PROJETOR TIPO CANEQUINHA EM PANOS DE FACHADA COM PRESENÇA DE VÃOS, ESPESSURA DE 50 MM, ACESSO POR ANDAIME. AF_08/2022</t>
  </si>
  <si>
    <t>104206</t>
  </si>
  <si>
    <t>EMBOÇO OU MASSA ÚNICA EM ARGAMASSA TRAÇO 1:2:8, PREPARO MECÂNICA COM BETONEIRA 400 L, APLICADA COM PROJETOR TIPO CANEQUINHA EM PANOS DE FACHADA COM PRESENÇA DE VÃOS, ESPESSURA DE 50 MM, ACESSO POR BALANCIM MANUAL. AF_08/2022</t>
  </si>
  <si>
    <t>104236</t>
  </si>
  <si>
    <t>EMBOÇO OU MASSA ÚNICA EM ARGAMASSA TRAÇO 1:2:8, PREPARO MECÂNICA COM BETONEIRA 400 L, APLICADA COM PROJETOR TIPO CANEQUINHA EM PANOS DE FACHADA SEM PRESENÇA DE VÃOS, ESPESSURA DE 25 MM, ACESSO POR ANDAIME. AF_08/2022</t>
  </si>
  <si>
    <t>104207</t>
  </si>
  <si>
    <t>EMBOÇO OU MASSA ÚNICA EM ARGAMASSA TRAÇO 1:2:8, PREPARO MECÂNICA COM BETONEIRA 400 L, APLICADA COM PROJETOR TIPO CANEQUINHA EM PANOS DE FACHADA SEM PRESENÇA DE VÃOS, ESPESSURA DE 25 MM, ACESSO POR BALANCIM MANUAL. AF_08/2022</t>
  </si>
  <si>
    <t>104240</t>
  </si>
  <si>
    <t>EMBOÇO OU MASSA ÚNICA EM ARGAMASSA TRAÇO 1:2:8, PREPARO MECÂNICA COM BETONEIRA 400 L, APLICADA COM PROJETOR TIPO CANEQUINHA EM PANOS DE FACHADA SEM PRESENÇA DE VÃOS, ESPESSURA DE 35 MM, ACESSO POR ANDAIME. AF_08/2022</t>
  </si>
  <si>
    <t>104208</t>
  </si>
  <si>
    <t>EMBOÇO OU MASSA ÚNICA EM ARGAMASSA TRAÇO 1:2:8, PREPARO MECÂNICA COM BETONEIRA 400 L, APLICADA COM PROJETOR TIPO CANEQUINHA EM PANOS DE FACHADA SEM PRESENÇA DE VÃOS, ESPESSURA DE 35 MM, ACESSO POR BALANCIM MANUAL. AF_08/2022</t>
  </si>
  <si>
    <t>104244</t>
  </si>
  <si>
    <t>EMBOÇO OU MASSA ÚNICA EM ARGAMASSA TRAÇO 1:2:8, PREPARO MECÂNICA COM BETONEIRA 400 L, APLICADA COM PROJETOR TIPO CANEQUINHA EM PANOS DE FACHADA SEM PRESENÇA DE VÃOS, ESPESSURA DE 45 MM, ACESSO POR ANDAIME. AF_08/2022</t>
  </si>
  <si>
    <t>104209</t>
  </si>
  <si>
    <t>EMBOÇO OU MASSA ÚNICA EM ARGAMASSA TRAÇO 1:2:8, PREPARO MECÂNICA COM BETONEIRA 400 L, APLICADA COM PROJETOR TIPO CANEQUINHA EM PANOS DE FACHADA SEM PRESENÇA DE VÃOS, ESPESSURA DE 45 MM, ACESSO POR BALANCIM MANUAL. AF_08/2022</t>
  </si>
  <si>
    <t>104248</t>
  </si>
  <si>
    <t>EMBOÇO OU MASSA ÚNICA EM ARGAMASSA TRAÇO 1:2:8, PREPARO MECÂNICA COM BETONEIRA 400 L, APLICADA COM PROJETOR TIPO CANEQUINHA EM PANOS DE FACHADA SEM PRESENÇA DE VÃOS, ESPESSURA DE 50 MM, ACESSO POR ANDAIME. AF_08/2022</t>
  </si>
  <si>
    <t>104210</t>
  </si>
  <si>
    <t>EMBOÇO OU MASSA ÚNICA EM ARGAMASSA TRAÇO 1:2:8, PREPARO MECÂNICA COM BETONEIRA 400 L, APLICADA COM PROJETOR TIPO CANEQUINHA EM PANOS DE FACHADA SEM PRESENÇA DE VÃOS, ESPESSURA DE 50 MM, ACESSO POR BALANCIM MANUAL. AF_08/2022</t>
  </si>
  <si>
    <t>104252</t>
  </si>
  <si>
    <t>EMBOÇO OU MASSA ÚNICA EM ARGAMASSA TRAÇO 1:2:8, PREPARO MECÂNICA COM BETONEIRA 400 L, APLICADA COM PROJETOR TIPO CANEQUINHA EM SUPERFÍCIES EXTERNAS DA SACADA, ESPESSURA DE 25 MM, ACESSO POR ANDAIME, SEM USO DE TELA METÁLICA. AF_08/2022</t>
  </si>
  <si>
    <t>104211</t>
  </si>
  <si>
    <t>EMBOÇO OU MASSA ÚNICA EM ARGAMASSA TRAÇO 1:2:8, PREPARO MECÂNICA COM BETONEIRA 400 L, APLICADA COM PROJETOR TIPO CANEQUINHA EM SUPERFÍCIES EXTERNAS DA SACADA, ESPESSURA DE 25 MM, ACESSO POR BALANCIM MANUAL, SEM USO DE TELA METÁLICA. AF_08/2022</t>
  </si>
  <si>
    <t>104212</t>
  </si>
  <si>
    <t>EMBOÇO OU MASSA ÚNICA EM ARGAMASSA TRAÇO 1:2:8, PREPARO MECÂNICA COM BETONEIRA 400 L, APLICADA COM PROJETOR TIPO CANEQUINHA EM SUPERFÍCIES EXTERNAS DA SACADA, ESPESSURA DE 35 MM, ACESSO POR BALANCIM MANUAL, SEM USO DE TELA METÁLICA. AF_08/2022</t>
  </si>
  <si>
    <t>104213</t>
  </si>
  <si>
    <t>EMBOÇO OU MASSA ÚNICA EM ARGAMASSA TRAÇO 1:2:8, PREPARO MECÂNICA COM BETONEIRA 400 L, APLICADA COM PROJETOR TIPO CANEQUINHA EM SUPERFÍCIES EXTERNAS DA SACADA, ESPESSURA DE 45 MM, ACESSO POR BALANCIM MANUAL, SEM USO DE TELA METÁLICA. AF_08/2022</t>
  </si>
  <si>
    <t>104214</t>
  </si>
  <si>
    <t>EMBOÇO OU MASSA ÚNICA EM ARGAMASSA TRAÇO 1:2:8, PREPARO MECÂNICA COM BETONEIRA 400 L, APLICADA COM PROJETOR TIPO CANEQUINHA EM SUPERFÍCIES EXTERNAS DA SACADA, ESPESSURA DE 50 MM, ACESSO POR BALANCIM MANUAL, SEM USO DE TELA METÁLICA. AF_08/2022</t>
  </si>
  <si>
    <t>104215</t>
  </si>
  <si>
    <t>EMBOÇO OU MASSA ÚNICA EM ARGAMASSA TRAÇO 1:2:8, PREPARO MECÂNICA COM BETONEIRA 400 L, APLICADA COM PROJETOR TIPO CANEQUINHA EM SUPERFÍCIES INTERNAS DA SACADA, ESPESSURA DE 25 MM, SEM USO DE TELA METÁLICA. AF_08/2022</t>
  </si>
  <si>
    <t>104216</t>
  </si>
  <si>
    <t>EMBOÇO OU MASSA ÚNICA EM ARGAMASSA TRAÇO 1:2:8, PREPARO MECÂNICA COM BETONEIRA 400 L, APLICADA COM PROJETOR TIPO CANEQUINHA EM SUPERFÍCIES INTERNAS DA SACADA, ESPESSURA DE 35 MM, SEM USO DE TELA METÁLICA. AF_08/2022</t>
  </si>
  <si>
    <t>104217</t>
  </si>
  <si>
    <t>EMBOÇO OU MASSA ÚNICA EM ARGAMASSA TRAÇO 1:2:8, PREPARO MECÂNICA COM BETONEIRA 400 L, APLICADA MANUALMENTE EM PANOS DE FACHADA COM PRESENÇA DE VÃOS, ESPESSURA DE 25 MM, ACESSO POR ANDAIME. AF_08/2022</t>
  </si>
  <si>
    <t>104221</t>
  </si>
  <si>
    <t>EMBOÇO OU MASSA ÚNICA EM ARGAMASSA TRAÇO 1:2:8, PREPARO MECÂNICA COM BETONEIRA 400 L, APLICADA MANUALMENTE EM PANOS DE FACHADA COM PRESENÇA DE VÃOS, ESPESSURA DE 35 MM, ACESSO POR ANDAIME. AF_08/2022</t>
  </si>
  <si>
    <t>104225</t>
  </si>
  <si>
    <t>EMBOÇO OU MASSA ÚNICA EM ARGAMASSA TRAÇO 1:2:8, PREPARO MECÂNICA COM BETONEIRA 400 L, APLICADA MANUALMENTE EM PANOS DE FACHADA COM PRESENÇA DE VÃOS, ESPESSURA DE 45 MM, ACESSO POR ANDAIME. AF_08/2022</t>
  </si>
  <si>
    <t>104229</t>
  </si>
  <si>
    <t>EMBOÇO OU MASSA ÚNICA EM ARGAMASSA TRAÇO 1:2:8, PREPARO MECÂNICA COM BETONEIRA 400 L, APLICADA MANUALMENTE EM PANOS DE FACHADA COM PRESENÇA DE VÃOS, ESPESSURA DE 50 MM, ACESSO POR ANDAIME. AF_08/2022</t>
  </si>
  <si>
    <t>104233</t>
  </si>
  <si>
    <t>EMBOÇO OU MASSA ÚNICA EM ARGAMASSA TRAÇO 1:2:8, PREPARO MECÂNICA COM BETONEIRA 400 L, APLICADA MANUALMENTE EM PANOS DE FACHADA SEM PRESENÇA DE VÃOS, ESPESSURA DE 25 MM, ACESSO POR ANDAIME. AF_08/2022</t>
  </si>
  <si>
    <t>104237</t>
  </si>
  <si>
    <t>EMBOÇO OU MASSA ÚNICA EM ARGAMASSA TRAÇO 1:2:8, PREPARO MECÂNICA COM BETONEIRA 400 L, APLICADA MANUALMENTE EM PANOS DE FACHADA SEM PRESENÇA DE VÃOS, ESPESSURA DE 35 MM, ACESSO POR ANDAIME. AF_08/2022</t>
  </si>
  <si>
    <t>104241</t>
  </si>
  <si>
    <t>EMBOÇO OU MASSA ÚNICA EM ARGAMASSA TRAÇO 1:2:8, PREPARO MECÂNICA COM BETONEIRA 400 L, APLICADA MANUALMENTE EM PANOS DE FACHADA SEM PRESENÇA DE VÃOS, ESPESSURA DE 45 MM, ACESSO POR ANDAIME. AF_08/2022</t>
  </si>
  <si>
    <t>104245</t>
  </si>
  <si>
    <t>EMBOÇO OU MASSA ÚNICA EM ARGAMASSA TRAÇO 1:2:8, PREPARO MECÂNICA COM BETONEIRA 400 L, APLICADA MANUALMENTE EM PANOS DE FACHADA SEM PRESENÇA DE VÃOS, ESPESSURA DE 50 MM, ACESSO POR ANDAIME. AF_08/2022</t>
  </si>
  <si>
    <t>104249</t>
  </si>
  <si>
    <t>EMBOÇO OU MASSA ÚNICA EM ARGAMASSA TRAÇO 1:2:8, PREPARO MECÂNICA COM BETONEIRA 400 L, APLICADA MANUALMENTE EM SUPERFÍCIES EXTERNAS DA SACADA, ESPESSURA DE 25 MM, ACESSO POR ANDAIME, SEM USO DE TELA METÁLICA. AF_08/2022</t>
  </si>
  <si>
    <t>104253</t>
  </si>
  <si>
    <t>EMBOÇO OU MASSA ÚNICA EM ARGAMASSA TRAÇO 1:2:8, PREPARO MECÂNICA COM BETONEIRA 400 L, APLICADA MANUALMENTE EM SUPERFÍCIES EXTERNAS DA SACADA, ESPESSURA DE 35 MM, ACESSO POR ANDAIME, SEM USO DE TELA METÁLICA. AF_08/2022</t>
  </si>
  <si>
    <t>104256</t>
  </si>
  <si>
    <t>EMBOÇO OU MASSA ÚNICA EM ARGAMASSA TRAÇO 1:2:8, PREPARO MECÂNICO COM BETONEIRA 400 L, APLICADA COM PROJETOR TIPO CANEQUINHA EM SUPERFÍCIES EXTERNAS DA SACADA, ESPESSURA DE 35 MM, ACESSO POR ANDAIME, SEM USO DE TELA METÁLICA. AF_08/2022</t>
  </si>
  <si>
    <t>104260</t>
  </si>
  <si>
    <t>EMBOÇO OU MASSA ÚNICA EM ARGAMASSA TRAÇO 1:2:8, PREPARO MECÂNICO COM BETONEIRA 400 L, APLICADA COM PROJETOR TIPO CANEQUINHA EM SUPERFÍCIES EXTERNAS DA SACADA, ESPESSURA DE 45 MM, ACESSO POR ANDAIME, SEM USO DE TELA METÁLICA. AF_08/2022</t>
  </si>
  <si>
    <t>104264</t>
  </si>
  <si>
    <t>EMBOÇO OU MASSA ÚNICA EM ARGAMASSA TRAÇO 1:2:8, PREPARO MECÂNICO COM BETONEIRA 400 L, APLICADA COM PROJETOR TIPO CANEQUINHA EM SUPERFÍCIES EXTERNAS DA SACADA, ESPESSURA DE 50 MM, ACESSO POR ANDAIME, SEM USO DE TELA METÁLICA. AF_08/2022</t>
  </si>
  <si>
    <t>87797</t>
  </si>
  <si>
    <t>EMBOÇO OU MASSA ÚNICA EM ARGAMASSA TRAÇO 1:2:8, PREPARO MECÂNICO COM BETONEIRA 400 L, APLICADA MANUALMENTE EM PANOS CEGOS DE FACHADA (SEM PRESENÇA DE VÃOS), ESPESSURA DE 35 MM. AF_08/2022</t>
  </si>
  <si>
    <t>87801</t>
  </si>
  <si>
    <t>EMBOÇO OU MASSA ÚNICA EM ARGAMASSA TRAÇO 1:2:8, PREPARO MECÂNICO COM BETONEIRA 400 L, APLICADA MANUALMENTE EM PANOS CEGOS DE FACHADA (SEM PRESENÇA DE VÃOS), ESPESSURA DE 45 MM. AF_08/2022</t>
  </si>
  <si>
    <t>87805</t>
  </si>
  <si>
    <t>EMBOÇO OU MASSA ÚNICA EM ARGAMASSA TRAÇO 1:2:8, PREPARO MECÂNICO COM BETONEIRA 400 L, APLICADA MANUALMENTE EM PANOS CEGOS DE FACHADA (SEM PRESENÇA DE VÃOS), ESPESSURA MAIOR OU IGUAL A 50 MM. AF_08/2022</t>
  </si>
  <si>
    <t>87775</t>
  </si>
  <si>
    <t>EMBOÇO OU MASSA ÚNICA EM ARGAMASSA TRAÇO 1:2:8, PREPARO MECÂNICO COM BETONEIRA 400 L, APLICADA MANUALMENTE EM PANOS DE FACHADA COM PRESENÇA DE VÃOS, ESPESSURA DE 25 MM. AF_08/2022</t>
  </si>
  <si>
    <t>87779</t>
  </si>
  <si>
    <t>EMBOÇO OU MASSA ÚNICA EM ARGAMASSA TRAÇO 1:2:8, PREPARO MECÂNICO COM BETONEIRA 400 L, APLICADA MANUALMENTE EM PANOS DE FACHADA COM PRESENÇA DE VÃOS, ESPESSURA DE 35 MM. AF_08/2022</t>
  </si>
  <si>
    <t>87784</t>
  </si>
  <si>
    <t>EMBOÇO OU MASSA ÚNICA EM ARGAMASSA TRAÇO 1:2:8, PREPARO MECÂNICO COM BETONEIRA 400 L, APLICADA MANUALMENTE EM PANOS DE FACHADA COM PRESENÇA DE VÃOS, ESPESSURA DE 45 MM. AF_08/2022</t>
  </si>
  <si>
    <t>87788</t>
  </si>
  <si>
    <t>EMBOÇO OU MASSA ÚNICA EM ARGAMASSA TRAÇO 1:2:8, PREPARO MECÂNICO COM BETONEIRA 400 L, APLICADA MANUALMENTE EM PANOS DE FACHADA COM PRESENÇA DE VÃOS, ESPESSURA MAIOR OU IGUAL A 50 MM. AF_08/2022</t>
  </si>
  <si>
    <t>87809</t>
  </si>
  <si>
    <t>EMBOÇO OU MASSA ÚNICA EM ARGAMASSA TRAÇO 1:2:8, PREPARO MECÂNICO COM BETONEIRA 400 L, APLICADA MANUALMENTE EM SUPERFÍCIES EXTERNAS DA SACADA, ESPESSURA DE 25 MM, SEM USO DE TELA METÁLICA DE REFORÇO CONTRA FISSURAÇÃO. AF_08/2022</t>
  </si>
  <si>
    <t>87813</t>
  </si>
  <si>
    <t>EMBOÇO OU MASSA ÚNICA EM ARGAMASSA TRAÇO 1:2:8, PREPARO MECÂNICO COM BETONEIRA 400 L, APLICADA MANUALMENTE EM SUPERFÍCIES EXTERNAS DA SACADA, ESPESSURA DE 35 MM, SEM USO DE TELA METÁLICA DE REFORÇO CONTRA FISSURAÇÃO. AF_08/2022</t>
  </si>
  <si>
    <t>104257</t>
  </si>
  <si>
    <t>EMBOÇO OU MASSA ÚNICA EM ARGAMASSA TRAÇO 1:2:8, PREPARO MECÂNICO COM BETONEIRA 400 L, APLICADA MANUALMENTE EM SUPERFÍCIES EXTERNAS DA SACADA, ESPESSURA DE 45 MM, ACESSO POR ANDAIME, SEM USO DE TELA METÁLICA. AF_08/2022</t>
  </si>
  <si>
    <t>87817</t>
  </si>
  <si>
    <t>EMBOÇO OU MASSA ÚNICA EM ARGAMASSA TRAÇO 1:2:8, PREPARO MECÂNICO COM BETONEIRA 400 L, APLICADA MANUALMENTE EM SUPERFÍCIES EXTERNAS DA SACADA, ESPESSURA DE 45 MM, SEM USO DE TELA METÁLICA DE REFORÇO CONTRA FISSURAÇÃO. AF_08/2022</t>
  </si>
  <si>
    <t>104261</t>
  </si>
  <si>
    <t>EMBOÇO OU MASSA ÚNICA EM ARGAMASSA TRAÇO 1:2:8, PREPARO MECÂNICO COM BETONEIRA 400 L, APLICADA MANUALMENTE EM SUPERFÍCIES EXTERNAS DA SACADA, ESPESSURA DE 50 MM, ACESSO POR ANDAIME, SEM USO DE TELA METÁLICA. AF_08/2022</t>
  </si>
  <si>
    <t>87821</t>
  </si>
  <si>
    <t>EMBOÇO OU MASSA ÚNICA EM ARGAMASSA TRAÇO 1:2:8, PREPARO MECÂNICO COM BETONEIRA 400 L, APLICADA MANUALMENTE EM SUPERFÍCIES EXTERNAS DA SACADA, ESPESSURA MAIOR OU IGUAL A 50 MM, SEM USO DE TELA METÁLICA DE REFORÇO CONTRA FISSURAÇÃO. AF_08/2022</t>
  </si>
  <si>
    <t>87825</t>
  </si>
  <si>
    <t>EMBOÇO OU MASSA ÚNICA EM ARGAMASSA TRAÇO 1:2:8, PREPARO MECÂNICO COM BETONEIRA 400 L, APLICADA MANUALMENTE NAS PAREDES INTERNAS DA SACADA, ESPESSURA DE 25 MM, SEM USO DE TELA METÁLICA DE REFORÇO CONTRA FISSURAÇÃO. AF_08/2022</t>
  </si>
  <si>
    <t>87829</t>
  </si>
  <si>
    <t>EMBOÇO OU MASSA ÚNICA EM ARGAMASSA TRAÇO 1:2:8, PREPARO MECÂNICO COM BETONEIRA 400 L, APLICADA MANUALMENTE NAS PAREDES INTERNAS DA SACADA, ESPESSURA DE 35 MM, SEM USO DE TELA METÁLICA DE REFORÇO CONTRA FISSURAÇÃO. AF_08/2022</t>
  </si>
  <si>
    <t>87557</t>
  </si>
  <si>
    <t>EMBOÇO, EM ARGAMASSA INDUSTRIALIZADA, PREPARO MECÂNICO, APLICADO COM EQUIPAMENTO DE MISTURA E PROJEÇÃO DE ARGAMASSA EM PAREDES INTERNAS, E = 10MM, COM TALISCAS. AF_03/2024</t>
  </si>
  <si>
    <t>87539</t>
  </si>
  <si>
    <t>EMBOÇO, EM ARGAMASSA INDUSTRIALIZADA, PREPARO MECÂNICO, APLICADO COM EQUIPAMENTO DE MISTURA E PROJEÇÃO DE ARGAMASSA EM PAREDES INTERNAS, E = 17,5MM, COM TALISCAS. AF_03/2024</t>
  </si>
  <si>
    <t>104972</t>
  </si>
  <si>
    <t>EMBOÇO, EM ARGAMASSA TRAÇO 1:2:8, PREPARO MANUAL, APLICADO MANUALMENTE EM PAREDES INTERNAS DE AMBIENTES COM PÉ-DIREITO DUPLO E ÁREA ENTRE 5M² E 10M², E = 10MM, COM TALISCAS. AF_03/2024</t>
  </si>
  <si>
    <t>104954</t>
  </si>
  <si>
    <t>EMBOÇO, EM ARGAMASSA TRAÇO 1:2:8, PREPARO MANUAL, APLICADO MANUALMENTE EM PAREDES INTERNAS DE AMBIENTES COM PÉ-DIREITO DUPLO E ÁREA ENTRE 5M² E 10M², E = 17,5MM, COM TALISCAS. AF_03/2024</t>
  </si>
  <si>
    <t>104976</t>
  </si>
  <si>
    <t>EMBOÇO, EM ARGAMASSA TRAÇO 1:2:8, PREPARO MANUAL, APLICADO MANUALMENTE EM PAREDES INTERNAS DE AMBIENTES COM PÉ-DIREITO DUPLO E ÁREA MAIOR QUE 10M², E = 10MM, COM TALISCAS. AF_03/2024</t>
  </si>
  <si>
    <t>104966</t>
  </si>
  <si>
    <t>EMBOÇO, EM ARGAMASSA TRAÇO 1:2:8, PREPARO MANUAL, APLICADO MANUALMENTE EM PAREDES INTERNAS DE AMBIENTES COM PÉ-DIREITO DUPLO E ÁREA MAIOR QUE 10M², E = 17,5MM, COM TALISCAS. AF_03/2024</t>
  </si>
  <si>
    <t>104968</t>
  </si>
  <si>
    <t>EMBOÇO, EM ARGAMASSA TRAÇO 1:2:8, PREPARO MANUAL, APLICADO MANUALMENTE EM PAREDES INTERNAS DE AMBIENTES COM PÉ-DIREITO DUPLO E ÁREA MENOR QUE 5M², E = 10MM, COM TALISCAS. AF_03/2024</t>
  </si>
  <si>
    <t>104962</t>
  </si>
  <si>
    <t>EMBOÇO, EM ARGAMASSA TRAÇO 1:2:8, PREPARO MANUAL, APLICADO MANUALMENTE EM PAREDES INTERNAS DE AMBIENTES COM PÉ-DIREITO DUPLO E ÁREA MENOR QUE 5M², E = 17,5MM, COM TALISCAS. AF_03/2024</t>
  </si>
  <si>
    <t>87550</t>
  </si>
  <si>
    <t>EMBOÇO, EM ARGAMASSA TRAÇO 1:2:8, PREPARO MANUAL, APLICADO MANUALMENTE EM PAREDES INTERNAS DE AMBIENTES COM ÁREA ENTRE 5M² E 10M², E = 10MM, COM TALISCAS. AF_03/2024</t>
  </si>
  <si>
    <t>87532</t>
  </si>
  <si>
    <t>EMBOÇO, EM ARGAMASSA TRAÇO 1:2:8, PREPARO MANUAL, APLICADO MANUALMENTE EM PAREDES INTERNAS DE AMBIENTES COM ÁREA ENTRE 5M² E 10M², E = 17,5MM, COM TALISCAS. AF_03/2024</t>
  </si>
  <si>
    <t>87554</t>
  </si>
  <si>
    <t>EMBOÇO, EM ARGAMASSA TRAÇO 1:2:8, PREPARO MANUAL, APLICADO MANUALMENTE EM PAREDES INTERNAS DE AMBIENTES COM ÁREA MAIOR QUE 10M², E = 10MM, COM TALISCAS. AF_03/2024</t>
  </si>
  <si>
    <t>87536</t>
  </si>
  <si>
    <t>EMBOÇO, EM ARGAMASSA TRAÇO 1:2:8, PREPARO MANUAL, APLICADO MANUALMENTE EM PAREDES INTERNAS DE AMBIENTES COM ÁREA MAIOR QUE 10M², E = 17,5MM, COM TALISCAS. AF_03/2024</t>
  </si>
  <si>
    <t>87528</t>
  </si>
  <si>
    <t>EMBOÇO, EM ARGAMASSA TRAÇO 1:2:8, PREPARO MANUAL, APLICADO MANUALMENTE EM PAREDES INTERNAS DE AMBIENTES COM ÁREA MENOR QUE 5M², E = 17,5MM, COM TALISCAS. AF_03/2024</t>
  </si>
  <si>
    <t>87546</t>
  </si>
  <si>
    <t>EMBOÇO, EM ARGAMASSA TRAÇO 1:2:8, PREPARO MANUAL, APLICADO MANUALMENTE EM PAREDES INTERNAS, PARA AMBIENTES COM ÁREA MENOR QUE 5M², E = 10MM, COM TALISCAS. AF_03/2024</t>
  </si>
  <si>
    <t>104971</t>
  </si>
  <si>
    <t>EMBOÇO, EM ARGAMASSA TRAÇO 1:2:8, PREPARO MECÂNICO, APLICADO MANUALMENTE EM PAREDES INTERNAS DE AMBIENTES COM PÉ-DIREITO DUPLO E ÁREA ENTRE 5M² E 10M², E = 10MM, COM TALISCAS. AF_03/2024</t>
  </si>
  <si>
    <t>104965</t>
  </si>
  <si>
    <t>EMBOÇO, EM ARGAMASSA TRAÇO 1:2:8, PREPARO MECÂNICO, APLICADO MANUALMENTE EM PAREDES INTERNAS DE AMBIENTES COM PÉ-DIREITO DUPLO E ÁREA ENTRE 5M² E 10M², E = 17,5MM, COM TALISCAS. AF_03/2024</t>
  </si>
  <si>
    <t>104975</t>
  </si>
  <si>
    <t>EMBOÇO, EM ARGAMASSA TRAÇO 1:2:8, PREPARO MECÂNICO, APLICADO MANUALMENTE EM PAREDES INTERNAS DE AMBIENTES COM PÉ-DIREITO DUPLO E ÁREA MAIOR QUE 10M², E = 10MM, COM TALISCAS. AF_03/2024</t>
  </si>
  <si>
    <t>104957</t>
  </si>
  <si>
    <t>EMBOÇO, EM ARGAMASSA TRAÇO 1:2:8, PREPARO MECÂNICO, APLICADO MANUALMENTE EM PAREDES INTERNAS DE AMBIENTES COM PÉ-DIREITO DUPLO E ÁREA MAIOR QUE 10M², E = 17,5MM, COM TALISCAS. AF_03/2024</t>
  </si>
  <si>
    <t>104967</t>
  </si>
  <si>
    <t>EMBOÇO, EM ARGAMASSA TRAÇO 1:2:8, PREPARO MECÂNICO, APLICADO MANUALMENTE EM PAREDES INTERNAS DE AMBIENTES COM PÉ-DIREITO DUPLO E ÁREA MENOR QUE 5M², E = 10MM, COM TALISCAS. AF_03/2024</t>
  </si>
  <si>
    <t>104961</t>
  </si>
  <si>
    <t>EMBOÇO, EM ARGAMASSA TRAÇO 1:2:8, PREPARO MECÂNICO, APLICADO MANUALMENTE EM PAREDES INTERNAS DE AMBIENTES COM PÉ-DIREITO DUPLO E ÁREA MENOR QUE 5M², E = 17,5MM, COM TALISCAS. AF_03/2024</t>
  </si>
  <si>
    <t>87549</t>
  </si>
  <si>
    <t>EMBOÇO, EM ARGAMASSA TRAÇO 1:2:8, PREPARO MECÂNICO, APLICADO MANUALMENTE EM PAREDES INTERNAS DE AMBIENTES COM ÁREA ENTRE 5M² E 10M², E = 10MM, COM TALISCAS. AF_03/2024</t>
  </si>
  <si>
    <t>87531</t>
  </si>
  <si>
    <t>EMBOÇO, EM ARGAMASSA TRAÇO 1:2:8, PREPARO MECÂNICO, APLICADO MANUALMENTE EM PAREDES INTERNAS DE AMBIENTES COM ÁREA ENTRE 5M² E 10M², E = 17,5MM, COM TALISCAS. AF_03/2024</t>
  </si>
  <si>
    <t>87553</t>
  </si>
  <si>
    <t>EMBOÇO, EM ARGAMASSA TRAÇO 1:2:8, PREPARO MECÂNICO, APLICADO MANUALMENTE EM PAREDES INTERNAS DE AMBIENTES COM ÁREA MAIOR QUE 10M², E = 10MM, COM TALISCAS. AF_03/2024</t>
  </si>
  <si>
    <t>87535</t>
  </si>
  <si>
    <t>EMBOÇO, EM ARGAMASSA TRAÇO 1:2:8, PREPARO MECÂNICO, APLICADO MANUALMENTE EM PAREDES INTERNAS DE AMBIENTES COM ÁREA MAIOR QUE 10M², E = 17,5MM, COM TALISCAS. AF_03/2024</t>
  </si>
  <si>
    <t>87527</t>
  </si>
  <si>
    <t>EMBOÇO, EM ARGAMASSA TRAÇO 1:2:8, PREPARO MECÂNICO, APLICADO MANUALMENTE EM PAREDES INTERNAS DE AMBIENTES COM ÁREA MENOR QUE 5M², E =17,5MM, COM TALISCAS. AF_03/2024</t>
  </si>
  <si>
    <t>87545</t>
  </si>
  <si>
    <t>EMBOÇO, EM ARGAMASSA TRAÇO 1:2:8, PREPARO MECÂNICO, APLICADO MANUALMENTE EM PAREDES INTERNAS, PARA AMBIENTES COM ÁREA MENOR QUE 5M², E = 10MM, COM TALISCAS. AF_03/2024</t>
  </si>
  <si>
    <t>104960</t>
  </si>
  <si>
    <t>MASSA ÚNICA, EM ARGAMASSA INDUSTRIALIZADA, PREPARO MECÂNICO, APLICADA COM EQUIPAMENTO DE MISTURA E PROJEÇÃO DE ARGAMASSA EM PAREDES INTERNAS, E = 10MM, COM TALISCAS. AF_03/2024</t>
  </si>
  <si>
    <t>87561</t>
  </si>
  <si>
    <t>MASSA ÚNICA, EM ARGAMASSA INDUSTRIALIZADA, PREPARO MECÂNICO, APLICADA COM EQUIPAMENTO DE MISTURA E PROJEÇÃO DE ARGAMASSA EM PAREDES INTERNAS, E = 10MM, SEM TALISCAS. AF_03/2024</t>
  </si>
  <si>
    <t>104953</t>
  </si>
  <si>
    <t>MASSA ÚNICA, EM ARGAMASSA INDUSTRIALIZADA, PREPARO MECÂNICO, APLICADA COM EQUIPAMENTO DE MISTURA E PROJEÇÃO DE ARGAMASSA EM PAREDES INTERNAS, E = 17,5MM, COM TALISCAS. AF_03/2024</t>
  </si>
  <si>
    <t>87543</t>
  </si>
  <si>
    <t>MASSA ÚNICA, EM ARGAMASSA INDUSTRIALIZADA, PREPARO MECÂNICO, APLICADA COM EQUIPAMENTO DE MISTURA E PROJEÇÃO DE ARGAMASSA EM PAREDES INTERNAS, E = 5MM, SEM TALISCAS. AF_03/2024</t>
  </si>
  <si>
    <t>104959</t>
  </si>
  <si>
    <t>MASSA ÚNICA, EM ARGAMASSA TRAÇO 1:2:8 PREPARO MANUAL, APLICADA MANUALMENTE EM PAREDES INTERNAS DE AMBIENTES COM ÁREA MAIOR QUE 10M², E = 10MM, COM TALISCAS. AF_03/2024</t>
  </si>
  <si>
    <t>104958</t>
  </si>
  <si>
    <t>MASSA ÚNICA, EM ARGAMASSA TRAÇO 1:2:8 PREPARO MECÂNICO, APLICADA MANUALMENTE EM PAREDES INTERNAS DE AMBIENTES COM ÁREA MAIOR QUE 10M², E = 10MM, COM TALISCAS. AF_03/2024</t>
  </si>
  <si>
    <t>104970</t>
  </si>
  <si>
    <t>MASSA ÚNICA, EM ARGAMASSA TRAÇO 1:2:8, PREPARO MANUAL, APLICADA MANUALMENTE EM PAREDES INTERNAS DE AMBIENTES COM PÉ-DIREITO DUPLO E ÁREA ENTRE 5M² E 10M², E = 10MM, COM TALISCAS. AF_03/2024</t>
  </si>
  <si>
    <t>104964</t>
  </si>
  <si>
    <t>MASSA ÚNICA, EM ARGAMASSA TRAÇO 1:2:8, PREPARO MANUAL, APLICADA MANUALMENTE EM PAREDES INTERNAS DE AMBIENTES COM PÉ-DIREITO DUPLO E ÁREA ENTRE 5M² E 10M², E = 17,5MM, COM TALISCAS. AF_03/2024</t>
  </si>
  <si>
    <t>104956</t>
  </si>
  <si>
    <t>MASSA ÚNICA, EM ARGAMASSA TRAÇO 1:2:8, PREPARO MANUAL, APLICADA MANUALMENTE EM PAREDES INTERNAS DE AMBIENTES COM PÉ-DIREITO DUPLO E ÁREA MAIOR QUE 10M², E = 17,5MM, COM TALISCAS. AF_03/2024</t>
  </si>
  <si>
    <t>104974</t>
  </si>
  <si>
    <t>MASSA ÚNICA, EM ARGAMASSA TRAÇO 1:2:8, PREPARO MANUAL, APLICADA MANUALMENTE EM PAREDES INTERNAS DE AMBIENTES COM PÉ-DIREITO DUPLO ÁREA MAIOR QUE 10M², E = 10MM, COM TALISCAS. AF_03/2024</t>
  </si>
  <si>
    <t>87548</t>
  </si>
  <si>
    <t>MASSA ÚNICA, EM ARGAMASSA TRAÇO 1:2:8, PREPARO MANUAL, APLICADA MANUALMENTE EM PAREDES INTERNAS DE AMBIENTES COM ÁREA ENTRE 5M² E 10M², E = 10MM, COM TALISCAS. AF_03/2024</t>
  </si>
  <si>
    <t>87530</t>
  </si>
  <si>
    <t>MASSA ÚNICA, EM ARGAMASSA TRAÇO 1:2:8, PREPARO MANUAL, APLICADA MANUALMENTE EM PAREDES INTERNAS DE AMBIENTES COM ÁREA ENTRE 5M² E 10M², E = 17,5MM, COM TALISCAS. AF_03/2024</t>
  </si>
  <si>
    <t>104952</t>
  </si>
  <si>
    <t>MASSA ÚNICA, EM ARGAMASSA TRAÇO 1:2:8, PREPARO MANUAL, APLICADA MANUALMENTE EM PAREDES INTERNAS DE AMBIENTES COM ÁREA MAIOR QUE 10M², E = 17,5MM, COM TALISCAS. AF_03/2024</t>
  </si>
  <si>
    <t>104969</t>
  </si>
  <si>
    <t>MASSA ÚNICA, EM ARGAMASSA TRAÇO 1:2:8, PREPARO MECÂNICO, APLICADA MANUALMENTE EM PAREDES INTERNAS DE AMBIENTES COM PÉ-DIREITO DUPLO E ÁREA ENTRE 5M² E 10M², E = 10MM, COM TALISCAS. AF_03/2024</t>
  </si>
  <si>
    <t>104963</t>
  </si>
  <si>
    <t>MASSA ÚNICA, EM ARGAMASSA TRAÇO 1:2:8, PREPARO MECÂNICO, APLICADA MANUALMENTE EM PAREDES INTERNAS DE AMBIENTES COM PÉ-DIREITO DUPLO E ÁREA ENTRE 5M² E 10M², E = 17,5MM, COM TALISCAS. AF_03/2024</t>
  </si>
  <si>
    <t>104955</t>
  </si>
  <si>
    <t>MASSA ÚNICA, EM ARGAMASSA TRAÇO 1:2:8, PREPARO MECÂNICO, APLICADA MANUALMENTE EM PAREDES INTERNAS DE AMBIENTES COM PÉ-DIREITO DUPLO E ÁREA MAIOR QUE 10M², E = 17,5MM, COM TALISCAS. AF_03/2024</t>
  </si>
  <si>
    <t>104973</t>
  </si>
  <si>
    <t>MASSA ÚNICA, EM ARGAMASSA TRAÇO 1:2:8, PREPARO MECÂNICO, APLICADA MANUALMENTE EM PAREDES INTERNAS DE AMBIENTES COM PÉ-DIREITO DUPLO ÁREA MAIOR QUE 10M², E = 10MM, COM TALISCAS. AF_03/2024</t>
  </si>
  <si>
    <t>87547</t>
  </si>
  <si>
    <t>MASSA ÚNICA, EM ARGAMASSA TRAÇO 1:2:8, PREPARO MECÂNICO, APLICADA MANUALMENTE EM PAREDES INTERNAS DE AMBIENTES COM ÁREA ENTRE 5M² E 10M², E = 10MM, COM TALISCAS. AF_03/2024</t>
  </si>
  <si>
    <t>87529</t>
  </si>
  <si>
    <t>MASSA ÚNICA, EM ARGAMASSA TRAÇO 1:2:8, PREPARO MECÂNICO, APLICADA MANUALMENTE EM PAREDES INTERNAS DE AMBIENTES COM ÁREA ENTRE 5M² E 10M², E = 17,5MM, COM TALISCAS. AF_03/2024</t>
  </si>
  <si>
    <t>104951</t>
  </si>
  <si>
    <t>MASSA ÚNICA, EM ARGAMASSA TRAÇO 1:2:8, PREPARO MECÂNICO, APLICADA MANUALMENTE EM PAREDES INTERNAS DE AMBIENTES COM ÁREA MAIOR QUE 10M², E = 17,5MM, COM TALISCAS. AF_03/2024</t>
  </si>
  <si>
    <t>104978</t>
  </si>
  <si>
    <t>MASSA ÚNICA, EM ARGAMASSA TRAÇO 1:2:8, PREPARO MECÂNICO, APLICADA MANUALMENTE EM TETO DE AMBIENTES COM PAREDES EM PÉ-DIREITO DUPLO, E = 10MM, COM TALISCAS. AF_03/2024</t>
  </si>
  <si>
    <t>104977</t>
  </si>
  <si>
    <t>MASSA ÚNICA, EM ARGAMASSA TRAÇO 1:2:8, PREPARO MECÂNICO, APLICADA MANUALMENTE EM TETO DE AMBIENTES COM PAREDES EM PÉ-DIREITO DUPLO, E = 17,5MM, COM TALISCAS. AF_03/2024</t>
  </si>
  <si>
    <t>90408</t>
  </si>
  <si>
    <t>MASSA ÚNICA, EM ARGAMASSA TRAÇO 1:2:8, PREPARO MECÂNICO, APLICADA MANUALMENTE EM TETO, E = 10MM, COM TALISCAS. AF_03/2024</t>
  </si>
  <si>
    <t>90406</t>
  </si>
  <si>
    <t>MASSA ÚNICA, EM ARGAMASSA TRAÇO 1:2:8, PREPARO MECÂNICO, APLICADA MANUALMENTE EM TETO, E = 17,5MM, COM TALISCAS. AF_03/2024</t>
  </si>
  <si>
    <t>103304</t>
  </si>
  <si>
    <t>INSTALAÇÃO DE BANCO METÁLICO COM ENCOSTO, 1,60 M DE COMPRIMENTO, EM TUBO DE AÇO CARBONO COM PINTURA ELETROSTÁTICA, SOBRE PISO DE CONCRETO EXISTENTE. AF_11/2021</t>
  </si>
  <si>
    <t>103307</t>
  </si>
  <si>
    <t>INSTALAÇÃO DE LIXEIRA METÁLICA DUPLA, CAPACIDADE DE 60 L, EM TUBO DE AÇO CARBONO E CESTOS EM CHAPA DE AÇO COM PINTURA ELETROSTÁTICA, SOBRE PISO DE CONCRETO EXISTENTE. AF_11/2021</t>
  </si>
  <si>
    <t>103310</t>
  </si>
  <si>
    <t>INSTALAÇÃO DE LIXEIRA METÁLICA DUPLA, CAPACIDADE DE 60 L, EM TUBO DE AÇO CARBONO E CESTOS EM CHAPA DE AÇO COM PINTURA ELETROSTÁTICA, SOBRE SOLO. AF_11/2021</t>
  </si>
  <si>
    <t>103314</t>
  </si>
  <si>
    <t>INSTALAÇÃO DE PERGOLADO DE MADEIRA, EM MAÇARANDUBA, ANGELIM OU EQUIVALENTE DA REGIÃO, FIXADO COM CONCRETO SOBRE PISO DE CONCRETO EXISTENTE. AF_11/2021</t>
  </si>
  <si>
    <t>103315</t>
  </si>
  <si>
    <t>INSTALAÇÃO DE PERGOLADO DE MADEIRA, EM MAÇARANDUBA, ANGELIM OU EQUIVALENTE DA REGIÃO, FIXADO COM CONCRETO SOBRE SOLO. AF_11/2021</t>
  </si>
  <si>
    <t>105188</t>
  </si>
  <si>
    <t>REVESTIMENTO DECORATIVO MONOCAMADA EXECUTADO COM EQUIPAMENTO DE PROJEÇÃO EM FACHADA DE UM EDIFÍCIO DE ALVENARIA ESTRUTURAL E ACABAMENTO CHAPISCADO/FLOCADO. AF_03/2024</t>
  </si>
  <si>
    <t>87841</t>
  </si>
  <si>
    <t>REVESTIMENTO DECORATIVO MONOCAMADA EXECUTADO COM EQUIPAMENTO DE PROJEÇÃO EM FACHADA DE UM EDIFÍCIO DE ALVENARIA ESTRUTURAL E ACABAMENTO RASPADO. AF_03/2024</t>
  </si>
  <si>
    <t>87853</t>
  </si>
  <si>
    <t>REVESTIMENTO DECORATIVO MONOCAMADA EXECUTADO COM EQUIPAMENTO DE PROJEÇÃO EM FACHADA DE UM EDIFÍCIO DE ALVENARIA ESTRUTURAL E ACABAMENTO TRAVERTINO. AF_03/2024</t>
  </si>
  <si>
    <t>105187</t>
  </si>
  <si>
    <t>REVESTIMENTO DECORATIVO MONOCAMADA EXECUTADO COM EQUIPAMENTO DE PROJEÇÃO EM FACHADA DE UM EDIFÍCIO DE ESTRUTURA CONVENCIONAL E ACABAMENTO CHAPISCADO/FLOCADO. AF_03/2024</t>
  </si>
  <si>
    <t>87840</t>
  </si>
  <si>
    <t>REVESTIMENTO DECORATIVO MONOCAMADA EXECUTADO COM EQUIPAMENTO DE PROJEÇÃO EM FACHADA DE UM EDIFÍCIO DE ESTRUTURA CONVENCIONAL E ACABAMENTO RASPADO. AF_03/2024</t>
  </si>
  <si>
    <t>87852</t>
  </si>
  <si>
    <t>REVESTIMENTO DECORATIVO MONOCAMADA EXECUTADO COM EQUIPAMENTO DE PROJEÇÃO EM FACHADA DE UM EDIFÍCIO DE ESTRUTURA CONVENCIONAL E ACABAMENTO TRAVERTINO. AF_03/2024</t>
  </si>
  <si>
    <t>105186</t>
  </si>
  <si>
    <t>REVESTIMENTO DECORATIVO MONOCAMADA EXECUTADO MANUALMENTE EM FACHADA DE UM EDIFÍCIO DE ALVENARIA ESTRUTURAL E ACABAMENTO CHAPISCADO/FLOCADO. AF_03/2024</t>
  </si>
  <si>
    <t>87839</t>
  </si>
  <si>
    <t>REVESTIMENTO DECORATIVO MONOCAMADA EXECUTADO MANUALMENTE EM FACHADA DE UM EDIFÍCIO DE ALVENARIA ESTRUTURAL E ACABAMENTO RASPADO. AF_03/2024</t>
  </si>
  <si>
    <t>87851</t>
  </si>
  <si>
    <t>REVESTIMENTO DECORATIVO MONOCAMADA EXECUTADO MANUALMENTE EM FACHADA DE UM EDIFÍCIO DE ALVENARIA ESTRUTURAL E ACABAMENTO TRAVERTINO. AF_03/2024</t>
  </si>
  <si>
    <t>105185</t>
  </si>
  <si>
    <t>REVESTIMENTO DECORATIVO MONOCAMADA EXECUTADO MANUALMENTE EM FACHADA DE UM EDIFÍCIO DE ESTRUTURA CONVENCIONAL E ACABAMENTO CHAPISCADO/FLOCADO. AF_03/2024</t>
  </si>
  <si>
    <t>87838</t>
  </si>
  <si>
    <t>REVESTIMENTO DECORATIVO MONOCAMADA EXECUTADO MANUALMENTE EM FACHADA DE UM EDIFÍCIO DE ESTRUTURA CONVENCIONAL E ACABAMENTO RASPADO. AF_03/2024</t>
  </si>
  <si>
    <t>87850</t>
  </si>
  <si>
    <t>REVESTIMENTO DECORATIVO MONOCAMADA EXECUTADO MANUALMENTE EM FACHADA DE UM EDIFÍCIO DE ESTRUTURA CONVENCIONAL E ACABAMENTO TRAVERTINO. AF_03/2024</t>
  </si>
  <si>
    <t>105110</t>
  </si>
  <si>
    <t>ASCENSÃO DE GRUA ASCENSIONAL. AF_03/2024</t>
  </si>
  <si>
    <t>105105</t>
  </si>
  <si>
    <t>ASCENSÃO DE MINI GRUA. AF_03/2024</t>
  </si>
  <si>
    <t>105103</t>
  </si>
  <si>
    <t>ASCENSÃO E DESCIDA DE ELEVADOR DE CREMALHEIRA. AF_03/2024</t>
  </si>
  <si>
    <t>105112</t>
  </si>
  <si>
    <t>ASCENSÃO E DESCIDA DE GRUA FIXA. AF_03/2024</t>
  </si>
  <si>
    <t>105104</t>
  </si>
  <si>
    <t>MONTAGEM E DESMONTAGEM DE MINI GRUA. AF_03/2024</t>
  </si>
  <si>
    <t>105107</t>
  </si>
  <si>
    <t>MONTAGEM E DESMONTAGEM DE TRECHO INICIAL DE ELEVADOR DE CREMALHEIRA, CABINE DUPLA - EXCLUSO FUNDAÇÕES. AF_03/2024</t>
  </si>
  <si>
    <t>105106</t>
  </si>
  <si>
    <t>MONTAGEM E DESMONTAGEM DE TRECHO INICIAL DE ELEVADOR DE CREMALHEIRA, CABINE SIMPLES - EXCLUSO FUNDAÇÕES. AF_03/2024</t>
  </si>
  <si>
    <t>105111</t>
  </si>
  <si>
    <t>MONTAGEM E DESMONTAGEM DO TRECHO INICIAL DE GRUA FIXA (ALTURA LIVRE) - EXCLUSO FUNDAÇÕES. AF_03/2024</t>
  </si>
  <si>
    <t>98520</t>
  </si>
  <si>
    <t>APLICAÇÃO DE ADUBO EM SOLO. AF_07/2024</t>
  </si>
  <si>
    <t>98521</t>
  </si>
  <si>
    <t>APLICAÇÃO DE CALCÁRIO PARA CORREÇÃO DO PH DO SOLO. AF_07/2024</t>
  </si>
  <si>
    <t>105521</t>
  </si>
  <si>
    <t>ESPALHAMENTO DE TERRA VEGETAL PARA O PLANTIO. AF_07/2024</t>
  </si>
  <si>
    <t>98509</t>
  </si>
  <si>
    <t>PLANTIO DE ARBUSTO OU CERCA VIVA. AF_07/2024</t>
  </si>
  <si>
    <t>98505</t>
  </si>
  <si>
    <t>PLANTIO DE FORRAÇÃO. AF_07/2024</t>
  </si>
  <si>
    <t>98503</t>
  </si>
  <si>
    <t>PLANTIO DE GRAMA EM PAVIMENTO CONCREGRAMA. AF_07/2024</t>
  </si>
  <si>
    <t>103946</t>
  </si>
  <si>
    <t>PLANTIO DE GRAMA ESMERALDA OU SÃO CARLOS OU CURITIBANA, EM PLACAS. AF_07/2024</t>
  </si>
  <si>
    <t>98516</t>
  </si>
  <si>
    <t>PLANTIO DE PALMEIRA COM ALTURA DE MUDA MENOR OU IGUAL A 2,00 M . AF_07/2024</t>
  </si>
  <si>
    <t>98511</t>
  </si>
  <si>
    <t>PLANTIO DE ÁRVORE ORNAMENTAL COM ALTURA DE MUDA MAIOR QUE 2,00 M E MENOR OU IGUAL A 4,00 M . AF_07/2024</t>
  </si>
  <si>
    <t>98510</t>
  </si>
  <si>
    <t>PLANTIO DE ÁRVORE ORNAMENTAL COM ALTURA DE MUDA MENOR OU IGUAL A 2,00 M . AF_07/2024</t>
  </si>
  <si>
    <t>98519</t>
  </si>
  <si>
    <t>REVOLVIMENTO E LIMPEZA MANUAL DE SOLO. AF_07/2024</t>
  </si>
  <si>
    <t>91599</t>
  </si>
  <si>
    <t>ARMAÇÃO DO SISTEMA DE PAREDES DE CONCRETO, EXECUTADA COMO ARMADURA NEGATIVA DE LAJES, TELA L-159. AF_12/2024</t>
  </si>
  <si>
    <t>91597</t>
  </si>
  <si>
    <t>ARMAÇÃO DO SISTEMA DE PAREDES DE CONCRETO, EXECUTADA COMO ARMADURA NEGATIVA DE LAJES, TELA T-196. AF_12/2024</t>
  </si>
  <si>
    <t>91598</t>
  </si>
  <si>
    <t>ARMAÇÃO DO SISTEMA DE PAREDES DE CONCRETO, EXECUTADA COMO ARMADURA POSITIVA DE LAJES, TELA Q-113. AF_12/2024</t>
  </si>
  <si>
    <t>91596</t>
  </si>
  <si>
    <t>ARMAÇÃO DO SISTEMA DE PAREDES DE CONCRETO, EXECUTADA COMO ARMADURA POSITIVA DE LAJES, TELA Q-138. AF_12/2024</t>
  </si>
  <si>
    <t>100064</t>
  </si>
  <si>
    <t>ARMAÇÃO DO SISTEMA DE PAREDES DE CONCRETO, EXECUTADA COMO ARMADURA POSITIVA DE LAJES, TELA Q-159. AF_12/2024</t>
  </si>
  <si>
    <t>100066</t>
  </si>
  <si>
    <t>ARMAÇÃO DO SISTEMA DE PAREDES DE CONCRETO, EXECUTADA COMO ARMADURA POSITIVA DE LAJES, TELA Q-196. AF_12/2024</t>
  </si>
  <si>
    <t>91603</t>
  </si>
  <si>
    <t>ARMAÇÃO DO SISTEMA DE PAREDES DE CONCRETO, EXECUTADA COMO REFORÇO, VERGALHÃO DE 10,0 MM DE DIÂMETRO. AF_12/2024</t>
  </si>
  <si>
    <t>100068</t>
  </si>
  <si>
    <t>ARMAÇÃO DO SISTEMA DE PAREDES DE CONCRETO, EXECUTADA COMO REFORÇO, VERGALHÃO DE 12,5 MM DE DIÂMETRO. AF_12/2024</t>
  </si>
  <si>
    <t>100067</t>
  </si>
  <si>
    <t>ARMAÇÃO DO SISTEMA DE PAREDES DE CONCRETO, EXECUTADA COMO REFORÇO, VERGALHÃO DE 5,0 MM DE DIÂMETRO. AF_12/2024</t>
  </si>
  <si>
    <t>91601</t>
  </si>
  <si>
    <t>ARMAÇÃO DO SISTEMA DE PAREDES DE CONCRETO, EXECUTADA COMO REFORÇO, VERGALHÃO DE 6,3 MM DE DIÂMETRO. AF_12/2024</t>
  </si>
  <si>
    <t>91602</t>
  </si>
  <si>
    <t>ARMAÇÃO DO SISTEMA DE PAREDES DE CONCRETO, EXECUTADA COMO REFORÇO, VERGALHÃO DE 8,0 MM DE DIÂMETRO. AF_12/2024</t>
  </si>
  <si>
    <t>91593</t>
  </si>
  <si>
    <t>ARMAÇÃO DO SISTEMA DE PAREDES DE CONCRETO, EXECUTADA EM PAREDES DE EDIFICAÇÕES MULTIFAMILIARES, TELA Q-138. AF_12/2024_PS</t>
  </si>
  <si>
    <t>105814</t>
  </si>
  <si>
    <t>ARMAÇÃO DO SISTEMA DE PAREDES DE CONCRETO, EXECUTADA EM PAREDES DE EDIFICAÇÕES MULTIFAMILIARES, TELA Q-283. AF_12/2024_PS</t>
  </si>
  <si>
    <t>91594</t>
  </si>
  <si>
    <t>ARMAÇÃO DO SISTEMA DE PAREDES DE CONCRETO, EXECUTADA EM PAREDES DE EDIFICAÇÕES UNIFAMILIARES OU MULTIFAMILIARES, TELA Q-92. AF_12/2024_PS</t>
  </si>
  <si>
    <t>91595</t>
  </si>
  <si>
    <t>ARMAÇÃO DO SISTEMA DE PAREDES DE CONCRETO, EXECUTADA EM PAREDES DE EDIFICAÇÕES UNIFAMILIARES, TELA Q-61. AF_12/2024_PS</t>
  </si>
  <si>
    <t>91600</t>
  </si>
  <si>
    <t>ARMAÇÃO DO SISTEMA DE PAREDES DE CONCRETO, EXECUTADA EM PLATIBANDAS, TELA Q-92. AF_12/2024_PS</t>
  </si>
  <si>
    <t>99235</t>
  </si>
  <si>
    <t>CONCRETAGEM DE EDIFICAÇÕES (PAREDES E LAJES) FEITAS COM SISTEMA DE FÔRMAS MANUSEÁVEIS, COM CONCRETO USINADO AUTOADENSÁVEL FCK 25 MPA - LANÇAMENTO E ACABAMENTO. AF_09/2024</t>
  </si>
  <si>
    <t>99439</t>
  </si>
  <si>
    <t>CONCRETAGEM DE EDIFICAÇÕES (PAREDES E LAJES) FEITAS COM SISTEMA DE FÔRMAS MANUSEÁVEIS, COM CONCRETO USINADO BOMBEÁVEL FCK 25 MPA - LANÇAMENTO, ADENSAMENTO E ACABAMENTO. AF_09/2024</t>
  </si>
  <si>
    <t>103184</t>
  </si>
  <si>
    <t>CONCRETAGEM DE ESCADAS EM EDIFICAÇÕES MULTIFAMILIARES FEITAS COM SISTEMA DE FÔRMAS MANUSEÁVEIS COM CONCRETO USINADO AUTOADENSÁVEL, FCK 25 MPA - LANÇAMENTO E ACABAMENTO. AF_09/2024</t>
  </si>
  <si>
    <t>103183</t>
  </si>
  <si>
    <t>CONCRETAGEM DE ESCADAS EM EDIFICAÇÕES MULTIFAMILIARES FEITAS COM SISTEMA DE FÔRMAS MANUSEÁVEIS COM CONCRETO USINADO BOMBEÁVEL, FCK 25 MPA - LANÇAMENTO, ADENSAMENTO E ACABAMENTO. AF_09/2024</t>
  </si>
  <si>
    <t>99434</t>
  </si>
  <si>
    <t>CONCRETAGEM DE LAJES EM EDIFICAÇÕES MULTIFAMILIARES FEITAS COM SISTEMA DE FÔRMAS MANUSEÁVEIS, COM CONCRETO USINADO BOMBEÁVEL FCK 25 MPA - LANÇAMENTO, ADENSAMENTO E ACABAMENTO. AF_09/2024</t>
  </si>
  <si>
    <t>99431</t>
  </si>
  <si>
    <t>CONCRETAGEM DE LAJES EM EDIFICAÇÕES UNIFAMILIARES FEITAS COM SISTEMA DE FÔRMAS MANUSEÁVEIS, COM CONCRETO USINADO BOMBEÁVEL FCK 25 MPA - LANÇAMENTO, ADENSAMENTO E ACABAMENTO. AF_09/2024</t>
  </si>
  <si>
    <t>99435</t>
  </si>
  <si>
    <t>CONCRETAGEM DE PAREDES EM EDIFICAÇÕES MULTIFAMILIARES FEITAS COM SISTEMA DE FÔRMAS MANUSEÁVEIS, COM CONCRETO USINADO BOMBEÁVEL FCK 25 MPA - LANÇAMENTO, ADENSAMENTO E ACABAMENTO. AF_09/2024</t>
  </si>
  <si>
    <t>99432</t>
  </si>
  <si>
    <t>CONCRETAGEM DE PAREDES EM EDIFICAÇÕES UNIFAMILIARES FEITAS COM SISTEMA DE FÔRMAS MANUSEÁVEIS, COM CONCRETO USINADO BOMBEÁVEL FCK 25 MPA - LANÇAMENTO, ADENSAMENTO E ACABAMENTO. AF_09/2024</t>
  </si>
  <si>
    <t>99438</t>
  </si>
  <si>
    <t>CONCRETAGEM DE PLATIBANDA EM EDIFICAÇÕES MULTIFAMILIARES FEITAS COM SISTEMA DE FÔRMAS MANUSEÁVEIS, COM CONCRETO USINADO AUTOADENSÁVEL FCK 25 MPA - LANÇAMENTO E ACABAMENTO. AF_09/2024</t>
  </si>
  <si>
    <t>99436</t>
  </si>
  <si>
    <t>CONCRETAGEM DE PLATIBANDA EM EDIFICAÇÕES MULTIFAMILIARES FEITAS COM SISTEMA DE FÔRMAS MANUSEÁVEIS, COM CONCRETO USINADO BOMBEÁVEL FCK 25 MPA - LANÇAMENTO, ADENSAMENTO E ACABAMENTO. AF_09/2024</t>
  </si>
  <si>
    <t>99437</t>
  </si>
  <si>
    <t>CONCRETAGEM DE PLATIBANDA EM EDIFICAÇÕES UNIFAMILIARES FEITAS COM SISTEMA DE FÔRMAS MANUSEÁVEIS, COM CONCRETO USINADO AUTOADENSÁVEL FCK 25 MPA - LANÇAMENTO E ACABAMENTO. AF_09/2024</t>
  </si>
  <si>
    <t>99433</t>
  </si>
  <si>
    <t>CONCRETAGEM DE PLATIBANDA EM EDIFICAÇÕES UNIFAMILIARES FEITAS COM SISTEMA DE FÔRMAS MANUSEÁVEIS, COM CONCRETO USINADO BOMBEÁVEL FCK 25 MPA - LANÇAMENTO, ADENSAMENTO E ACABAMENTO. AF_09/2024</t>
  </si>
  <si>
    <t>104422</t>
  </si>
  <si>
    <t>ESTUCAMENTO DE DENSIDADE ALTA DE PANOS DE FACHADA DO SISTEMA DE PAREDES DE CONCRETO EM EDIFICAÇÕES DE MÚLTIPLOS PAVIMENTOS, PAVIMENTO TÉRREO, UTILIZAÇÃO DE ARGAMASSA COLANTE. AF_12/2024</t>
  </si>
  <si>
    <t>105824</t>
  </si>
  <si>
    <t>ESTUCAMENTO DE DENSIDADE ALTA DE PANOS DE FACHADA DO SISTEMA DE PAREDES DE CONCRETO EM EDIFICAÇÕES DE MÚLTIPLOS PAVIMENTOS, PAVIMENTO TÉRREO, UTILIZAÇÃO DE ARGAMASSA POLIMÉRICA. AF_12/2024</t>
  </si>
  <si>
    <t>105825</t>
  </si>
  <si>
    <t>ESTUCAMENTO DE DENSIDADE ALTA DE PANOS DE FACHADA DO SISTEMA DE PAREDES DE CONCRETO EM EDIFICAÇÕES DE MÚLTIPLOS PAVIMENTOS, PAVIMENTO TÉRREO, UTILIZAÇÃO DE ARGAMASSA TRAÇO 1:0,5:4,5 (CIM:CAL:AREIA). AF_12/2024</t>
  </si>
  <si>
    <t>104421</t>
  </si>
  <si>
    <t>ESTUCAMENTO DE DENSIDADE ALTA DE PANOS DE FACHADA DO SISTEMA DE PAREDES DE CONCRETO EM EDIFICAÇÕES DE MÚLTIPLOS PAVIMENTOS, PAVIMENTOS SUPERIORES, UTILIZAÇÃO DE ARGAMASSA COLANTE. AF_12/2024</t>
  </si>
  <si>
    <t>105822</t>
  </si>
  <si>
    <t>ESTUCAMENTO DE DENSIDADE ALTA DE PANOS DE FACHADA DO SISTEMA DE PAREDES DE CONCRETO EM EDIFICAÇÕES DE MÚLTIPLOS PAVIMENTOS, PAVIMENTOS SUPERIORES, UTILIZAÇÃO DE ARGAMASSA POLIMÉRICA. AF_12/2024</t>
  </si>
  <si>
    <t>105823</t>
  </si>
  <si>
    <t>ESTUCAMENTO DE DENSIDADE ALTA DE PANOS DE FACHADA DO SISTEMA DE PAREDES DE CONCRETO EM EDIFICAÇÕES DE MÚLTIPLOS PAVIMENTOS, PAVIMENTOS SUPERIORES, UTILIZAÇÃO DE ARGAMASSA TRAÇO 1:0,5:4,5 (CIM:CAL:AREIA). AF_12/2024</t>
  </si>
  <si>
    <t>104423</t>
  </si>
  <si>
    <t>ESTUCAMENTO DE DENSIDADE ALTA DE PANOS DE FACHADA DO SISTEMA DE PAREDES DE CONCRETO EM UNIDADES HABITACIONAIS DE DOIS PAVIMENTOS (SOBRADO), ACESSO COM ANDAIME FACHADEIRO, UTILIZAÇÃO DE ARGAMASSA COLANTE. AF_12/2024</t>
  </si>
  <si>
    <t>105826</t>
  </si>
  <si>
    <t>ESTUCAMENTO DE DENSIDADE ALTA DE PANOS DE FACHADA DO SISTEMA DE PAREDES DE CONCRETO EM UNIDADES HABITACIONAIS DE DOIS PAVIMENTOS (SOBRADO), ACESSO COM ANDAIME FACHADEIRO, UTILIZAÇÃO DE ARGAMASSA POLIMÉRICA. AF_12/2024</t>
  </si>
  <si>
    <t>105827</t>
  </si>
  <si>
    <t>ESTUCAMENTO DE DENSIDADE ALTA DE PANOS DE FACHADA DO SISTEMA DE PAREDES DE CONCRETO EM UNIDADES HABITACIONAIS DE DOIS PAVIMENTOS (SOBRADO), ACESSO COM ANDAIME FACHADEIRO, UTILIZAÇÃO DE ARGAMASSA TRAÇO 1:0,5:4,5 (CIM:CAL:AREIA). AF_12/2024</t>
  </si>
  <si>
    <t>104425</t>
  </si>
  <si>
    <t>ESTUCAMENTO DE DENSIDADE ALTA DE PANOS DE FACHADA DO SISTEMA DE PAREDES DE CONCRETO EM UNIDADES HABITACIONAIS DE PAVIMENTO ÚNICO, UTILIZAÇÃO DE ARGAMASSA COLANTE. AF_12/2024</t>
  </si>
  <si>
    <t>105828</t>
  </si>
  <si>
    <t>ESTUCAMENTO DE DENSIDADE ALTA DE PANOS DE FACHADA DO SISTEMA DE PAREDES DE CONCRETO EM UNIDADES HABITACIONAIS DE PAVIMENTO ÚNICO, UTILIZAÇÃO DE ARGAMASSA POLIMÉRICA. AF_12/2024</t>
  </si>
  <si>
    <t>105829</t>
  </si>
  <si>
    <t>ESTUCAMENTO DE DENSIDADE ALTA DE PANOS DE FACHADA DO SISTEMA DE PAREDES DE CONCRETO EM UNIDADES HABITACIONAIS DE PAVIMENTO ÚNICO, UTILIZAÇÃO DE ARGAMASSA TRAÇO 1:0,5:4,5 (CIM:CAL:AREIA). AF_12/2024</t>
  </si>
  <si>
    <t>91525</t>
  </si>
  <si>
    <t>ESTUCAMENTO DE DENSIDADE ALTA NAS FACES INTERNAS DE PAREDES DO SISTEMA DE PAREDES DE CONCRETO, EM AMBIENTES COM ÁREA ENTRE 5 M² E 10 M², UTILIZAÇÃO DE ARGAMASSA COLANTE. AF_12/2024</t>
  </si>
  <si>
    <t>105818</t>
  </si>
  <si>
    <t>ESTUCAMENTO DE DENSIDADE ALTA NAS FACES INTERNAS DE PAREDES DO SISTEMA DE PAREDES DE CONCRETO, EM AMBIENTES COM ÁREA ENTRE 5 M² E 10 M², UTILIZAÇÃO DE ARGAMASSA POLIMÉRICA. AF_12/2024</t>
  </si>
  <si>
    <t>105819</t>
  </si>
  <si>
    <t>ESTUCAMENTO DE DENSIDADE ALTA NAS FACES INTERNAS DE PAREDES DO SISTEMA DE PAREDES DE CONCRETO, EM AMBIENTES COM ÁREA ENTRE 5 M² E 10 M², UTILIZAÇÃO DE ARGAMASSA TRAÇO 1:1:6 (CIM:CAL:AREIA). AF_12/2024</t>
  </si>
  <si>
    <t>104414</t>
  </si>
  <si>
    <t>ESTUCAMENTO DE DENSIDADE ALTA NAS FACES INTERNAS DE PAREDES DO SISTEMA DE PAREDES DE CONCRETO, EM AMBIENTES COM ÁREA MAIOR OU IGUAL A 10 M², UTILIZAÇÃO DE ARGAMASSA COLANTE. AF_12/2024</t>
  </si>
  <si>
    <t>105816</t>
  </si>
  <si>
    <t>ESTUCAMENTO DE DENSIDADE ALTA NAS FACES INTERNAS DE PAREDES DO SISTEMA DE PAREDES DE CONCRETO, EM AMBIENTES COM ÁREA MAIOR OU IGUAL A 10 M², UTILIZAÇÃO DE ARGAMASSA POLIMÉRICA. AF_12/2024</t>
  </si>
  <si>
    <t>105817</t>
  </si>
  <si>
    <t>ESTUCAMENTO DE DENSIDADE ALTA NAS FACES INTERNAS DE PAREDES DO SISTEMA DE PAREDES DE CONCRETO, EM AMBIENTES COM ÁREA MAIOR OU IGUAL A 10 M², UTILIZAÇÃO DE ARGAMASSA TRAÇO 1:1:6 (CIM:CAL:AREIA). AF_12/2024</t>
  </si>
  <si>
    <t>104415</t>
  </si>
  <si>
    <t>ESTUCAMENTO DE DENSIDADE ALTA NAS FACES INTERNAS DE PAREDES DO SISTEMA DE PAREDES DE CONCRETO, EM AMBIENTES COM ÁREA MENOR OU IGUAL A 5 M², UTILIZAÇÃO DE ARGAMASSA COLANTE. AF_12/2024</t>
  </si>
  <si>
    <t>105820</t>
  </si>
  <si>
    <t>ESTUCAMENTO DE DENSIDADE ALTA NAS FACES INTERNAS DE PAREDES DO SISTEMA DE PAREDES DE CONCRETO, EM AMBIENTES COM ÁREA MENOR OU IGUAL A 5 M², UTILIZAÇÃO DE ARGAMASSA POLIMÉRICA. AF_12/2024</t>
  </si>
  <si>
    <t>105821</t>
  </si>
  <si>
    <t>ESTUCAMENTO DE DENSIDADE ALTA NAS FACES INTERNAS DE PAREDES DO SISTEMA DE PAREDES DE CONCRETO, EM AMBIENTES COM ÁREA MENOR OU IGUAL A 5 M², UTILIZAÇÃO DE ARGAMASSA TRAÇO 1:1:6 (CIM:CAL:AREIA). AF_12/2024</t>
  </si>
  <si>
    <t>104418</t>
  </si>
  <si>
    <t>ESTUCAMENTO DE DENSIDADE BAIXA DE PANOS DE FACHADA DO SISTEMA DE PAREDES DE CONCRETO EM EDIFICAÇÕES DE MÚLTIPLOS PAVIMENTOS, PAVIMENTO TÉRREO, UTILIZAÇÃO DE ARGAMASSA COLANTE. AF_12/2024</t>
  </si>
  <si>
    <t>91515</t>
  </si>
  <si>
    <t>ESTUCAMENTO DE DENSIDADE BAIXA DE PANOS DE FACHADA DO SISTEMA DE PAREDES DE CONCRETO EM EDIFICAÇÕES DE MÚLTIPLOS PAVIMENTOS, PAVIMENTOS SUPERIORES, UTILIZAÇÃO DE ARGAMASSA COLANTE. AF_12/2024</t>
  </si>
  <si>
    <t>104419</t>
  </si>
  <si>
    <t>ESTUCAMENTO DE DENSIDADE BAIXA DE PANOS DE FACHADA DO SISTEMA DE PAREDES DE CONCRETO EM UNIDADES HABITACIONAIS DE DOIS PAVIMENTOS (SOBRADO), ACESSO COM ANDAIME FACHADEIRO, UTILIZAÇÃO DE ARGAMASSA COLANTE. AF_12/2024</t>
  </si>
  <si>
    <t>91519</t>
  </si>
  <si>
    <t>ESTUCAMENTO DE DENSIDADE BAIXA DE PANOS DE FACHADA DO SISTEMA DE PAREDES DE CONCRETO EM UNIDADES HABITACIONAIS DE PAVIMENTO ÚNICO, UTILIZAÇÃO DE ARGAMASSA COLANTE. AF_12/2024</t>
  </si>
  <si>
    <t>91520</t>
  </si>
  <si>
    <t>ESTUCAMENTO DE DENSIDADE BAIXA NAS FACES INTERNAS DE PAREDES DO SISTEMA DE PAREDES DE CONCRETO, EM AMBIENTES COM ÁREA ENTRE 5 M² E 10 M², UTILIZAÇÃO DE ARGAMASSA COLANTE. AF_12/2024</t>
  </si>
  <si>
    <t>104416</t>
  </si>
  <si>
    <t>ESTUCAMENTO DE DENSIDADE BAIXA NAS FACES INTERNAS DE PAREDES DO SISTEMA DE PAREDES DE CONCRETO, EM AMBIENTES COM ÁREA MAIOR OU IGUAL A 10 M², UTILIZAÇÃO DE ARGAMASSA COLANTE. AF_12/2024</t>
  </si>
  <si>
    <t>104417</t>
  </si>
  <si>
    <t>ESTUCAMENTO DE DENSIDADE BAIXA NAS FACES INTERNAS DE PAREDES DO SISTEMA DE PAREDES DE CONCRETO, EM AMBIENTES COM ÁREA MENOR OU IGUAL A 5 M², UTILIZAÇÃO DE ARGAMASSA COLANTE. AF_12/2024</t>
  </si>
  <si>
    <t>91522</t>
  </si>
  <si>
    <t>ESTUCAMENTO PARA QUALQUER REVESTIMENTO, EM TETO DO SISTEMA DE PAREDES DE CONCRETO, EM AMBIENTES COM ÁREA ENTRE 5 M² E 10 M², UTILIZAÇÃO DE ARGAMASSA COLANTE. AF_12/2024</t>
  </si>
  <si>
    <t>104412</t>
  </si>
  <si>
    <t>ESTUCAMENTO PARA QUALQUER REVESTIMENTO, EM TETO DO SISTEMA DE PAREDES DE CONCRETO, EM AMBIENTES COM ÁREA MAIOR OU IGUAL A 10 M², UTILIZAÇÃO DE ARGAMASSA COLANTE. AF_12/2024</t>
  </si>
  <si>
    <t>104413</t>
  </si>
  <si>
    <t>ESTUCAMENTO PARA QUALQUER REVESTIMENTO, EM TETO DO SISTEMA DE PAREDES DE CONCRETO, EM AMBIENTES COM ÁREA MENOR OU IGUAL A 5 M², UTILIZAÇÃO DE ARGAMASSA COLANTE. AF_12/2024</t>
  </si>
  <si>
    <t>96374</t>
  </si>
  <si>
    <t>INSTALAÇÃO DE REFORÇO DE MADEIRA EM PAREDE DRYWALL. AF_07/2023</t>
  </si>
  <si>
    <t>96368</t>
  </si>
  <si>
    <t>PAREDE COM SISTEMA EM CHAPAS DE GESSO PARA DRYWALL, USO INTERNO COM DUAS FACES DUPLAS E ESTRUTURA METÁLICA COM GUIAS DUPLAS, SEM VÃOS. AF_07/2023_PS</t>
  </si>
  <si>
    <t>96364</t>
  </si>
  <si>
    <t>PAREDE COM SISTEMA EM CHAPAS DE GESSO PARA DRYWALL, USO INTERNO COM UMA FACE SIMPLES E OUTRA FACE DUPLA E ESTRUTURA METÁLICA COM GUIAS DUPLAS, SEM VÃOS. AF_07/2023_PS</t>
  </si>
  <si>
    <t>96369</t>
  </si>
  <si>
    <t>PAREDE COM SISTEMA EM CHAPAS DE GESSO PARA DRYWALL, USO INTERNO, COM DUAS FACES DUPLAS E ESTRUTURA METÁLICA COM GUIAS DUPLAS PARA PAREDES COM ÁREA LÍQUIDA MAIOR OU IGUAL A 6 M2, COM VÃOS. AF_07/2023_PS</t>
  </si>
  <si>
    <t>104723</t>
  </si>
  <si>
    <t>PAREDE COM SISTEMA EM CHAPAS DE GESSO PARA DRYWALL, USO INTERNO, COM DUAS FACES DUPLAS E ESTRUTURA METÁLICA COM GUIAS DUPLAS PARA PAREDES COM ÁREA LÍQUIDA MENOR QUE 6 M2, COM VÃOS. AF_07/2023_PS</t>
  </si>
  <si>
    <t>96367</t>
  </si>
  <si>
    <t>PAREDE COM SISTEMA EM CHAPAS DE GESSO PARA DRYWALL, USO INTERNO, COM DUAS FACES DUPLAS E ESTRUTURA METÁLICA COM GUIAS SIMPLES PARA PAREDES COM ÁREA LÍQUIDA MAIOR OU IGUAL A 6 M2, COM VÃOS. AF_07/2023_PS</t>
  </si>
  <si>
    <t>104722</t>
  </si>
  <si>
    <t>PAREDE COM SISTEMA EM CHAPAS DE GESSO PARA DRYWALL, USO INTERNO, COM DUAS FACES DUPLAS E ESTRUTURA METÁLICA COM GUIAS SIMPLES PARA PAREDES COM ÁREA LÍQUIDA MENOR QUE 6 M2, COM VÃOS. AF_07/2023_PS</t>
  </si>
  <si>
    <t>96361</t>
  </si>
  <si>
    <t>PAREDE COM SISTEMA EM CHAPAS DE GESSO PARA DRYWALL, USO INTERNO, COM DUAS FACES SIMPLES E ESTRUTURA METÁLICA COM GUIAS DUPLAS PARA PAREDES COM ÁREA LÍQUIDA MAIOR OU IGUAL A 6 M2, COM VÃOS. AF_07/2023_PS</t>
  </si>
  <si>
    <t>104719</t>
  </si>
  <si>
    <t>PAREDE COM SISTEMA EM CHAPAS DE GESSO PARA DRYWALL, USO INTERNO, COM DUAS FACES SIMPLES E ESTRUTURA METÁLICA COM GUIAS DUPLAS PARA PAREDES COM ÁREA LÍQUIDA MENOR QUE 6 M2, COM VÃOS. AF_07/2023_PS</t>
  </si>
  <si>
    <t>96360</t>
  </si>
  <si>
    <t>PAREDE COM SISTEMA EM CHAPAS DE GESSO PARA DRYWALL, USO INTERNO, COM DUAS FACES SIMPLES E ESTRUTURA METÁLICA COM GUIAS DUPLAS, SEM VÃOS. AF_07/2023_PS</t>
  </si>
  <si>
    <t>96359</t>
  </si>
  <si>
    <t>PAREDE COM SISTEMA EM CHAPAS DE GESSO PARA DRYWALL, USO INTERNO, COM DUAS FACES SIMPLES E ESTRUTURA METÁLICA COM GUIAS SIMPLES PARA PAREDES COM ÁREA LÍQUIDA MAIOR OU IGUAL A 6 M2, COM VÃOS. AF_07/2023_PS</t>
  </si>
  <si>
    <t>104718</t>
  </si>
  <si>
    <t>PAREDE COM SISTEMA EM CHAPAS DE GESSO PARA DRYWALL, USO INTERNO, COM DUAS FACES SIMPLES E ESTRUTURA METÁLICA COM GUIAS SIMPLES PARA PAREDES COM ÁREA LÍQUIDA MENOR QUE 6 M2, COM VÃOS. AF_07/2023_PS</t>
  </si>
  <si>
    <t>96358</t>
  </si>
  <si>
    <t>PAREDE COM SISTEMA EM CHAPAS DE GESSO PARA DRYWALL, USO INTERNO, COM DUAS FACES SIMPLES E ESTRUTURA METÁLICA COM GUIAS SIMPLES, SEM VÃOS. AF_07/2023_PS</t>
  </si>
  <si>
    <t>96371</t>
  </si>
  <si>
    <t>PAREDE COM SISTEMA EM CHAPAS DE GESSO PARA DRYWALL, USO INTERNO, COM UMA FACE SIMPLES E ESTRUTURA METÁLICA COM GUIAS SIMPLES PARA PAREDES COM ÁREA LÍQUIDA MAIOR OU IGUAL A 6 M2, COM VÃOS. AF_07/2023_PS</t>
  </si>
  <si>
    <t>104724</t>
  </si>
  <si>
    <t>PAREDE COM SISTEMA EM CHAPAS DE GESSO PARA DRYWALL, USO INTERNO, COM UMA FACE SIMPLES E ESTRUTURA METÁLICA COM GUIAS SIMPLES PARA PAREDES COM ÁREA LÍQUIDA MENOR QUE 6 M2, COM VÃOS. AF_07/2023_PS</t>
  </si>
  <si>
    <t>96365</t>
  </si>
  <si>
    <t>PAREDE COM SISTEMA EM CHAPAS DE GESSO PARA DRYWALL, USO INTERNO, COM UMA FACE SIMPLES E OUTRA FACE DUPLA E ESTRUTURA METÁLICA COM GUIAS DUPLAS PARA PAREDES COM ÁREA LÍQUIDA MAIOR OU IGUAL A 6 M2, COM VÃOS. AF_07/2023_PS</t>
  </si>
  <si>
    <t>104721</t>
  </si>
  <si>
    <t>PAREDE COM SISTEMA EM CHAPAS DE GESSO PARA DRYWALL, USO INTERNO, COM UMA FACE SIMPLES E OUTRA FACE DUPLA E ESTRUTURA METÁLICA COM GUIAS DUPLAS PARA PAREDES COM ÁREA LÍQUIDA MENOR QUE 6 M2, COM VÃOS. AF_07/2023_PS</t>
  </si>
  <si>
    <t>96363</t>
  </si>
  <si>
    <t>PAREDE COM SISTEMA EM CHAPAS DE GESSO PARA DRYWALL, USO INTERNO, COM UMA FACE SIMPLES E OUTRA FACE DUPLA E ESTRUTURA METÁLICA COM GUIAS SIMPLES PARA PAREDES COM ÁREA LÍQUIDA MAIOR OU IGUAL A 6 M2, COM VÃOS. AF_07/2023_PS</t>
  </si>
  <si>
    <t>104720</t>
  </si>
  <si>
    <t>PAREDE COM SISTEMA EM CHAPAS DE GESSO PARA DRYWALL, USO INTERNO, COM UMA FACE SIMPLES E OUTRA FACE DUPLA E ESTRUTURA METÁLICA COM GUIAS SIMPLES PARA PAREDES COM ÁREA LÍQUIDA MENOR QUE 6 M2, COM VÃOS. AF_07/2023_PS</t>
  </si>
  <si>
    <t>96362</t>
  </si>
  <si>
    <t>PAREDE COM SISTEMA EM CHAPAS DE GESSO PARA DRYWALL, USO INTERNO, COM UMA FACE SIMPLES E OUTRA FACE DUPLA E ESTRUTURA METÁLICA COM GUIAS SIMPLES, SEM VÃOS. AF_07/2023_PS</t>
  </si>
  <si>
    <t>103191</t>
  </si>
  <si>
    <t>INSTALAÇÃO DE ALONGADOR COM TRÊS ALTURAS, EM TUBO DE AÇO CARBONO - EQUIPAMENTO DE GINASTICA PARA ACADEMIA AO AR LIVRE / ACADEMIA DA TERCEIRA IDADE - ATI, INSTALADO SOBRE SOLO. AF_10/2021</t>
  </si>
  <si>
    <t>103206</t>
  </si>
  <si>
    <t>INSTALAÇÃO DE ALONGADOR COM TRÊS ALTURAS, EM TUBO DE AÇO CARBONO - EQUIPAMENTO DE GINÁSTICA PARA ACADEMIA AO AR LIVRE / ACADEMIA DA TERCEIRA IDADE - ATI, INSTALADO SOBRE PISO DE CONCRETO EXISTENTE. AF_10/2021</t>
  </si>
  <si>
    <t>103185</t>
  </si>
  <si>
    <t>INSTALAÇÃO DE ESQUI TRIPLO, EM TUBO DE AÇO CARBONO - EQUIPAMENTO DE GINÁSTICA PARA ACADEMIA AO AR LIVRE / ACADEMIA DA TERCEIRA IDADE - ATI, INSTALADO SOBRE PISO DE CONCRETO EXISTENTE. AF_10/2021</t>
  </si>
  <si>
    <t>103186</t>
  </si>
  <si>
    <t>INSTALAÇÃO DE MULTIEXERCITADOR COM SEIS FUNÇÕES, EM TUBO DE AÇO CARBONO - EQUIPAMENTO DE GINÁSTICA PARA ACADEMIA AO AR LIVRE / ACADEMIA DA TERCEIRA IDADE - ATI, INSTALADO SOBRE PISO DE CONCRETO EXISTENTE. AF_10/2021</t>
  </si>
  <si>
    <t>103210</t>
  </si>
  <si>
    <t>INSTALAÇÃO DE PLACA ORIENTATIVA SOBRE EXERCÍCIOS, 2,00M X 1,00M, EM TUBO DE AÇO CARBONO - PARA ACADEMIA AO AR LIVRE / ACADEMIA DA TERCEIRA IDADE - ATI, INSTALADO SOBRE PISO DE CONCRETO EXISTENTE. AF_10/2021</t>
  </si>
  <si>
    <t>103195</t>
  </si>
  <si>
    <t>INSTALAÇÃO DE PLACA ORIENTATIVA SOBRE EXERCÍCIOS, 2,00M X 1,00M, EM TUBO DE AÇO CARBONO - PARA ACADEMIA AO AR LIVRE / ACADEMIA DA TERCEIRA IDADE - ATI, INSTALADO SOBRE SOLO. AF_10/2021</t>
  </si>
  <si>
    <t>103205</t>
  </si>
  <si>
    <t>INSTALAÇÃO DE PRESSÃO DE PERNAS TRIPLO, EM TUBO DE AÇO CARBONO - EQUIPAMENTO DE GINÁSTICA PARA ACADEMIA AO AR LIVRE / ACADEMIA DA TERCEIRA IDADE - ATI, INSTALADO SOBRE PISO DE CONCRETO EXISTENTE. AF_10/2021</t>
  </si>
  <si>
    <t>103190</t>
  </si>
  <si>
    <t>INSTALAÇÃO DE PRESSÃO DE PERNAS TRIPLO, EM TUBO DE AÇO CARBONO - EQUIPAMENTO DE GINÁSTICA PARA ACADEMIA AO AR LIVRE / ACADEMIA DA TERCEIRA IDADE - ATI, INSTALADO SOBRE SOLO. AF_10/2021</t>
  </si>
  <si>
    <t>103207</t>
  </si>
  <si>
    <t>INSTALAÇÃO DE ROTAÇÃO DIAGONAL DUPLA, APARELHO TRIPLO, EM TUBO DE AÇO CARBONO - EQUIPAMENTO DE GINÁSTICA PARA ACADEMIA AO AR LIVRE / ACADEMIA DA TERCEIRA IDADE - ATI, INSTALADO SOBRE PISO DE CONCRETO EXISTENTE. AF_10/2021</t>
  </si>
  <si>
    <t>103192</t>
  </si>
  <si>
    <t>INSTALAÇÃO DE ROTAÇÃO DIAGONAL DUPLA, APARELHO TRIPLO, EM TUBO DE AÇO CARBONO - EQUIPAMENTO DE GINÁSTICA PARA ACADEMIA AO AR LIVRE / ACADEMIA DA TERCEIRA IDADE - ATI, INSTALADO SOBRE SOLO. AF_10/2021</t>
  </si>
  <si>
    <t>103208</t>
  </si>
  <si>
    <t>INSTALAÇÃO DE ROTAÇÃO VERTICAL DUPLO, EM TUBO DE ACO CARBONO - EQUIPAMENTO DE GINASTICA PARA ACADEMIA AO AR LIVRE / ACADEMIA DA TERCEIRA IDADE - ATI, INSTALADO SOBRE PISO DE CONCRETO EXISTENTE. AF_10/2021</t>
  </si>
  <si>
    <t>103193</t>
  </si>
  <si>
    <t>INSTALAÇÃO DE ROTAÇÃO VERTICAL DUPLO, EM TUBO DE AÇO CARBONO - EQUIPAMENTO DE GINÁSTICA PARA ACADEMIA AO AR LIVRE / ACADEMIA DA TERCEIRA IDADE - ATI, INSTALADO SOBRE SOLO. AF_10/2021</t>
  </si>
  <si>
    <t>103187</t>
  </si>
  <si>
    <t>INSTALAÇÃO DE SIMULADOR DE CAMINHADA TRIPLO, EM TUBO DE AÇO CARBONO - EQUIPAMENTO DE GINÁSTICA PARA ACADEMIA AO AR LIVRE / ACADEMIA DA TERCEIRA IDADE - ATI, INSTALADO SOBRE PISO DE CONCRETO EXISTENTE. AF_10/2021</t>
  </si>
  <si>
    <t>103188</t>
  </si>
  <si>
    <t>INSTALAÇÃO DE SIMULADOR DE CAVALGADA TRIPLO, EM TUBO DE AÇO CARBONO - EQUIPAMENTO DE GINÁSTICA PARA ACADEMIA AO AR LIVRE / ACADEMIA DA TERCEIRA IDADE - ATI, INSTALADO SOBRE PISO DE CONCRETO EXISTENTE. AF_10/2021</t>
  </si>
  <si>
    <t>103189</t>
  </si>
  <si>
    <t>INSTALAÇÃO DE SIMULADOR DE REMO INDIVIDUAL, EM TUBO DE AÇO CARBONO - EQUIPAMENTO DE GINÁSTICA PARA ACADEMIA AO AR LIVRE / ACADEMIA DA TERCEIRA IDADE - ATI, INSTALADO SOBRE PISO DE CONCRETO EXISTENTE. AF_10/2021</t>
  </si>
  <si>
    <t>103209</t>
  </si>
  <si>
    <t>INSTALAÇÃO DE SURF DUPLO, EM TUBO DE AÇO CARBONO - EQUIPAMENTO DE GINÁSTICA PARA ACADEMIA AO AR LIVRE / ACADEMIA DA TERCEIRA IDADE - ATI, INSTALADO SOBRE PISO DE CONCRETO EXISTENTE. AF_10/2021</t>
  </si>
  <si>
    <t>103194</t>
  </si>
  <si>
    <t>INSTALAÇÃO DE SURF DUPLO, EM TUBO DE AÇO CARBONO - EQUIPAMENTO DE GINÁSTICA PARA ACADEMIA AO AR LIVRE / ACADEMIA DA TERCEIRA IDADE - ATI, INSTALADO SOBRE SOLO. AF_10/2021</t>
  </si>
  <si>
    <t>94992</t>
  </si>
  <si>
    <t>EXECUÇÃO DE PASSEIO (CALÇADA) OU PISO DE CONCRETO COM CONCRETO MOLDADO IN LOCO, FEITO EM OBRA, ACABAMENTO CONVENCIONAL, ESPESSURA 6 CM, ARMADO. AF_08/2022</t>
  </si>
  <si>
    <t>94994</t>
  </si>
  <si>
    <t>EXECUÇÃO DE PASSEIO (CALÇADA) OU PISO DE CONCRETO COM CONCRETO MOLDADO IN LOCO, FEITO EM OBRA, ACABAMENTO CONVENCIONAL, ESPESSURA 8 CM, ARMADO. AF_08/2022</t>
  </si>
  <si>
    <t>94991</t>
  </si>
  <si>
    <t>EXECUÇÃO DE PASSEIO (CALÇADA) OU PISO DE CONCRETO COM CONCRETO MOLDADO IN LOCO, USINADO C20, ACABAMENTO CONVENCIONAL, NÃO ARMADO. AF_08/2022</t>
  </si>
  <si>
    <t>104626</t>
  </si>
  <si>
    <t>EXECUÇÃO DE PASSEIO (CALÇADA) OU PISO DE CONCRETO COM CONCRETO MOLDADO IN LOCO, USINADO C25, ACABAMENTO CONVENCIONAL, NÃO ARMADO. AF_03/2023</t>
  </si>
  <si>
    <t>94993</t>
  </si>
  <si>
    <t>EXECUÇÃO DE PASSEIO (CALÇADA) OU PISO DE CONCRETO COM CONCRETO MOLDADO IN LOCO, USINADO, ACABAMENTO CONVENCIONAL, ESPESSURA 6 CM, ARMADO. AF_08/2022</t>
  </si>
  <si>
    <t>94995</t>
  </si>
  <si>
    <t>EXECUÇÃO DE PASSEIO (CALÇADA) OU PISO DE CONCRETO COM CONCRETO MOLDADO IN LOCO, USINADO, ACABAMENTO CONVENCIONAL, ESPESSURA 8 CM, ARMADO. AF_08/2022</t>
  </si>
  <si>
    <t>101169</t>
  </si>
  <si>
    <t>EXECUÇÃO DE PAVIMENTO EM PARALELEPÍPEDOS, REJUNTAMENTO COM ARGAMASSA TRAÇO 1:3 (CIMENTO E AREIA). AF_05/2020</t>
  </si>
  <si>
    <t>101167</t>
  </si>
  <si>
    <t>EXECUÇÃO DE PAVIMENTO EM PARALELEPÍPEDOS, REJUNTAMENTO COM PÓ DE PEDRA. AF_05/2020</t>
  </si>
  <si>
    <t>101172</t>
  </si>
  <si>
    <t>EXECUÇÃO DE PAVIMENTO EM PEDRAS POLIÉDRICAS, REJUNTAMENTO COM ARGAMASSA TRAÇO 1:3 (CIMENTO E AREIA). AF_05/2020</t>
  </si>
  <si>
    <t>101170</t>
  </si>
  <si>
    <t>EXECUÇÃO DE PAVIMENTO EM PEDRAS POLIÉDRICAS, REJUNTAMENTO COM PÓ DE PEDRA. AF_05/2020</t>
  </si>
  <si>
    <t>92402</t>
  </si>
  <si>
    <t>EXECUÇÃO DE PASSEIO EM PISO INTERTRAVADO, COM BLOCO 16 FACES DE 22 X 11 CM, ESPESSURA 6 CM. AF_10/2022</t>
  </si>
  <si>
    <t>104432</t>
  </si>
  <si>
    <t>EXECUÇÃO DE PASSEIO EM PISO INTERTRAVADO, COM BLOCO RAQUETE 22 X 13,5 CM, ESPESSURA 6 CM. AF_10/2022</t>
  </si>
  <si>
    <t>93679</t>
  </si>
  <si>
    <t>EXECUÇÃO DE PASSEIO EM PISO INTERTRAVADO, COM BLOCO RETANGULAR COLORIDO DE 20 X 10 CM, ESPESSURA 6 CM. AF_10/2022</t>
  </si>
  <si>
    <t>92406</t>
  </si>
  <si>
    <t>EXECUÇÃO DE PAVIMENTO EM PISO INTERTRAVADO, COM BLOCO 16 FACES DE 22 X 11 CM, ESPESSURA 10 CM. AF_10/2022</t>
  </si>
  <si>
    <t>92403</t>
  </si>
  <si>
    <t>EXECUÇÃO DE PAVIMENTO EM PISO INTERTRAVADO, COM BLOCO 16 FACES DE 22 X 11 CM, ESPESSURA 6 CM. AF_10/2022</t>
  </si>
  <si>
    <t>92404</t>
  </si>
  <si>
    <t>EXECUÇÃO DE PAVIMENTO EM PISO INTERTRAVADO, COM BLOCO 16 FACES DE 22 X 11 CM, ESPESSURA 8 CM. AF_10/2022</t>
  </si>
  <si>
    <t>92391</t>
  </si>
  <si>
    <t>EXECUÇÃO DE PAVIMENTO EM PISO INTERTRAVADO, COM BLOCO PISOGRAMA DE 35 X 15 CM, ESPESSURA 6 CM. AF_10/2022</t>
  </si>
  <si>
    <t>92392</t>
  </si>
  <si>
    <t>EXECUÇÃO DE PAVIMENTO EM PISO INTERTRAVADO, COM BLOCO PISOGRAMA DE 35 X 15 CM, ESPESSURA 8 CM. AF_10/2022</t>
  </si>
  <si>
    <t>104433</t>
  </si>
  <si>
    <t>EXECUÇÃO DE PAVIMENTO EM PISO INTERTRAVADO, COM BLOCO RAQUETE 22 X 13,5 CM, ESPESSURA 6 CM. AF_10/2022</t>
  </si>
  <si>
    <t>93680</t>
  </si>
  <si>
    <t>EXECUÇÃO DE PAVIMENTO EM PISO INTERTRAVADO, COM BLOCO RETANGULAR COLORIDO DE 20 X 10 CM, ESPESSURA 6 CM. AF_10/2022</t>
  </si>
  <si>
    <t>93681</t>
  </si>
  <si>
    <t>EXECUÇÃO DE PAVIMENTO EM PISO INTERTRAVADO, COM BLOCO RETANGULAR COLORIDO DE 20 X 10 CM, ESPESSURA 8 CM. AF_10/2022</t>
  </si>
  <si>
    <t>92397</t>
  </si>
  <si>
    <t>EXECUÇÃO DE PAVIMENTO EM PISO INTERTRAVADO, COM BLOCO RETANGULAR COR NATURAL DE 20 X 10 CM, ESPESSURA 6 CM. AF_10/2022</t>
  </si>
  <si>
    <t>92398</t>
  </si>
  <si>
    <t>EXECUÇÃO DE PAVIMENTO EM PISO INTERTRAVADO, COM BLOCO RETANGULAR COR NATURAL DE 20 X 10 CM, ESPESSURA 8 CM. AF_10/2022</t>
  </si>
  <si>
    <t>92400</t>
  </si>
  <si>
    <t>EXECUÇÃO DE PAVIMENTO EM PISO INTERTRAVADO, COM BLOCO RETANGULAR DE 20 X 10 CM, ESPESSURA 10 CM. AF_10/2022</t>
  </si>
  <si>
    <t>92395</t>
  </si>
  <si>
    <t>EXECUÇÃO DE PAVIMENTO EM PISO INTERTRAVADO, COM BLOCO SEXTAVADO DE 25 X 25 CM, ESPESSURA 10 CM. AF_10/2022</t>
  </si>
  <si>
    <t>92393</t>
  </si>
  <si>
    <t>EXECUÇÃO DE PAVIMENTO EM PISO INTERTRAVADO, COM BLOCO SEXTAVADO DE 25 X 25 CM, ESPESSURA 6 CM. AF_10/2022</t>
  </si>
  <si>
    <t>92394</t>
  </si>
  <si>
    <t>EXECUÇÃO DE PAVIMENTO EM PISO INTERTRAVADO, COM BLOCO SEXTAVADO DE 25 X 25 CM, ESPESSURA 8 CM. AF_10/2022</t>
  </si>
  <si>
    <t>97115</t>
  </si>
  <si>
    <t>APLICAÇÃO DE GRAXA EM BARRAS DE TRANSFERÊNCIA PARA EXECUÇÃO DE PAVIMENTO DE CONCRETO. AF_04/2022</t>
  </si>
  <si>
    <t>APLICAÇÃO DE LONA PLÁSTICA PARA EXECUÇÃO DE PAVIMENTOS DE CONCRETO. AF_04/2022</t>
  </si>
  <si>
    <t>97120</t>
  </si>
  <si>
    <t>BARRAS DE LIGAÇÃO, AÇO CA-50 DE 10 MM, PARA EXECUÇÃO DE PAVIMENTO DE CONCRETO - FORNECIMENTO E INSTALAÇÃO. AF_04/2022</t>
  </si>
  <si>
    <t>97116</t>
  </si>
  <si>
    <t>BARRAS DE TRANSFERÊNCIA, AÇO CA-25 DE 16,0 MM, PARA EXECUÇÃO DE PAVIMENTO DE CONCRETO - FORNECIMENTO E INSTALAÇÃO. AF_04/2022</t>
  </si>
  <si>
    <t>97117</t>
  </si>
  <si>
    <t>BARRAS DE TRANSFERÊNCIA, AÇO CA-25 DE 20,0 MM, PARA EXECUÇÃO DE PAVIMENTO DE CONCRETO - FORNECIMENTO E INSTALAÇÃO. AF_04/2022</t>
  </si>
  <si>
    <t>97118</t>
  </si>
  <si>
    <t>BARRAS DE TRANSFERÊNCIA, AÇO CA-25 DE 25,0 MM, PARA EXECUÇÃO DE PAVIMENTO DE CONCRETO - FORNECIMENTO E INSTALAÇÃO. AF_04/2022</t>
  </si>
  <si>
    <t>97119</t>
  </si>
  <si>
    <t>BARRAS DE TRANSFERÊNCIA, AÇO CA-25 DE 32,0 MM, PARA EXECUÇÃO DE PAVIMENTO DE CONCRETO - FORNECIMENTO E INSTALAÇÃO. AF_04/2022</t>
  </si>
  <si>
    <t>97114</t>
  </si>
  <si>
    <t>EXECUÇÃO DE JUNTAS DE CONTRAÇÃO PARA PAVIMENTOS DE CONCRETO. AF_04/2022</t>
  </si>
  <si>
    <t>97111</t>
  </si>
  <si>
    <t>EXECUÇÃO DE PAVIMENTO DE CONCRETO ARMADO (PCA), FCK = 30 MPA, ESPESSURA DE 15,0 CM. AF_04/2022</t>
  </si>
  <si>
    <t>97112</t>
  </si>
  <si>
    <t>EXECUÇÃO DE PAVIMENTO DE CONCRETO ARMADO (PCA), FCK = 30 MPA, ESPESSURA DE 17,5 CM. AF_04/2022</t>
  </si>
  <si>
    <t>103904</t>
  </si>
  <si>
    <t>EXECUÇÃO DE PAVIMENTO DE CONCRETO SIMPLES (PCS), FCK = 35 MPA, ESPESSURA DE 15,0 CM. AF_04/2022</t>
  </si>
  <si>
    <t>103905</t>
  </si>
  <si>
    <t>EXECUÇÃO DE PAVIMENTO DE CONCRETO SIMPLES (PCS), FCK = 35 MPA, ESPESSURA DE 16,0 CM. AF_04/2022</t>
  </si>
  <si>
    <t>103907</t>
  </si>
  <si>
    <t>EXECUÇÃO DE PAVIMENTO DE CONCRETO SIMPLES (PCS), FCK = 35 MPA, ESPESSURA DE 17,5 CM. AF_04/2022</t>
  </si>
  <si>
    <t>103911</t>
  </si>
  <si>
    <t>EXECUÇÃO DE PAVIMENTO DE CONCRETO SIMPLES (PCS), FCK = 35 MPA, ESPESSURA DE 25,0 CM. AF_04/2022</t>
  </si>
  <si>
    <t>97104</t>
  </si>
  <si>
    <t>EXECUÇÃO DE PAVIMENTO DE CONCRETO SIMPLES (PCS), FCK = 40 MPA, ESPESSURA DE 15,0 CM. AF_04/2022</t>
  </si>
  <si>
    <t>103906</t>
  </si>
  <si>
    <t>EXECUÇÃO DE PAVIMENTO DE CONCRETO SIMPLES (PCS), FCK = 40 MPA, ESPESSURA DE 16,0 CM. AF_04/2022</t>
  </si>
  <si>
    <t>97105</t>
  </si>
  <si>
    <t>EXECUÇÃO DE PAVIMENTO DE CONCRETO SIMPLES (PCS), FCK = 40 MPA, ESPESSURA DE 17,5 CM. AF_04/2022</t>
  </si>
  <si>
    <t>97106</t>
  </si>
  <si>
    <t>EXECUÇÃO DE PAVIMENTO DE CONCRETO SIMPLES (PCS), FCK = 40 MPA, ESPESSURA DE 20,0 CM. AF_04/2022</t>
  </si>
  <si>
    <t>97107</t>
  </si>
  <si>
    <t>EXECUÇÃO DE PAVIMENTO DE CONCRETO SIMPLES (PCS), FCK = 40 MPA, ESPESSURA DE 22,5 CM. AF_04/2022</t>
  </si>
  <si>
    <t>97108</t>
  </si>
  <si>
    <t>EXECUÇÃO DE PAVIMENTO DE CONCRETO SIMPLES (PCS), FCK = 40 MPA, ESPESSURA DE 25,0 CM. AF_04/2022</t>
  </si>
  <si>
    <t>97109</t>
  </si>
  <si>
    <t>EXECUÇÃO DE PAVIMENTO DE CONCRETO SIMPLES (PCS), FCK = 40 MPA, ESPESSURA DE 27,5 CM. AF_04/2022</t>
  </si>
  <si>
    <t>103913</t>
  </si>
  <si>
    <t>EXECUÇÃO DE PISO INDUSTRIAL DE CONCRETO ARMADO, FCK = 20 MPA, ESPESSURA DE 12,0 CM. AF_04/2022</t>
  </si>
  <si>
    <t>103914</t>
  </si>
  <si>
    <t>EXECUÇÃO DE PISO INDUSTRIAL DE CONCRETO ARMADO, FCK = 20 MPA, ESPESSURA DE 14,0 CM. AF_04/2022</t>
  </si>
  <si>
    <t>103915</t>
  </si>
  <si>
    <t>EXECUÇÃO DE PISO INDUSTRIAL DE CONCRETO ARMADO, FCK = 20 MPA, ESPESSURA DE 15,0 CM. AF_04/2022</t>
  </si>
  <si>
    <t>103916</t>
  </si>
  <si>
    <t>EXECUÇÃO DE PISO INDUSTRIAL DE CONCRETO ARMADO, FCK = 20 MPA, ESPESSURA DE 18,0 CM. AF_04/2022</t>
  </si>
  <si>
    <t>103917</t>
  </si>
  <si>
    <t>EXECUÇÃO DE PISO INDUSTRIAL DE CONCRETO ARMADO, FCK = 20 MPA, ESPESSURA DE 20,0 CM. AF_04/2022</t>
  </si>
  <si>
    <t>103918</t>
  </si>
  <si>
    <t>EXECUÇÃO DE PISO INDUSTRIAL DE CONCRETO ARMADO, FCK = 20 MPA, ESPESSURA DE 22,0 CM. AF_04/2022</t>
  </si>
  <si>
    <t>103908</t>
  </si>
  <si>
    <t>EXECUÇÃO PAVIMENTO DE CONCRETO SIMPLES (PCS), FCK = 35 MPA, ESPESSURA DE 20,0 CM. AF_04/2022</t>
  </si>
  <si>
    <t>103909</t>
  </si>
  <si>
    <t>EXECUÇÃO PAVIMENTO DE CONCRETO SIMPLES (PCS), FCK = 35 MPA, ESPESSURA DE 22,5 CM. AF_04/2022</t>
  </si>
  <si>
    <t>103912</t>
  </si>
  <si>
    <t>EXECUÇÃO PAVIMENTO DE CONCRETO SIMPLES (PCS), FCK = 35 MPA, ESPESSURA DE 27,5 CM. AF_04/2022</t>
  </si>
  <si>
    <t>101979</t>
  </si>
  <si>
    <t>CHAPIM (RUFO CAPA) EM AÇO GALVANIZADO, CORTE 33. AF_11/2020</t>
  </si>
  <si>
    <t>101966</t>
  </si>
  <si>
    <t>CHAPIM SOBRE MUROS LINEARES, EM GRANITO OU MÁRMORE, L = 25 CM, ASSENTADO COM ARGAMASSA 1:6 COM ADITIVO. AF_11/2020</t>
  </si>
  <si>
    <t>101965</t>
  </si>
  <si>
    <t>92123</t>
  </si>
  <si>
    <t>ENSACAMENTO DE AREIA. AF_11/2015</t>
  </si>
  <si>
    <t>92121</t>
  </si>
  <si>
    <t>PENEIRAMENTO DE AREIA COM PENEIRA ELÉTRICA. AF_11/2015</t>
  </si>
  <si>
    <t>92122</t>
  </si>
  <si>
    <t>PENEIRAMENTO DE AREIA COM PENEIRA MANUAL. AF_11/2015</t>
  </si>
  <si>
    <t>88412</t>
  </si>
  <si>
    <t>APLICAÇÃO MANUAL DE FUNDO SELADOR ACRÍLICO EM PANOS CEGOS DE FACHADA (SEM PRESENÇA DE VÃOS) DE EDIFÍCIOS DE MÚLTIPLOS PAVIMENTOS. AF_03/2024</t>
  </si>
  <si>
    <t>88411</t>
  </si>
  <si>
    <t>APLICAÇÃO MANUAL DE FUNDO SELADOR ACRÍLICO EM PANOS COM PRESENÇA DE VÃOS DE EDIFÍCIOS DE MÚLTIPLOS PAVIMENTOS. AF_03/2024</t>
  </si>
  <si>
    <t>APLICAÇÃO MANUAL DE FUNDO SELADOR ACRÍLICO EM PAREDES EXTERNAS DE CASAS. AF_03/2024</t>
  </si>
  <si>
    <t>88413</t>
  </si>
  <si>
    <t>APLICAÇÃO MANUAL DE FUNDO SELADOR ACRÍLICO EM SUPERFÍCIES EXTERNAS DE SACADA DE EDIFÍCIOS DE MÚLTIPLOS PAVIMENTOS. AF_03/2024</t>
  </si>
  <si>
    <t>88414</t>
  </si>
  <si>
    <t>APLICAÇÃO MANUAL DE FUNDO SELADOR ACRÍLICO EM SUPERFÍCIES INTERNAS DA SACADA DE EDIFÍCIOS DE MÚLTIPLOS PAVIMENTOS. AF_03/2024</t>
  </si>
  <si>
    <t>96131</t>
  </si>
  <si>
    <t>APLICAÇÃO MANUAL DE MASSA ACRÍLICA EM PANOS DE FACHADA COM PRESENÇA DE VÃOS, DE EDIFÍCIOS DE MÚLTIPLOS PAVIMENTOS, DUAS DEMÃOS. AF_03/2024</t>
  </si>
  <si>
    <t>96126</t>
  </si>
  <si>
    <t>APLICAÇÃO MANUAL DE MASSA ACRÍLICA EM PANOS DE FACHADA COM PRESENÇA DE VÃOS, DE EDIFÍCIOS DE MÚLTIPLOS PAVIMENTOS, UMA DEMÃO. AF_03/2024</t>
  </si>
  <si>
    <t>96132</t>
  </si>
  <si>
    <t>APLICAÇÃO MANUAL DE MASSA ACRÍLICA EM PANOS DE FACHADA SEM PRESENÇA DE VÃOS, DE EDIFÍCIOS DE MÚLTIPLOS PAVIMENTOS, DUAS DEMÃOS. AF_03/2024</t>
  </si>
  <si>
    <t>96127</t>
  </si>
  <si>
    <t>APLICAÇÃO MANUAL DE MASSA ACRÍLICA EM PANOS DE FACHADA SEM PRESENÇA DE VÃOS, DE EDIFÍCIOS DE MÚLTIPLOS PAVIMENTOS, UMA DEMÃO. AF_03/2024</t>
  </si>
  <si>
    <t>96135</t>
  </si>
  <si>
    <t>APLICAÇÃO MANUAL DE MASSA ACRÍLICA EM PAREDES EXTERNAS DE CASAS, DUAS DEMÃOS. AF_03/2024</t>
  </si>
  <si>
    <t>96130</t>
  </si>
  <si>
    <t>APLICAÇÃO MANUAL DE MASSA ACRÍLICA EM PAREDES EXTERNAS DE CASAS, UMA DEMÃO. AF_03/2024</t>
  </si>
  <si>
    <t>96133</t>
  </si>
  <si>
    <t>APLICAÇÃO MANUAL DE MASSA ACRÍLICA EM SUPERFÍCIES EXTERNAS DE SACADA DE EDIFÍCIOS DE MÚLTIPLOS PAVIMENTOS, DUAS DEMÃOS. AF_03/2024</t>
  </si>
  <si>
    <t>96128</t>
  </si>
  <si>
    <t>APLICAÇÃO MANUAL DE MASSA ACRÍLICA EM SUPERFÍCIES EXTERNAS DE SACADA DE EDIFÍCIOS DE MÚLTIPLOS PAVIMENTOS, UMA DEMÃO. AF_03/2024</t>
  </si>
  <si>
    <t>96134</t>
  </si>
  <si>
    <t>APLICAÇÃO MANUAL DE MASSA ACRÍLICA EM SUPERFÍCIES INTERNAS DE SACADA DE EDIFÍCIOS DE MÚLTIPLOS PAVIMENTOS, DUAS DEMÃOS. AF_03/2024</t>
  </si>
  <si>
    <t>96129</t>
  </si>
  <si>
    <t>APLICAÇÃO MANUAL DE MASSA ACRÍLICA EM SUPERFÍCIES INTERNAS DE SACADA DE EDIFÍCIOS DE MÚLTIPLOS PAVIMENTOS, UMA DEMÃO. AF_03/2024</t>
  </si>
  <si>
    <t>88432</t>
  </si>
  <si>
    <t>APLICAÇÃO MANUAL DE PINTURA COM TINTA TEXTURIZADA ACRÍLICA EM MOLDURAS DE EPS. AF_03/2024</t>
  </si>
  <si>
    <t>88426</t>
  </si>
  <si>
    <t>APLICAÇÃO MANUAL DE PINTURA COM TINTA TEXTURIZADA ACRÍLICA EM PANOS CEGOS DE FACHADA (SEM PRESENÇA DE VÃOS) DE EDIFÍCIOS DE MÚLTIPLOS PAVIMENTOS, DUAS CORES. AF_03/2024</t>
  </si>
  <si>
    <t>88417</t>
  </si>
  <si>
    <t>APLICAÇÃO MANUAL DE PINTURA COM TINTA TEXTURIZADA ACRÍLICA EM PANOS CEGOS DE FACHADA (SEM PRESENÇA DE VÃOS) DE EDIFÍCIOS DE MÚLTIPLOS PAVIMENTOS, UMA COR. AF_03/2024</t>
  </si>
  <si>
    <t>88424</t>
  </si>
  <si>
    <t>APLICAÇÃO MANUAL DE PINTURA COM TINTA TEXTURIZADA ACRÍLICA EM PANOS COM PRESENÇA DE VÃOS DE EDIFÍCIOS DE MÚLTIPLOS PAVIMENTOS, DUAS CORES. AF_03/2024</t>
  </si>
  <si>
    <t>88416</t>
  </si>
  <si>
    <t>APLICAÇÃO MANUAL DE PINTURA COM TINTA TEXTURIZADA ACRÍLICA EM PANOS COM PRESENÇA DE VÃOS DE EDIFÍCIOS DE MÚLTIPLOS PAVIMENTOS, UMA COR. AF_03/2024</t>
  </si>
  <si>
    <t>88431</t>
  </si>
  <si>
    <t>APLICAÇÃO MANUAL DE PINTURA COM TINTA TEXTURIZADA ACRÍLICA EM PAREDES EXTERNAS DE CASAS, DUAS CORES. AF_03/2024</t>
  </si>
  <si>
    <t>88423</t>
  </si>
  <si>
    <t>APLICAÇÃO MANUAL DE PINTURA COM TINTA TEXTURIZADA ACRÍLICA EM PAREDES EXTERNAS DE CASAS, UMA COR. AF_03/2024</t>
  </si>
  <si>
    <t>88428</t>
  </si>
  <si>
    <t>APLICAÇÃO MANUAL DE PINTURA COM TINTA TEXTURIZADA ACRÍLICA EM SUPERFÍCIES EXTERNAS DE SACADA DE EDIFÍCIOS DE MÚLTIPLOS PAVIMENTOS, DUAS CORES. AF_03/2024</t>
  </si>
  <si>
    <t>88420</t>
  </si>
  <si>
    <t>APLICAÇÃO MANUAL DE PINTURA COM TINTA TEXTURIZADA ACRÍLICA EM SUPERFÍCIES EXTERNAS DE SACADA DE EDIFÍCIOS DE MÚLTIPLOS PAVIMENTOS, UMA COR. AF_03/2024</t>
  </si>
  <si>
    <t>88429</t>
  </si>
  <si>
    <t>APLICAÇÃO MANUAL DE PINTURA COM TINTA TEXTURIZADA ACRÍLICA EM SUPERFÍCIES INTERNAS DA SACADA DE EDIFÍCIOS DE MÚLTIPLOS PAVIMENTOS, DUAS CORES. AF_03/2024</t>
  </si>
  <si>
    <t>88421</t>
  </si>
  <si>
    <t>APLICAÇÃO MANUAL DE PINTURA COM TINTA TEXTURIZADA ACRÍLICA EM SUPERFÍCIES INTERNAS DA SACADA DE EDIFÍCIOS DE MÚLTIPLOS PAVIMENTOS, UMA COR. AF_03/2024</t>
  </si>
  <si>
    <t>95622</t>
  </si>
  <si>
    <t>APLICAÇÃO MANUAL DE TINTA LÁTEX ACRÍLICA EM PANOS COM PRESENÇA DE VÃOS DE EDIFÍCIOS DE MÚLTIPLOS PAVIMENTOS, DUAS DEMÃOS. AF_03/2024</t>
  </si>
  <si>
    <t>95623</t>
  </si>
  <si>
    <t>APLICAÇÃO MANUAL DE TINTA LÁTEX ACRÍLICA EM PANOS SEM PRESENÇA DE VÃOS DE EDIFÍCIOS DE MÚLTIPLOS PAVIMENTOS, DUAS DEMÃOS. AF_03/2024</t>
  </si>
  <si>
    <t>95626</t>
  </si>
  <si>
    <t>APLICAÇÃO MANUAL DE TINTA LÁTEX ACRÍLICA EM PAREDE EXTERNAS DE CASAS, DUAS DEMÃOS. AF_03/2024</t>
  </si>
  <si>
    <t>95624</t>
  </si>
  <si>
    <t>APLICAÇÃO MANUAL DE TINTA LÁTEX ACRÍLICA EM SUPERFÍCIES EXTERNAS DE SACADA DE EDIFÍCIOS DE MÚLTIPLOS PAVIMENTOS, DUAS DEMÃOS. AF_03/2024</t>
  </si>
  <si>
    <t>95625</t>
  </si>
  <si>
    <t>APLICAÇÃO MANUAL DE TINTA LÁTEX ACRÍLICA EM SUPERFÍCIES INTERNAS DE SACADA DE EDIFÍCIOS DE MÚLTIPLOS PAVIMENTOS, DUAS DEMÃOS. AF_03/2024</t>
  </si>
  <si>
    <t>88497</t>
  </si>
  <si>
    <t>EMASSAMENTO COM MASSA LÁTEX, APLICAÇÃO EM PAREDE, DUAS DEMÃOS, LIXAMENTO MANUAL. AF_04/2023</t>
  </si>
  <si>
    <t>88495</t>
  </si>
  <si>
    <t>EMASSAMENTO COM MASSA LÁTEX, APLICAÇÃO EM PAREDE, UMA DEMÃO, LIXAMENTO MANUAL. AF_04/2023</t>
  </si>
  <si>
    <t>88496</t>
  </si>
  <si>
    <t>EMASSAMENTO COM MASSA LÁTEX, APLICAÇÃO EM TETO, DUAS DEMÃOS, LIXAMENTO MANUAL. AF_04/2023</t>
  </si>
  <si>
    <t>EMASSAMENTO COM MASSA LÁTEX, APLICAÇÃO EM TETO, UMA DEMÃO, LIXAMENTO MANUAL. AF_04/2023</t>
  </si>
  <si>
    <t>FUNDO SELADOR ACRÍLICO, APLICAÇÃO MANUAL EM TETO, UMA DEMÃO. AF_04/2023</t>
  </si>
  <si>
    <t>104641</t>
  </si>
  <si>
    <t>PINTURA LÁTEX ACRÍLICA ECONÔMICA, APLICAÇÃO MANUAL EM PAREDES, DUAS DEMÃOS. AF_04/2023</t>
  </si>
  <si>
    <t>PINTURA LÁTEX ACRÍLICA ECONÔMICA, APLICAÇÃO MANUAL EM TETO, DUAS DEMÃOS. AF_04/2023</t>
  </si>
  <si>
    <t>88488</t>
  </si>
  <si>
    <t>PINTURA LÁTEX ACRÍLICA PREMIUM, APLICAÇÃO MANUAL EM TETO, DUAS DEMÃOS. AF_04/2023</t>
  </si>
  <si>
    <t>104642</t>
  </si>
  <si>
    <t>PINTURA LÁTEX ACRÍLICA STANDARD, APLICAÇÃO MANUAL EM PAREDES, DUAS DEMÃOS. AF_04/2023</t>
  </si>
  <si>
    <t>104640</t>
  </si>
  <si>
    <t>PINTURA LÁTEX ACRÍLICA STANDARD, APLICAÇÃO MANUAL EM TETO, DUAS DEMÃOS. AF_04/2023</t>
  </si>
  <si>
    <t>95305</t>
  </si>
  <si>
    <t>TEXTURA ACRÍLICA, APLICAÇÃO MANUAL EM PAREDE, UMA DEMÃO. AF_04/2023</t>
  </si>
  <si>
    <t>95306</t>
  </si>
  <si>
    <t>TEXTURA ACRÍLICA, APLICAÇÃO MANUAL EM TETO, UMA DEMÃO. AF_04/2023</t>
  </si>
  <si>
    <t>102201</t>
  </si>
  <si>
    <t>APLICAÇÃO MASSA ACRÍLICA PARA MADEIRA, PARA PINTURA COM TINTA DE ACABAMENTO (PIGMENTADA). AF_01/2021</t>
  </si>
  <si>
    <t>102200</t>
  </si>
  <si>
    <t>APLICAÇÃO MASSA ALQUÍDICA PARA MADEIRA, PARA PINTURA COM TINTA DE ACABAMENTO (PIGMENTADA). AF_01/2021</t>
  </si>
  <si>
    <t>102202</t>
  </si>
  <si>
    <t>APLICAÇÃO MASSA EPÓXI PARA MADEIRA, PARA PINTURA COM TINTA PU DE ACABAMENTO (PIGMENTADA). AF_01/2021</t>
  </si>
  <si>
    <t>102194</t>
  </si>
  <si>
    <t>LIXAMENTO DE MASSA PARA MADEIRA. AF_01/2021</t>
  </si>
  <si>
    <t>102197</t>
  </si>
  <si>
    <t>PINTURA FUNDO NIVELADOR ALQUÍDICO BRANCO EM MADEIRA. AF_01/2021</t>
  </si>
  <si>
    <t>102233</t>
  </si>
  <si>
    <t>PINTURA IMUNIZANTE PARA MADEIRA, 1 DEMÃO. AF_01/2021</t>
  </si>
  <si>
    <t>102234</t>
  </si>
  <si>
    <t>PINTURA IMUNIZANTE PARA MADEIRA, 2 DEMÃOS. AF_01/2021</t>
  </si>
  <si>
    <t>102207</t>
  </si>
  <si>
    <t>PINTURA TINTA DE ACABAMENTO (PIGMENTADA) A ÓLEO EM MADEIRA, 1 DEMÃO. AF_01/2021</t>
  </si>
  <si>
    <t>102217</t>
  </si>
  <si>
    <t>PINTURA TINTA DE ACABAMENTO (PIGMENTADA) A ÓLEO EM MADEIRA, 2 DEMÃOS. AF_01/2021</t>
  </si>
  <si>
    <t>102227</t>
  </si>
  <si>
    <t>PINTURA TINTA DE ACABAMENTO (PIGMENTADA) A ÓLEO EM MADEIRA, 3 DEMÃOS. AF_01/2021</t>
  </si>
  <si>
    <t>102209</t>
  </si>
  <si>
    <t>PINTURA TINTA DE ACABAMENTO (PIGMENTADA) ESMALTE SINTÉTICO ACETINADO EM MADEIRA, 1 DEMÃO. AF_01/2021</t>
  </si>
  <si>
    <t>102219</t>
  </si>
  <si>
    <t>PINTURA TINTA DE ACABAMENTO (PIGMENTADA) ESMALTE SINTÉTICO ACETINADO EM MADEIRA, 2 DEMÃOS. AF_01/2021</t>
  </si>
  <si>
    <t>102229</t>
  </si>
  <si>
    <t>PINTURA TINTA DE ACABAMENTO (PIGMENTADA) ESMALTE SINTÉTICO ACETINADO EM MADEIRA, 3 DEMÃOS. AF_01/2021</t>
  </si>
  <si>
    <t>102210</t>
  </si>
  <si>
    <t>PINTURA TINTA DE ACABAMENTO (PIGMENTADA) ESMALTE SINTÉTICO BRILHANTE EM MADEIRA, 1 DEMÃO. AF_01/2021</t>
  </si>
  <si>
    <t>102220</t>
  </si>
  <si>
    <t>PINTURA TINTA DE ACABAMENTO (PIGMENTADA) ESMALTE SINTÉTICO BRILHANTE EM MADEIRA, 2 DEMÃOS. AF_01/2021</t>
  </si>
  <si>
    <t>102230</t>
  </si>
  <si>
    <t>PINTURA TINTA DE ACABAMENTO (PIGMENTADA) ESMALTE SINTÉTICO BRILHANTE EM MADEIRA, 3 DEMÃOS. AF_01/2021</t>
  </si>
  <si>
    <t>102208</t>
  </si>
  <si>
    <t>PINTURA TINTA DE ACABAMENTO (PIGMENTADA) ESMALTE SINTÉTICO FOSCO EM MADEIRA, 1 DEMÃO. AF_01/2021</t>
  </si>
  <si>
    <t>102218</t>
  </si>
  <si>
    <t>PINTURA TINTA DE ACABAMENTO (PIGMENTADA) ESMALTE SINTÉTICO FOSCO EM MADEIRA, 2 DEMÃOS. AF_01/2021</t>
  </si>
  <si>
    <t>102228</t>
  </si>
  <si>
    <t>PINTURA TINTA DE ACABAMENTO (PIGMENTADA) ESMALTE SINTÉTICO FOSCO EM MADEIRA, 3 DEMÃOS. AF_01/2021</t>
  </si>
  <si>
    <t>102203</t>
  </si>
  <si>
    <t>PINTURA VERNIZ (INCOLOR) ALQUÍDICO EM MADEIRA, USO INTERNO E EXTERNO, 1 DEMÃO. AF_01/2021</t>
  </si>
  <si>
    <t>PINTURA VERNIZ (INCOLOR) ALQUÍDICO EM MADEIRA, USO INTERNO E EXTERNO, 2 DEMÃOS. AF_01/2021</t>
  </si>
  <si>
    <t>102223</t>
  </si>
  <si>
    <t>PINTURA VERNIZ (INCOLOR) ALQUÍDICO EM MADEIRA, USO INTERNO E EXTERNO, 3 DEMÃOS. AF_01/2021</t>
  </si>
  <si>
    <t>102204</t>
  </si>
  <si>
    <t>PINTURA VERNIZ (INCOLOR) ALQUÍDICO EM MADEIRA, USO INTERNO, 1 DEMÃO. AF_01/2021</t>
  </si>
  <si>
    <t>102214</t>
  </si>
  <si>
    <t>PINTURA VERNIZ (INCOLOR) ALQUÍDICO EM MADEIRA, USO INTERNO, 2 DEMÃOS. AF_01/2021</t>
  </si>
  <si>
    <t>102224</t>
  </si>
  <si>
    <t>PINTURA VERNIZ (INCOLOR) ALQUÍDICO EM MADEIRA, USO INTERNO, 3 DEMÃOS. AF_01/2021</t>
  </si>
  <si>
    <t>102205</t>
  </si>
  <si>
    <t>PINTURA VERNIZ (INCOLOR) POLIURETÂNICO (RESINA ALQUÍDICA MODIFICADA) EM MADEIRA, 1 DEMÃO. AF_01/2021</t>
  </si>
  <si>
    <t>102215</t>
  </si>
  <si>
    <t>PINTURA VERNIZ (INCOLOR) POLIURETÂNICO (RESINA ALQUÍDICA MODIFICADA) EM MADEIRA, 2 DEMÃOS. AF_01/2021</t>
  </si>
  <si>
    <t>102225</t>
  </si>
  <si>
    <t>PINTURA VERNIZ (INCOLOR) POLIURETÂNICO (RESINA ALQUÍDICA MODIFICADA) EM MADEIRA, 3 DEMÃOS. AF_01/2021</t>
  </si>
  <si>
    <t>100718</t>
  </si>
  <si>
    <t>COLOCAÇÃO DE FITA PROTETORA PARA PINTURA. AF_01/2020</t>
  </si>
  <si>
    <t>100716</t>
  </si>
  <si>
    <t>JATEAMENTO ABRASIVO COM GRANALHA DE AÇO EM PERFIL METÁLICO EM FÁBRICA. AF_01/2020</t>
  </si>
  <si>
    <t>100717</t>
  </si>
  <si>
    <t>LIXAMENTO MANUAL EM SUPERFÍCIES METÁLICAS EM OBRA. AF_01/2020</t>
  </si>
  <si>
    <t>100754</t>
  </si>
  <si>
    <t>PINTURA COM TINTA ACRÍLICA DE ACABAMENTO APLICADA A ROLO OU PINCEL SOBRE SUPERFÍCIES METÁLICAS (EXCETO PERFIL) EXECUTADO EM OBRA (02 DEMÃOS). AF_01/2020</t>
  </si>
  <si>
    <t>100736</t>
  </si>
  <si>
    <t>PINTURA COM TINTA ACRÍLICA DE ACABAMENTO APLICADA A ROLO OU PINCEL SOBRE SUPERFÍCIES METÁLICAS (EXCETO PERFIL) EXECUTADO EM OBRA (POR DEMÃO). AF_01/2020</t>
  </si>
  <si>
    <t>100753</t>
  </si>
  <si>
    <t>PINTURA COM TINTA ACRÍLICA DE ACABAMENTO PULVERIZADA SOBRE SUPERFÍCIES METÁLICAS (EXCETO PERFIL) EXECUTADO EM OBRA (02 DEMÃOS). AF_01/2020_PE</t>
  </si>
  <si>
    <t>100735</t>
  </si>
  <si>
    <t>PINTURA COM TINTA ACRÍLICA DE ACABAMENTO PULVERIZADA SOBRE SUPERFÍCIES METÁLICAS (EXCETO PERFIL) EXECUTADO EM OBRA (POR DEMÃO). AF_01/2020_PE</t>
  </si>
  <si>
    <t>100734</t>
  </si>
  <si>
    <t>PINTURA COM TINTA ACRÍLICA DE FUNDO APLICADA A ROLO OU PINCEL SOBRE SUPERFÍCIES METÁLICAS (EXCETO PERFIL) EXECUTADO EM OBRA (POR DEMÃO). AF_01/2020</t>
  </si>
  <si>
    <t>100733</t>
  </si>
  <si>
    <t>PINTURA COM TINTA ACRÍLICA DE FUNDO PULVERIZADA SOBRE SUPERFÍCIES METÁLICAS (EXCETO PERFIL) EXECUTADO EM OBRA (POR DEMÃO). AF_01/2020_PE</t>
  </si>
  <si>
    <t>100740</t>
  </si>
  <si>
    <t>PINTURA COM TINTA ALQUÍDICA DE ACABAMENTO (ESMALTE SINTÉTICO ACETINADO) APLICADA A ROLO OU PINCEL SOBRE PERFIL METÁLICO EXECUTADO EM FÁBRICA (POR DEMÃO). AF_01/2020</t>
  </si>
  <si>
    <t>100758</t>
  </si>
  <si>
    <t>PINTURA COM TINTA ALQUÍDICA DE ACABAMENTO (ESMALTE SINTÉTICO ACETINADO) APLICADA A ROLO OU PINCEL SOBRE SUPERFÍCIES METÁLICAS (EXCETO PERFIL) EXECUTADO EM OBRA (02 DEMÃOS). AF_01/2020</t>
  </si>
  <si>
    <t>100742</t>
  </si>
  <si>
    <t>PINTURA COM TINTA ALQUÍDICA DE ACABAMENTO (ESMALTE SINTÉTICO ACETINADO) APLICADA A ROLO OU PINCEL SOBRE SUPERFÍCIES METÁLICAS (EXCETO PERFIL) EXECUTADO EM OBRA (POR DEMÃO). AF_01/2020</t>
  </si>
  <si>
    <t>100739</t>
  </si>
  <si>
    <t>PINTURA COM TINTA ALQUÍDICA DE ACABAMENTO (ESMALTE SINTÉTICO ACETINADO) PULVERIZADA SOBRE PERFIL METÁLICO EXECUTADO EM FÁBRICA (POR DEMÃO). AF_01/2020_PE</t>
  </si>
  <si>
    <t>100757</t>
  </si>
  <si>
    <t>PINTURA COM TINTA ALQUÍDICA DE ACABAMENTO (ESMALTE SINTÉTICO ACETINADO) PULVERIZADA SOBRE SUPERFÍCIES METÁLICAS (EXCETO PERFIL) EXECUTADO EM OBRA (02 DEMÃOS). AF_01/2020_PE</t>
  </si>
  <si>
    <t>100741</t>
  </si>
  <si>
    <t>PINTURA COM TINTA ALQUÍDICA DE ACABAMENTO (ESMALTE SINTÉTICO ACETINADO) PULVERIZADA SOBRE SUPERFÍCIES METÁLICAS (EXCETO PERFIL) EXECUTADO EM OBRA (POR DEMÃO). AF_01/2020_PE</t>
  </si>
  <si>
    <t>100744</t>
  </si>
  <si>
    <t>PINTURA COM TINTA ALQUÍDICA DE ACABAMENTO (ESMALTE SINTÉTICO BRILHANTE) APLICADA A ROLO OU PINCEL SOBRE PERFIL METÁLICO EXECUTADO EM FÁBRICA (POR DEMÃO). AF_01/2020</t>
  </si>
  <si>
    <t>100760</t>
  </si>
  <si>
    <t>PINTURA COM TINTA ALQUÍDICA DE ACABAMENTO (ESMALTE SINTÉTICO BRILHANTE) APLICADA A ROLO OU PINCEL SOBRE SUPERFÍCIES METÁLICAS (EXCETO PERFIL) EXECUTADO EM OBRA (02 DEMÃOS). AF_01/2020</t>
  </si>
  <si>
    <t>100746</t>
  </si>
  <si>
    <t>PINTURA COM TINTA ALQUÍDICA DE ACABAMENTO (ESMALTE SINTÉTICO BRILHANTE) APLICADA A ROLO OU PINCEL SOBRE SUPERFÍCIES METÁLICAS (EXCETO PERFIL) EXECUTADO EM OBRA (POR DEMÃO). AF_01/2020</t>
  </si>
  <si>
    <t>100743</t>
  </si>
  <si>
    <t>PINTURA COM TINTA ALQUÍDICA DE ACABAMENTO (ESMALTE SINTÉTICO BRILHANTE) PULVERIZADA SOBRE PERFIL METÁLICO EXECUTADO EM FÁBRICA (POR DEMÃO). AF_01/2020_PE</t>
  </si>
  <si>
    <t>100759</t>
  </si>
  <si>
    <t>PINTURA COM TINTA ALQUÍDICA DE ACABAMENTO (ESMALTE SINTÉTICO BRILHANTE) PULVERIZADA SOBRE SUPERFÍCIES METÁLICAS (EXCETO PERFIL) EXECUTADO EM OBRA (02 DEMÃOS). AF_01/2020_PE</t>
  </si>
  <si>
    <t>100745</t>
  </si>
  <si>
    <t>PINTURA COM TINTA ALQUÍDICA DE ACABAMENTO (ESMALTE SINTÉTICO BRILHANTE) PULVERIZADA SOBRE SUPERFÍCIES METÁLICAS (EXCETO PERFIL) EXECUTADO EM OBRA (POR DEMÃO). AF_01/2020_PE</t>
  </si>
  <si>
    <t>100748</t>
  </si>
  <si>
    <t>PINTURA COM TINTA ALQUÍDICA DE ACABAMENTO (ESMALTE SINTÉTICO FOSCO) APLICADA A ROLO OU PINCEL SOBRE PERFIL METÁLICO EXECUTADO EM FÁBRICA (POR DEMÃO). AF_01/2020</t>
  </si>
  <si>
    <t>100762</t>
  </si>
  <si>
    <t>PINTURA COM TINTA ALQUÍDICA DE ACABAMENTO (ESMALTE SINTÉTICO FOSCO) APLICADA A ROLO OU PINCEL SOBRE SUPERFÍCIES METÁLICAS (EXCETO PERFIL) EXECUTADO EM OBRA (02 DEMÃOS). AF_01/2020</t>
  </si>
  <si>
    <t>100750</t>
  </si>
  <si>
    <t>PINTURA COM TINTA ALQUÍDICA DE ACABAMENTO (ESMALTE SINTÉTICO FOSCO) APLICADA A ROLO OU PINCEL SOBRE SUPERFÍCIES METÁLICAS (EXCETO PERFIL) EXECUTADO EM OBRA (POR DEMÃO). AF_01/2020</t>
  </si>
  <si>
    <t>100747</t>
  </si>
  <si>
    <t>PINTURA COM TINTA ALQUÍDICA DE ACABAMENTO (ESMALTE SINTÉTICO FOSCO) PULVERIZADA SOBRE PERFIL METÁLICO EXECUTADO EM FÁBRICA (POR DEMÃO). AF_01/2020_PE</t>
  </si>
  <si>
    <t>100761</t>
  </si>
  <si>
    <t>PINTURA COM TINTA ALQUÍDICA DE ACABAMENTO (ESMALTE SINTÉTICO FOSCO) PULVERIZADA SOBRE SUPERFÍCIES METÁLICAS (EXCETO PERFIL) EXECUTADO EM OBRA (02 DEMÃOS). AF_01/2020_PE</t>
  </si>
  <si>
    <t>100749</t>
  </si>
  <si>
    <t>PINTURA COM TINTA ALQUÍDICA DE ACABAMENTO (ESMALTE SINTÉTICO FOSCO) PULVERIZADA SOBRE SUPERFÍCIES METÁLICAS (EXCETO PERFIL) EXECUTADO EM OBRA (POR DEMÃO). AF_01/2020_PE</t>
  </si>
  <si>
    <t>100720</t>
  </si>
  <si>
    <t>PINTURA COM TINTA ALQUÍDICA DE FUNDO (TIPO ZARCÃO) APLICADA A ROLO OU PINCEL SOBRE PERFIL METÁLICO EXECUTADO EM FÁBRICA (POR DEMÃO). AF_01/2020</t>
  </si>
  <si>
    <t>100722</t>
  </si>
  <si>
    <t>PINTURA COM TINTA ALQUÍDICA DE FUNDO (TIPO ZARCÃO) APLICADA A ROLO OU PINCEL SOBRE SUPERFÍCIES METÁLICAS (EXCETO PERFIL) EXECUTADO EM OBRA (POR DEMÃO). AF_01/2020</t>
  </si>
  <si>
    <t>100719</t>
  </si>
  <si>
    <t>PINTURA COM TINTA ALQUÍDICA DE FUNDO (TIPO ZARCÃO) PULVERIZADA SOBRE PERFIL METÁLICO EXECUTADO EM FÁBRICA (POR DEMÃO). AF_01/2020_PE</t>
  </si>
  <si>
    <t>100721</t>
  </si>
  <si>
    <t>PINTURA COM TINTA ALQUÍDICA DE FUNDO (TIPO ZARCÃO) PULVERIZADA SOBRE SUPERFÍCIES METÁLICAS (EXCETO PERFIL) EXECUTADO EM OBRA (POR DEMÃO). AF_01/2020_PE</t>
  </si>
  <si>
    <t>100724</t>
  </si>
  <si>
    <t>PINTURA COM TINTA ALQUÍDICA DE FUNDO E ACABAMENTO (ESMALTE SINTÉTICO GRAFITE) APLICADA A ROLO OU PINCEL SOBRE PERFIL METÁLICO EXECUTADO EM FÁBRICA (POR DEMÃO). AF_01/2020</t>
  </si>
  <si>
    <t>100726</t>
  </si>
  <si>
    <t>PINTURA COM TINTA ALQUÍDICA DE FUNDO E ACABAMENTO (ESMALTE SINTÉTICO GRAFITE) APLICADA A ROLO OU PINCEL SOBRE SUPERFÍCIES METÁLICAS (EXCETO PERFIL) EXECUTADO EM OBRA (POR DEMÃO). AF_01/2020</t>
  </si>
  <si>
    <t>100725</t>
  </si>
  <si>
    <t>PINTURA COM TINTA ALQUÍDICA DE FUNDO E ACABAMENTO (ESMALTE SINTÉTICO GRAFITE) PULVERIZADA SOBRE SUPERFÍCIES METÁLICAS (EXCETO PERFIL) EXECUTADO EM OBRA (POR DEMÃO). AF_01/2020_PE</t>
  </si>
  <si>
    <t>100752</t>
  </si>
  <si>
    <t>PINTURA COM TINTA EPOXÍDICA DE ACABAMENTO APLICADA A ROLO OU PINCEL SOBRE PERFIL METÁLICO EXECUTADO EM FÁBRICA (02 DEMÃOS). AF_01/2020</t>
  </si>
  <si>
    <t>100730</t>
  </si>
  <si>
    <t>PINTURA COM TINTA EPOXÍDICA DE ACABAMENTO APLICADA A ROLO OU PINCEL SOBRE PERFIL METÁLICO EXECUTADO EM FÁBRICA (POR DEMÃO). AF_01/2020</t>
  </si>
  <si>
    <t>100751</t>
  </si>
  <si>
    <t>PINTURA COM TINTA EPOXÍDICA DE ACABAMENTO PULVERIZADA SOBRE PERFIL METÁLICO EXECUTADO EM FÁBRICA (02 DEMÃOS). AF_01/2020_PE</t>
  </si>
  <si>
    <t>100729</t>
  </si>
  <si>
    <t>PINTURA COM TINTA EPOXÍDICA DE ACABAMENTO PULVERIZADA SOBRE PERFIL METÁLICO EXECUTADO EM FÁBRICA (POR DEMÃO). AF_01/2020_PE</t>
  </si>
  <si>
    <t>100728</t>
  </si>
  <si>
    <t>PINTURA COM TINTA EPOXÍDICA DE FUNDO APLICADA A ROLO OU PINCEL SOBRE PERFIL METÁLICO EXECUTADO EM FÁBRICA (POR DEMÃO). AF_01/2020</t>
  </si>
  <si>
    <t>100727</t>
  </si>
  <si>
    <t>PINTURA COM TINTA EPOXÍDICA DE FUNDO PULVERIZADA SOBRE PERFIL METÁLICO EXECUTADO EM FÁBRICA (POR DEMÃO). AF_01/2020_PE</t>
  </si>
  <si>
    <t>102499</t>
  </si>
  <si>
    <t>ENCERAMENTO DE PISO EM MADEIRA. AF_05/2021</t>
  </si>
  <si>
    <t>102505</t>
  </si>
  <si>
    <t>PINTURA DE DEMARCAÇÃO DE QUADRA POLIESPORTIVA COM BORRACHA CLORADA, E = 5 CM, APLICAÇÃO MANUAL. AF_05/2021</t>
  </si>
  <si>
    <t>102504</t>
  </si>
  <si>
    <t>PINTURA DE DEMARCAÇÃO DE QUADRA POLIESPORTIVA COM TINTA ACRÍLICA, E = 5 CM, APLICAÇÃO MANUAL. AF_05/2021</t>
  </si>
  <si>
    <t>102506</t>
  </si>
  <si>
    <t>PINTURA DE DEMARCAÇÃO DE QUADRA POLIESPORTIVA COM TINTA EPÓXI, E = 5 CM, APLICAÇÃO MANUAL. AF_05/2021</t>
  </si>
  <si>
    <t>102500</t>
  </si>
  <si>
    <t>PINTURA DE DEMARCAÇÃO DE VAGA COM TINTA ACRÍLICA, E = 10 CM, APLICAÇÃO MANUAL. AF_05/2021</t>
  </si>
  <si>
    <t>102512</t>
  </si>
  <si>
    <t>PINTURA DE EIXO VIÁRIO SOBRE ASFALTO COM TINTA RETRORREFLETIVA A BASE DE RESINA ACRÍLICA COM MICROESFERAS DE VIDRO, E = 10 CM, APLICAÇÃO MECÂNICA COM DEMARCADORA AUTOPROPELIDA. AF_05/2021</t>
  </si>
  <si>
    <t>102501</t>
  </si>
  <si>
    <t>PINTURA DE FAIXA DE PEDESTRE OU ZEBRADA COM TINTA ACRÍLICA, E = 30 CM, APLICAÇÃO MANUAL. AF_05/2021</t>
  </si>
  <si>
    <t>102509</t>
  </si>
  <si>
    <t>PINTURA DE FAIXA DE PEDESTRE OU ZEBRADA TINTA RETRORREFLETIVA A BASE DE RESINA ACRÍLICA COM MICROESFERAS DE VIDRO, E = 30 CM, APLICAÇÃO MANUAL. AF_05/2021</t>
  </si>
  <si>
    <t>102498</t>
  </si>
  <si>
    <t>PINTURA DE MEIO-FIO COM TINTA BRANCA A BASE DE CAL (CAIAÇÃO). AF_05/2021</t>
  </si>
  <si>
    <t>102491</t>
  </si>
  <si>
    <t>PINTURA DE PISO COM TINTA ACRÍLICA, APLICAÇÃO MANUAL, 2 DEMÃOS, INCLUSO FUNDO PREPARADOR. AF_05/2021</t>
  </si>
  <si>
    <t>102492</t>
  </si>
  <si>
    <t>PINTURA DE PISO COM TINTA ACRÍLICA, APLICAÇÃO MANUAL, 3 DEMÃOS, INCLUSO FUNDO PREPARADOR. AF_05/2021</t>
  </si>
  <si>
    <t>102494</t>
  </si>
  <si>
    <t>PINTURA DE PISO COM TINTA EPÓXI, APLICAÇÃO MANUAL, 2 DEMÃOS, INCLUSO PRIMER EPÓXI. AF_05/2021</t>
  </si>
  <si>
    <t>102496</t>
  </si>
  <si>
    <t>PINTURA DE RODAPÉ COM TINTA EPÓXI, APLICAÇÃO MANUAL, 2 DEMÃOS, INCLUSÃO PRIMER EPÓXI. AF_05/2021</t>
  </si>
  <si>
    <t>102497</t>
  </si>
  <si>
    <t>PINTURA DE RODAPÉ EM PEDRA DECORATIVA COM VERNIZ DE POLIURETANO, APLICAÇÃO MANUAL, 3 DEMÃOS. AF_05/2021</t>
  </si>
  <si>
    <t>102520</t>
  </si>
  <si>
    <t>PINTURA DE SINALIZAÇÃO VERTICAL DE SEGURANÇA, FAIXAS AMARELA E PRETA, APLICAÇÃO MANUAL, 2 DEMÃOS. AF_05/2021</t>
  </si>
  <si>
    <t>102513</t>
  </si>
  <si>
    <t>PINTURA DE SÍMBOLOS E TEXTOS COM TINTA ACRÍLICA, DEMARCAÇÃO COM FITA ADESIVA E APLICAÇÃO COM ROLO. AF_05/2021</t>
  </si>
  <si>
    <t>102489</t>
  </si>
  <si>
    <t>PINTURA HIDROFUGANTE COM SILICONE, APLICAÇÃO MANUAL, 2 DEMÃOS. AF_05/2021</t>
  </si>
  <si>
    <t>102488</t>
  </si>
  <si>
    <t>PREPARO DO PISO CIMENTADO PARA PINTURA - LIXAMENTO E LIMPEZA. AF_05/2021</t>
  </si>
  <si>
    <t>101746</t>
  </si>
  <si>
    <t>ASSOALHO DE MADEIRA. AF_09/2020</t>
  </si>
  <si>
    <t>98679</t>
  </si>
  <si>
    <t>PISO CIMENTADO, TRAÇO 1:3 (CIMENTO E AREIA), ACABAMENTO LISO, ESPESSURA 2,0 CM, PREPARO MECÂNICO DA ARGAMASSA. AF_09/2020</t>
  </si>
  <si>
    <t>98680</t>
  </si>
  <si>
    <t>PISO CIMENTADO, TRAÇO 1:3 (CIMENTO E AREIA), ACABAMENTO LISO, ESPESSURA 3,0 CM, PREPARO MECÂNICO DA ARGAMASSA. AF_09/2020</t>
  </si>
  <si>
    <t>101749</t>
  </si>
  <si>
    <t>PISO CIMENTADO, TRAÇO 1:3 (CIMENTO E AREIA), ACABAMENTO LISO, ESPESSURA 4,0 CM, PREPARO MECÂNICO DA ARGAMASSA. AF_09/2020</t>
  </si>
  <si>
    <t>98681</t>
  </si>
  <si>
    <t>PISO CIMENTADO, TRAÇO 1:3 (CIMENTO E AREIA), ACABAMENTO RÚSTICO, ESPESSURA 2,0 CM, PREPARO MECÂNICO DA ARGAMASSA. AF_09/2020</t>
  </si>
  <si>
    <t>98682</t>
  </si>
  <si>
    <t>PISO CIMENTADO, TRAÇO 1:3 (CIMENTO E AREIA), ACABAMENTO RÚSTICO, ESPESSURA 3,0 CM, PREPARO MECÂNICO DA ARGAMASSA. AF_09/2020</t>
  </si>
  <si>
    <t>101750</t>
  </si>
  <si>
    <t>PISO CIMENTADO, TRAÇO 1:3 (CIMENTO E AREIA), ACABAMENTO RÚSTICO, ESPESSURA 4,0 CM, PREPARO MECÂNICO DA ARGAMASSA. AF_09/2020</t>
  </si>
  <si>
    <t>101737</t>
  </si>
  <si>
    <t>PISO DE BORRACHA CANELADO, ESPESSURA 3,5MM, FIXADO COM ADESIVO ACRÍLICO. AF_09/2020</t>
  </si>
  <si>
    <t>101735</t>
  </si>
  <si>
    <t>PISO DE BORRACHA ESPORTIVO, ESPESSURA 15MM, ASSENTADO COM ARGAMASSA. AF_09/2020</t>
  </si>
  <si>
    <t>101734</t>
  </si>
  <si>
    <t>PISO DE BORRACHA PASTILHADO, ESPESSURA 15MM, ASSENTADO COM ARGAMASSA. AF_09/2020</t>
  </si>
  <si>
    <t>101736</t>
  </si>
  <si>
    <t>PISO DE BORRACHA PASTILHADO, ESPESSURA 3,5MM, FIXADO COM ADESIVO ACRÍLICO. AF_09/2020</t>
  </si>
  <si>
    <t>101733</t>
  </si>
  <si>
    <t>PISO DE BORRACHA PASTILHADO/FRISADO, ESPESSURA 7MM, ASSENTADO COM ARGAMASSA. AF_09/2020</t>
  </si>
  <si>
    <t>98678</t>
  </si>
  <si>
    <t>PISO ELEVADO COM ESTRUTURA EM AÇO, COMPOSTO POR PEDESTAIS E LONGARINAS. AF_09/2020</t>
  </si>
  <si>
    <t>101747</t>
  </si>
  <si>
    <t>PISO EM CONCRETO 20 MPA PREPARO MECÂNICO, ESPESSURA 7CM. AF_09/2020</t>
  </si>
  <si>
    <t>104162</t>
  </si>
  <si>
    <t>PISO EM GRANILITE, MARMORITE OU GRANITINA EM AMBIENTES INTERNOS, COM ESPESSURA DE 8 MM, INCLUSO MISTURA EM BETONEIRA, COLOCAÇÃO DAS JUNTAS, APLICAÇÃO DO PISO, 4 POLIMENTOS COM POLITRIZ, ESTUCAMENTO, SELADOR E CERA. AF_06/2022</t>
  </si>
  <si>
    <t>98671</t>
  </si>
  <si>
    <t>PISO EM GRANITO APLICADO EM AMBIENTES INTERNOS. AF_09/2020</t>
  </si>
  <si>
    <t>101092</t>
  </si>
  <si>
    <t>PISO EM GRANITO APLICADO EM CALÇADAS OU PISOS EXTERNOS. AF_05/2020</t>
  </si>
  <si>
    <t>101091</t>
  </si>
  <si>
    <t>PISO EM LADRILHO HIDRÁULICO APLICADO EM AMBIENTES EXTERNOS. AF_05/2020</t>
  </si>
  <si>
    <t>101726</t>
  </si>
  <si>
    <t>PISO EM LADRILHO HIDRÁULICO APLICADO EM AMBIENTES INTERNOS DE ÁREA ENTRE 5 E 15 M², INCLUSO APLICAÇÃO DE RESINA. AF_09/2020</t>
  </si>
  <si>
    <t>101725</t>
  </si>
  <si>
    <t>PISO EM LADRILHO HIDRÁULICO APLICADO EM AMBIENTES INTERNOS DE ÁREA MENOR QUE 5 M², INCLUSO APLICAÇÃO DE RESINA. AF_09/2020</t>
  </si>
  <si>
    <t>98672</t>
  </si>
  <si>
    <t>PISO EM MÁRMORE APLICADO EM AMBIENTES INTERNOS. AF_09/2020</t>
  </si>
  <si>
    <t>101093</t>
  </si>
  <si>
    <t>PISO EM MÁRMORE APLICADO EM CALÇADAS OU PISOS EXTERNOS. AF_05/2020</t>
  </si>
  <si>
    <t>101732</t>
  </si>
  <si>
    <t>PISO EM PEDRA ARDÓSIA ASSENTADO SOBRE ARGAMASSA 1:3 (CIMENTO E AREIA). AF_09/2020</t>
  </si>
  <si>
    <t>101731</t>
  </si>
  <si>
    <t>PISO EM PEDRA ASSENTADO SOBRE ARGAMASSA 1:3 (CIMENTO E AREIA). AF_09/2020</t>
  </si>
  <si>
    <t>101090</t>
  </si>
  <si>
    <t>PISO EM PEDRA PORTUGUESA ASSENTADO SOBRE ARGAMASSA SECA DE CIMENTO E AREIA, TRAÇO 1:3, REJUNTADO COM CIMENTO COMUM. AF_05/2020</t>
  </si>
  <si>
    <t>101751</t>
  </si>
  <si>
    <t>PISO EM TACO DE MADEIRA 7X21CM, FIXADO COM COLA BASE DE PVA. AF_09/2020</t>
  </si>
  <si>
    <t>101729</t>
  </si>
  <si>
    <t>PISO EM TACO DE MADEIRA 7X42CM, FIXADO COM COLA BASE DE PVA. AF_09/2020</t>
  </si>
  <si>
    <t>101094</t>
  </si>
  <si>
    <t>PISO PODOTÁTIL DE ALERTA OU DIRECIONAL, DE BORRACHA, ASSENTADO SOBRE ARGAMASSA. AF_05/2020</t>
  </si>
  <si>
    <t>101727</t>
  </si>
  <si>
    <t>PISO VINÍLICO SEMI-FLEXÍVEL EM PLACAS, PADRÃO LISO, ESPESSURA 3,2 MM, FIXADO COM COLA. AF_09/2020</t>
  </si>
  <si>
    <t>101748</t>
  </si>
  <si>
    <t>PREPARO DE CONTRAPISO COM POLITRIZ. AF_09/2020</t>
  </si>
  <si>
    <t>101742</t>
  </si>
  <si>
    <t>RODAPÉ BORRACHA LISO, ALTURA = 7CM, ESPESSURA = 2 MM, PARA ARGAMASSA. AF_09/2020</t>
  </si>
  <si>
    <t>101740</t>
  </si>
  <si>
    <t>RODAPÉ EM ARDÓSIA ALTURA 10CM. AF_09/2020</t>
  </si>
  <si>
    <t>98685</t>
  </si>
  <si>
    <t>RODAPÉ EM GRANITO, ALTURA 10 CM. AF_09/2020</t>
  </si>
  <si>
    <t>98686</t>
  </si>
  <si>
    <t>RODAPÉ EM LADRILHO HIDRÁULICO, ALTURA 7 CM. AF_09/2020</t>
  </si>
  <si>
    <t>101739</t>
  </si>
  <si>
    <t>RODAPÉ EM MADEIRA, ALTURA 7CM, FIXADO COM COLA E PARAFUSOS. AF_09/2020</t>
  </si>
  <si>
    <t>101738</t>
  </si>
  <si>
    <t>RODAPÉ EM MADEIRA, ALTURA 7CM, FIXADO COM COLA. AF_09/2020</t>
  </si>
  <si>
    <t>101741</t>
  </si>
  <si>
    <t>RODAPÉ EM MARMORITE, ALTURA 10CM. AF_09/2020</t>
  </si>
  <si>
    <t>98697</t>
  </si>
  <si>
    <t>RODAPÉ EM MÁRMORE, ALTURA 7 CM. AF_09/2020</t>
  </si>
  <si>
    <t>98688</t>
  </si>
  <si>
    <t>RODAPÉ EM POLIESTIRENO, ALTURA 5 CM. AF_09/2020</t>
  </si>
  <si>
    <t>SOLEIRA EM GRANITO, LARGURA 15 CM, ESPESSURA 2,0 CM. AF_09/2020</t>
  </si>
  <si>
    <t>98695</t>
  </si>
  <si>
    <t>SOLEIRA EM MÁRMORE, LARGURA 15 CM, ESPESSURA 2,0 CM. AF_09/2020</t>
  </si>
  <si>
    <t>100606</t>
  </si>
  <si>
    <t>ASSENTAMENTO DE POSTE DE CONCRETO COM COMPRIMENTO NOMINAL DE 10 M, CARGA NOMINAL DE 1000 DAN, ENGASTAMENTO BASE CONCRETADA COM 1 M DE CONCRETO E 0,6 M DE SOLO (NÃO INCLUI FORNECIMENTO). AF_04/2025</t>
  </si>
  <si>
    <t>100604</t>
  </si>
  <si>
    <t>ASSENTAMENTO DE POSTE DE CONCRETO COM COMPRIMENTO NOMINAL DE 10 M, CARGA NOMINAL DE 300 DAN, ENGASTAMENTO BASE CONCRETADA COM 1 M DE CONCRETO E 0,6 M DE SOLO (NÃO INCLUI FORNECIMENTO). AF_04/2025</t>
  </si>
  <si>
    <t>100605</t>
  </si>
  <si>
    <t>ASSENTAMENTO DE POSTE DE CONCRETO COM COMPRIMENTO NOMINAL DE 10 M, CARGA NOMINAL DE 600 DAN, ENGASTAMENTO BASE CONCRETADA COM 1 M DE CONCRETO E 0,6 M DE SOLO (NÃO INCLUI FORNECIMENTO). AF_04/2025</t>
  </si>
  <si>
    <t>100580</t>
  </si>
  <si>
    <t>ASSENTAMENTO DE POSTE DE CONCRETO COM COMPRIMENTO NOMINAL DE 10 M, CARGA NOMINAL MAIOR QUE 1000 DAN, ENGASTAMENTO SIMPLES COM 1,6 M DE SOLO (NÃO INCLUI FORNECIMENTO). AF_04/2025</t>
  </si>
  <si>
    <t>100579</t>
  </si>
  <si>
    <t>ASSENTAMENTO DE POSTE DE CONCRETO COM COMPRIMENTO NOMINAL DE 10 M, CARGA NOMINAL MENOR OU IGUAL A 1000 DAN, ENGASTAMENTO SIMPLES COM 1,6 M DE SOLO (NÃO INCLUI FORNECIMENTO). AF_04/2025</t>
  </si>
  <si>
    <t>100609</t>
  </si>
  <si>
    <t>ASSENTAMENTO DE POSTE DE CONCRETO COM COMPRIMENTO NOMINAL DE 10,5 M, CARGA NOMINAL DE 1000 DAN, ENGASTAMENTO BASE CONCRETADA COM 1 M DE CONCRETO E 0,65 M DE SOLO (NÃO INCLUI FORNECIMENTO). AF_04/2025</t>
  </si>
  <si>
    <t>100607</t>
  </si>
  <si>
    <t>ASSENTAMENTO DE POSTE DE CONCRETO COM COMPRIMENTO NOMINAL DE 10,5 M, CARGA NOMINAL DE 300 DAN, ENGASTAMENTO BASE CONCRETADA COM 1 M DE CONCRETO E 0,65 M DE SOLO (NÃO INCLUI FORNECIMENTO). AF_04/2025</t>
  </si>
  <si>
    <t>100608</t>
  </si>
  <si>
    <t>ASSENTAMENTO DE POSTE DE CONCRETO COM COMPRIMENTO NOMINAL DE 10,5 M, CARGA NOMINAL DE 600 DAN, ENGASTAMENTO BASE CONCRETADA COM 1 M DE CONCRETO E 0,65 M DE SOLO (NÃO INCLUI FORNECIMENTO). AF_04/2025</t>
  </si>
  <si>
    <t>100582</t>
  </si>
  <si>
    <t>ASSENTAMENTO DE POSTE DE CONCRETO COM COMPRIMENTO NOMINAL DE 10,5 M, CARGA NOMINAL MAIOR QUE 1000 DAN, ENGASTAMENTO SIMPLES COM 1,65 M DE SOLO (NÃO INCLUI FORNECIMENTO). AF_04/2025</t>
  </si>
  <si>
    <t>100581</t>
  </si>
  <si>
    <t>ASSENTAMENTO DE POSTE DE CONCRETO COM COMPRIMENTO NOMINAL DE 10,5 M, CARGA NOMINAL MENOR OU IGUAL A 1000 DAN, ENGASTAMENTO SIMPLES COM 1,65 M DE SOLO (NÃO INCLUI FORNECIMENTO). AF_04/2025</t>
  </si>
  <si>
    <t>100613</t>
  </si>
  <si>
    <t>ASSENTAMENTO DE POSTE DE CONCRETO COM COMPRIMENTO NOMINAL DE 11 M, CARGA NOMINAL DE 1000 DAN, ENGASTAMENTO BASE CONCRETADA COM 1 M DE CONCRETO E 0,7 M DE SOLO (NÃO INCLUI FORNECIMENTO). AF_04/2025</t>
  </si>
  <si>
    <t>100610</t>
  </si>
  <si>
    <t>ASSENTAMENTO DE POSTE DE CONCRETO COM COMPRIMENTO NOMINAL DE 11 M, CARGA NOMINAL DE 300 DAN, ENGASTAMENTO BASE CONCRETADA COM 1 M DE CONCRETO E 0,7 M DE SOLO (NÃO INCLUI FORNECIMENTO). AF_04/2025</t>
  </si>
  <si>
    <t>100611</t>
  </si>
  <si>
    <t>ASSENTAMENTO DE POSTE DE CONCRETO COM COMPRIMENTO NOMINAL DE 11 M, CARGA NOMINAL DE 400 DAN, ENGASTAMENTO BASE CONCRETADA COM 1 M DE CONCRETO E 0,7 M DE SOLO (NÃO INCLUI FORNECIMENTO). AF_04/2025</t>
  </si>
  <si>
    <t>100612</t>
  </si>
  <si>
    <t>ASSENTAMENTO DE POSTE DE CONCRETO COM COMPRIMENTO NOMINAL DE 11 M, CARGA NOMINAL DE 600 DAN, ENGASTAMENTO BASE CONCRETADA COM 1 M DE CONCRETO E 0,7 M DE SOLO (NÃO INCLUI FORNECIMENTO). AF_04/2025</t>
  </si>
  <si>
    <t>100584</t>
  </si>
  <si>
    <t>ASSENTAMENTO DE POSTE DE CONCRETO COM COMPRIMENTO NOMINAL DE 11 M, CARGA NOMINAL MAIOR QUE 1000 DAN, ENGASTAMENTO SIMPLES COM 1,7 M DE SOLO (NÃO INCLUI FORNECIMENTO). AF_04/2025</t>
  </si>
  <si>
    <t>100583</t>
  </si>
  <si>
    <t>ASSENTAMENTO DE POSTE DE CONCRETO COM COMPRIMENTO NOMINAL DE 11 M, CARGA NOMINAL MENOR OU IGUAL A 1000 DAN, ENGASTAMENTO SIMPLES COM 1,7 M DE SOLO (NÃO INCLUI FORNECIMENTO). AF_04/2025</t>
  </si>
  <si>
    <t>100616</t>
  </si>
  <si>
    <t>ASSENTAMENTO DE POSTE DE CONCRETO COM COMPRIMENTO NOMINAL DE 12 M, CARGA NOMINAL DE 1000 DAN, ENGASTAMENTO BASE CONCRETADA COM 1 M DE CONCRETO E 0,8 M DE SOLO (NÃO INCLUI FORNECIMENTO). AF_04/2025</t>
  </si>
  <si>
    <t>100614</t>
  </si>
  <si>
    <t>ASSENTAMENTO DE POSTE DE CONCRETO COM COMPRIMENTO NOMINAL DE 12 M, CARGA NOMINAL DE 400 DAN, ENGASTAMENTO BASE CONCRETADA COM 1 M DE CONCRETO E 0,8 M DE SOLO (NÃO INCLUI FORNECIMENTO). AF_04/2025</t>
  </si>
  <si>
    <t>100615</t>
  </si>
  <si>
    <t>ASSENTAMENTO DE POSTE DE CONCRETO COM COMPRIMENTO NOMINAL DE 12 M, CARGA NOMINAL DE 600 DAN, ENGASTAMENTO BASE CONCRETADA COM 1 M DE CONCRETO E 0,8 M DE SOLO (NÃO INCLUI FORNECIMENTO). AF_04/2025</t>
  </si>
  <si>
    <t>100586</t>
  </si>
  <si>
    <t>ASSENTAMENTO DE POSTE DE CONCRETO COM COMPRIMENTO NOMINAL DE 12 M, CARGA NOMINAL MAIOR QUE 1000 DAN, ENGASTAMENTO SIMPLES COM 1,8 M DE SOLO (NÃO INCLUI FORNECIMENTO). AF_04/2025</t>
  </si>
  <si>
    <t>100585</t>
  </si>
  <si>
    <t>ASSENTAMENTO DE POSTE DE CONCRETO COM COMPRIMENTO NOMINAL DE 12 M, CARGA NOMINAL MENOR OU IGUAL A 1000 DAN, ENGASTAMENTO SIMPLES COM 1,8 M DE SOLO (NÃO INCLUI FORNECIMENTO). AF_04/2025</t>
  </si>
  <si>
    <t>100618</t>
  </si>
  <si>
    <t>ASSENTAMENTO DE POSTE DE CONCRETO COM COMPRIMENTO NOMINAL DE 13 M, CARGA NOMINAL DE 1000 DAN, ENGASTAMENTO BASE CONCRETADA COM 1 M DE CONCRETO E 0,9 M DE SOLO - SOMENTE INSTALAÇÃO, SEM FORNECIMENTO. AF_04/2025</t>
  </si>
  <si>
    <t>100617</t>
  </si>
  <si>
    <t>ASSENTAMENTO DE POSTE DE CONCRETO COM COMPRIMENTO NOMINAL DE 13 M, CARGA NOMINAL DE 600 DAN, ENGASTAMENTO BASE CONCRETADA COM 1 M DE CONCRETO E 0,9 M DE SOLO (NÃO INCLUI FORNECIMENTO). AF_04/2025</t>
  </si>
  <si>
    <t>100588</t>
  </si>
  <si>
    <t>ASSENTAMENTO DE POSTE DE CONCRETO COM COMPRIMENTO NOMINAL DE 13 M, CARGA NOMINAL MAIOR QUE 1000 DAN, ENGASTAMENTO SIMPLES COM 1,9 M DE SOLO (NÃO INCLUI FORNECIMENTO). AF_04/2025</t>
  </si>
  <si>
    <t>100587</t>
  </si>
  <si>
    <t>ASSENTAMENTO DE POSTE DE CONCRETO COM COMPRIMENTO NOMINAL DE 13 M, CARGA NOMINAL MENOR OU IGUAL A 1000 DAN, ENGASTAMENTO SIMPLES COM 1,9 M DE SOLO (NÃO INCLUI FORNECIMENTO). AF_04/2025</t>
  </si>
  <si>
    <t>100590</t>
  </si>
  <si>
    <t>ASSENTAMENTO DE POSTE DE CONCRETO COM COMPRIMENTO NOMINAL DE 13,5 M, CARGA NOMINAL MAIOR QUE 1000 DAN, ENGASTAMENTO SIMPLES COM 1,95 M DE SOLO (NÃO INCLUI FORNECIMENTO). AF_04/2025</t>
  </si>
  <si>
    <t>100589</t>
  </si>
  <si>
    <t>ASSENTAMENTO DE POSTE DE CONCRETO COM COMPRIMENTO NOMINAL DE 13,5 M, CARGA NOMINAL MENOR OU IGUAL A 1000 DAN, ENGASTAMENTO SIMPLES COM 1,95 M DE SOLO (NÃO INCLUI FORNECIMENTO). AF_04/2025</t>
  </si>
  <si>
    <t>100592</t>
  </si>
  <si>
    <t>ASSENTAMENTO DE POSTE DE CONCRETO COM COMPRIMENTO NOMINAL DE 14 M, CARGA NOMINAL MAIOR QUE 1000 DAN, ENGASTAMENTO SIMPLES COM 2 M DE SOLO (NÃO INCLUI FORNECIMENTO). AF_04/2025</t>
  </si>
  <si>
    <t>100591</t>
  </si>
  <si>
    <t>ASSENTAMENTO DE POSTE DE CONCRETO COM COMPRIMENTO NOMINAL DE 14 M, CARGA NOMINAL MENOR OU IGUAL A 1000 DAN, ENGASTAMENTO SIMPLES COM 2 M DE SOLO (NÃO INCLUI FORNECIMENTO). AF_04/2025</t>
  </si>
  <si>
    <t>100594</t>
  </si>
  <si>
    <t>ASSENTAMENTO DE POSTE DE CONCRETO COM COMPRIMENTO NOMINAL DE 15 M, CARGA NOMINAL MAIOR QUE 1000 DAN, ENGASTAMENTO SIMPLES COM 2,1 M DE SOLO (NÃO INCLUI FORNECIMENTO). AF_04/2025</t>
  </si>
  <si>
    <t>100593</t>
  </si>
  <si>
    <t>ASSENTAMENTO DE POSTE DE CONCRETO COM COMPRIMENTO NOMINAL DE 15 M, CARGA NOMINAL MENOR OU IGUAL A 1000 DAN, ENGASTAMENTO SIMPLES COM 2,1 M DE SOLO (NÃO INCLUI FORNECIMENTO). AF_04/2025</t>
  </si>
  <si>
    <t>100596</t>
  </si>
  <si>
    <t>ASSENTAMENTO DE POSTE DE CONCRETO COM COMPRIMENTO NOMINAL DE 18 M, CARGA NOMINAL MAIOR QUE 1000 DAN, ENGASTAMENTO SIMPLES COM 2,4 M DE SOLO (NÃO INCLUI FORNECIMENTO). AF_04/2025</t>
  </si>
  <si>
    <t>100595</t>
  </si>
  <si>
    <t>ASSENTAMENTO DE POSTE DE CONCRETO COM COMPRIMENTO NOMINAL DE 18 M, CARGA NOMINAL MENOR OU IGUAL A 1000 DAN, ENGASTAMENTO SIMPLES COM 2,4 M DE SOLO (NÃO INCLUI FORNECIMENTO). AF_04/2025</t>
  </si>
  <si>
    <t>100598</t>
  </si>
  <si>
    <t>ASSENTAMENTO DE POSTE DE CONCRETO COM COMPRIMENTO NOMINAL DE 20 M, CARGA NOMINAL MAIOR QUE 1000, ENGASTAMENTO SIMPLES COM 2,6 M DE SOLO (NÃO INCLUI FORNECIMENTO). AF_04/2025</t>
  </si>
  <si>
    <t>100597</t>
  </si>
  <si>
    <t>ASSENTAMENTO DE POSTE DE CONCRETO COM COMPRIMENTO NOMINAL DE 20 M, CARGA NOMINAL MENOR OU IGUAL A 1000 DAN, ENGASTAMENTO SIMPLES COM 2,6 M DE SOLO (NÃO INCLUI FORNECIMENTO). AF_04/2025</t>
  </si>
  <si>
    <t>100603</t>
  </si>
  <si>
    <t>ASSENTAMENTO DE POSTE DE CONCRETO COM COMPRIMENTO NOMINAL DE 9 M, CARGA NOMINAL DE 1000 DAN, ENGASTAMENTO BASE CONCRETADA COM 1 M DE CONCRETO E 0,5 M DE SOLO (NÃO INCLUI FORNECIMENTO). AF_04/2025</t>
  </si>
  <si>
    <t>100599</t>
  </si>
  <si>
    <t>ASSENTAMENTO DE POSTE DE CONCRETO COM COMPRIMENTO NOMINAL DE 9 M, CARGA NOMINAL DE 150 DAN, ENGASTAMENTO BASE CONCRETADA COM 1 M DE CONCRETO E 0,5 M DE SOLO (NÃO INCLUI FORNECIMENTO). AF_04/2025</t>
  </si>
  <si>
    <t>100600</t>
  </si>
  <si>
    <t>ASSENTAMENTO DE POSTE DE CONCRETO COM COMPRIMENTO NOMINAL DE 9 M, CARGA NOMINAL DE 300 DAN, ENGASTAMENTO BASE CONCRETADA COM 1 M DE CONCRETO E 0,5 M DE SOLO (NÃO INCLUI FORNECIMENTO). AF_04/2025</t>
  </si>
  <si>
    <t>100601</t>
  </si>
  <si>
    <t>ASSENTAMENTO DE POSTE DE CONCRETO COM COMPRIMENTO NOMINAL DE 9 M, CARGA NOMINAL DE 400 DAN, ENGASTAMENTO BASE CONCRETADA COM 1 M DE CONCRETO E 0,5 M DE SOLO (NÃO INCLUI FORNECIMENTO). AF_04/2025</t>
  </si>
  <si>
    <t>100602</t>
  </si>
  <si>
    <t>ASSENTAMENTO DE POSTE DE CONCRETO COM COMPRIMENTO NOMINAL DE 9 M, CARGA NOMINAL DE 600 DAN, ENGASTAMENTO BASE CONCRETADA COM 1 M DE CONCRETO E 0,5 M DE SOLO (NÃO INCLUI FORNECIMENTO). AF_04/2025</t>
  </si>
  <si>
    <t>100578</t>
  </si>
  <si>
    <t>ASSENTAMENTO DE POSTE DE CONCRETO COM COMPRIMENTO NOMINAL DE 9 M, CARGA NOMINAL MENOR OU IGUAL A 1000 DAN, ENGASTAMENTO SIMPLES COM 1,5 M DE SOLO (NÃO INCLUI FORNECIMENTO). AF_04/2025</t>
  </si>
  <si>
    <t>100623</t>
  </si>
  <si>
    <t>POSTE DE AÇO CÔNICO CONTÍNUO CURVO DUPLO, ENGASTAMENTO SIMPLES COM 1 M DE SOLO, H=9M - FORNECIMENTO E INSTALAÇÃO. AF_04/2025</t>
  </si>
  <si>
    <t>100621</t>
  </si>
  <si>
    <t>POSTE DE AÇO CÔNICO CONTÍNUO CURVO DUPLO, FLANGEADO, H=9M - FORNECIMENTO E INSTALAÇÃO. AF_04/2025</t>
  </si>
  <si>
    <t>100622</t>
  </si>
  <si>
    <t>POSTE DE AÇO CÔNICO CONTÍNUO CURVO SIMPLES, ENGASTAMENTO SIMPLES COM 1 M DE SOLO, H=9M - FORNECIMENTO E INSTALAÇÃO. AF_04/2025</t>
  </si>
  <si>
    <t>105958</t>
  </si>
  <si>
    <t>POSTE DE AÇO CÔNICO CONTÍNUO CURVO SIMPLES, FLANGEADO, H=7M - FORNECIMENTO E INSTALAÇÃO. AF_04/2025</t>
  </si>
  <si>
    <t>100620</t>
  </si>
  <si>
    <t>POSTE DE AÇO CÔNICO CONTÍNUO CURVO SIMPLES, FLANGEADO, H=9M - FORNECIMENTO E INSTALAÇÃO. AF_04/2025</t>
  </si>
  <si>
    <t>105953</t>
  </si>
  <si>
    <t>POSTE DE AÇO CÔNICO CONTÍNUO RETO, ENGASTAMENTO SIMPLES COM 1 M DE SOLO, H=7M - FORNECIMENTO E INSTALAÇÃO. AF_04/2025</t>
  </si>
  <si>
    <t>105955</t>
  </si>
  <si>
    <t>POSTE DE AÇO CÔNICO CONTÍNUO RETO, ENGASTAMENTO SIMPLES COM 1 M DE SOLO, H=9M - FORNECIMENTO E INSTALAÇÃO. AF_04/2025</t>
  </si>
  <si>
    <t>100619</t>
  </si>
  <si>
    <t>POSTE DECORATIVO PARA JARDIM EM AÇO TUBULAR, H = *2,5* M, SEM LUMINÁRIA - FORNECIMENTO E INSTALAÇÃO. AF_04/2025</t>
  </si>
  <si>
    <t>99283</t>
  </si>
  <si>
    <t>ACRÉSCIMO PARA POÇO DE VISITA CIRCULAR PARA DRENAGEM, EM ALVENARIA COM TIJOLOS CERÂMICOS MACIÇOS, DIÂMETRO INTERNO = 0,8 M. AF_12/2020</t>
  </si>
  <si>
    <t>99293</t>
  </si>
  <si>
    <t>ACRÉSCIMO PARA POÇO DE VISITA CIRCULAR PARA DRENAGEM, EM ALVENARIA COM TIJOLOS CERÂMICOS MACIÇOS, DIÂMETRO INTERNO = 1 M. AF_12/2020</t>
  </si>
  <si>
    <t>99243</t>
  </si>
  <si>
    <t>ACRÉSCIMO PARA POÇO DE VISITA CIRCULAR PARA DRENAGEM, EM ALVENARIA COM TIJOLOS CERÂMICOS MACIÇOS, DIÂMETRO INTERNO = 1,2 M. AF_12/2020</t>
  </si>
  <si>
    <t>99249</t>
  </si>
  <si>
    <t>ACRÉSCIMO PARA POÇO DE VISITA CIRCULAR PARA DRENAGEM, EM ALVENARIA COM TIJOLOS CERÂMICOS MACIÇOS, DIÂMETRO INTERNO = 1,5 M. AF_12/2020</t>
  </si>
  <si>
    <t>99278</t>
  </si>
  <si>
    <t>ACRÉSCIMO PARA POÇO DE VISITA CIRCULAR PARA DRENAGEM, EM CONCRETO PRÉ-MOLDADO, DIÂMETRO INTERNO = 0,8 M. AF_12/2020</t>
  </si>
  <si>
    <t>99288</t>
  </si>
  <si>
    <t>ACRÉSCIMO PARA POÇO DE VISITA CIRCULAR PARA DRENAGEM, EM CONCRETO PRÉ-MOLDADO, DIÂMETRO INTERNO = 1 M. AF_12/2020</t>
  </si>
  <si>
    <t>99240</t>
  </si>
  <si>
    <t>ACRÉSCIMO PARA POÇO DE VISITA CIRCULAR PARA DRENAGEM, EM CONCRETO PRÉ-MOLDADO, DIÂMETRO INTERNO = 1,2 M. AF_12/2020</t>
  </si>
  <si>
    <t>99246</t>
  </si>
  <si>
    <t>ACRÉSCIMO PARA POÇO DE VISITA CIRCULAR PARA DRENAGEM, EM CONCRETO PRÉ-MOLDADO, DIÂMETRO INTERNO = 1,5 M. AF_12/2020</t>
  </si>
  <si>
    <t>97981</t>
  </si>
  <si>
    <t>ACRÉSCIMO PARA POÇO DE VISITA CIRCULAR PARA ESGOTO, EM ALVENARIA COM TIJOLOS CERÂMICOS MACIÇOS, DIÂMETRO INTERNO = 0,8 M. AF_12/2020</t>
  </si>
  <si>
    <t>97985</t>
  </si>
  <si>
    <t>ACRÉSCIMO PARA POÇO DE VISITA CIRCULAR PARA ESGOTO, EM ALVENARIA COM TIJOLOS CERÂMICOS MACIÇOS, DIÂMETRO INTERNO = 1 M. AF_12/2020</t>
  </si>
  <si>
    <t>97989</t>
  </si>
  <si>
    <t>ACRÉSCIMO PARA POÇO DE VISITA CIRCULAR PARA ESGOTO, EM ALVENARIA COM TIJOLOS CERÂMICOS MACIÇOS, DIÂMETRO INTERNO = 1,2 M. AF_12/2020</t>
  </si>
  <si>
    <t>97993</t>
  </si>
  <si>
    <t>ACRÉSCIMO PARA POÇO DE VISITA CIRCULAR PARA ESGOTO, EM ALVENARIA COM TIJOLOS CERÂMICOS MACIÇOS, DIÂMETRO INTERNO = 1,5 M. AF_12/2020</t>
  </si>
  <si>
    <t>98409</t>
  </si>
  <si>
    <t>ACRÉSCIMO PARA POÇO DE VISITA CIRCULAR PARA ESGOTO, EM CONCRETO PRÉ-MOLDADO, DIÂMETRO INTERNO = 0,8 M. AF_12/2020</t>
  </si>
  <si>
    <t>97983</t>
  </si>
  <si>
    <t>ACRÉSCIMO PARA POÇO DE VISITA CIRCULAR PARA ESGOTO, EM CONCRETO PRÉ-MOLDADO, DIÂMETRO INTERNO = 1 M. AF_12/2020</t>
  </si>
  <si>
    <t>97987</t>
  </si>
  <si>
    <t>ACRÉSCIMO PARA POÇO DE VISITA CIRCULAR PARA ESGOTO, EM CONCRETO PRÉ-MOLDADO, DIÂMETRO INTERNO = 1,2 M. AF_12/2020</t>
  </si>
  <si>
    <t>97991</t>
  </si>
  <si>
    <t>ACRÉSCIMO PARA POÇO DE VISITA CIRCULAR PARA ESGOTO, EM CONCRETO PRÉ-MOLDADO, DIÂMETRO INTERNO = 1,5 M. AF_12/2020</t>
  </si>
  <si>
    <t>99241</t>
  </si>
  <si>
    <t>ACRÉSCIMO PARA POÇO DE VISITA RETANGULAR PARA DRENAGEM, EM ALVENARIA COM BLOCOS DE CONCRETO, DIMENSÕES INTERNAS = 1,5X1,5 M. AF_12/2020</t>
  </si>
  <si>
    <t>99247</t>
  </si>
  <si>
    <t>ACRÉSCIMO PARA POÇO DE VISITA RETANGULAR PARA DRENAGEM, EM ALVENARIA COM BLOCOS DE CONCRETO, DIMENSÕES INTERNAS = 1,5X2 M. AF_12/2020</t>
  </si>
  <si>
    <t>99263</t>
  </si>
  <si>
    <t>ACRÉSCIMO PARA POÇO DE VISITA RETANGULAR PARA DRENAGEM, EM ALVENARIA COM BLOCOS DE CONCRETO, DIMENSÕES INTERNAS = 1,5X2,5 M. AF_12/2020</t>
  </si>
  <si>
    <t>99276</t>
  </si>
  <si>
    <t>ACRÉSCIMO PARA POÇO DE VISITA RETANGULAR PARA DRENAGEM, EM ALVENARIA COM BLOCOS DE CONCRETO, DIMENSÕES INTERNAS = 1,5X3 M. AF_12/2020</t>
  </si>
  <si>
    <t>99291</t>
  </si>
  <si>
    <t>ACRÉSCIMO PARA POÇO DE VISITA RETANGULAR PARA DRENAGEM, EM ALVENARIA COM BLOCOS DE CONCRETO, DIMENSÕES INTERNAS = 1,5X3,5 M. AF_12/2020</t>
  </si>
  <si>
    <t>99297</t>
  </si>
  <si>
    <t>ACRÉSCIMO PARA POÇO DE VISITA RETANGULAR PARA DRENAGEM, EM ALVENARIA COM BLOCOS DE CONCRETO, DIMENSÕES INTERNAS = 1,5X4 M. AF_12/2020</t>
  </si>
  <si>
    <t>99254</t>
  </si>
  <si>
    <t>ACRÉSCIMO PARA POÇO DE VISITA RETANGULAR PARA DRENAGEM, EM ALVENARIA COM BLOCOS DE CONCRETO, DIMENSÕES INTERNAS = 1X1 M. AF_12/2020</t>
  </si>
  <si>
    <t>99261</t>
  </si>
  <si>
    <t>ACRÉSCIMO PARA POÇO DE VISITA RETANGULAR PARA DRENAGEM, EM ALVENARIA COM BLOCOS DE CONCRETO, DIMENSÕES INTERNAS = 1X1,5 M. AF_12/2020</t>
  </si>
  <si>
    <t>99266</t>
  </si>
  <si>
    <t>ACRÉSCIMO PARA POÇO DE VISITA RETANGULAR PARA DRENAGEM, EM ALVENARIA COM BLOCOS DE CONCRETO, DIMENSÕES INTERNAS = 1X2 M. AF_12/2020</t>
  </si>
  <si>
    <t>99269</t>
  </si>
  <si>
    <t>ACRÉSCIMO PARA POÇO DE VISITA RETANGULAR PARA DRENAGEM, EM ALVENARIA COM BLOCOS DE CONCRETO, DIMENSÕES INTERNAS = 1X2,5 M. AF_12/2020</t>
  </si>
  <si>
    <t>99277</t>
  </si>
  <si>
    <t>ACRÉSCIMO PARA POÇO DE VISITA RETANGULAR PARA DRENAGEM, EM ALVENARIA COM BLOCOS DE CONCRETO, DIMENSÕES INTERNAS = 1X3 M. AF_12/2020</t>
  </si>
  <si>
    <t>99281</t>
  </si>
  <si>
    <t>ACRÉSCIMO PARA POÇO DE VISITA RETANGULAR PARA DRENAGEM, EM ALVENARIA COM BLOCOS DE CONCRETO, DIMENSÕES INTERNAS = 1X3,5 M. AF_12/2020</t>
  </si>
  <si>
    <t>99289</t>
  </si>
  <si>
    <t>ACRÉSCIMO PARA POÇO DE VISITA RETANGULAR PARA DRENAGEM, EM ALVENARIA COM BLOCOS DE CONCRETO, DIMENSÕES INTERNAS = 1X4 M. AF_12/2020</t>
  </si>
  <si>
    <t>99282</t>
  </si>
  <si>
    <t>ACRÉSCIMO PARA POÇO DE VISITA RETANGULAR PARA DRENAGEM, EM ALVENARIA COM BLOCOS DE CONCRETO, DIMENSÕES INTERNAS = 2,5X2,5 M. AF_12/2020</t>
  </si>
  <si>
    <t>99296</t>
  </si>
  <si>
    <t>ACRÉSCIMO PARA POÇO DE VISITA RETANGULAR PARA DRENAGEM, EM ALVENARIA COM BLOCOS DE CONCRETO, DIMENSÕES INTERNAS = 2,5X3 M. AF_12/2020</t>
  </si>
  <si>
    <t>99299</t>
  </si>
  <si>
    <t>ACRÉSCIMO PARA POÇO DE VISITA RETANGULAR PARA DRENAGEM, EM ALVENARIA COM BLOCOS DE CONCRETO, DIMENSÕES INTERNAS = 2,5X3,5 M. AF_12/2020</t>
  </si>
  <si>
    <t>99302</t>
  </si>
  <si>
    <t>ACRÉSCIMO PARA POÇO DE VISITA RETANGULAR PARA DRENAGEM, EM ALVENARIA COM BLOCOS DE CONCRETO, DIMENSÕES INTERNAS = 2,5X4 M. AF_12/2020</t>
  </si>
  <si>
    <t>99307</t>
  </si>
  <si>
    <t>ACRÉSCIMO PARA POÇO DE VISITA RETANGULAR PARA DRENAGEM, EM ALVENARIA COM BLOCOS DE CONCRETO, DIMENSÕES INTERNAS = 2X2 M. AF_12/2020</t>
  </si>
  <si>
    <t>99317</t>
  </si>
  <si>
    <t>ACRÉSCIMO PARA POÇO DE VISITA RETANGULAR PARA DRENAGEM, EM ALVENARIA COM BLOCOS DE CONCRETO, DIMENSÕES INTERNAS = 2X2,5 M. AF_12/2020</t>
  </si>
  <si>
    <t>99321</t>
  </si>
  <si>
    <t>ACRÉSCIMO PARA POÇO DE VISITA RETANGULAR PARA DRENAGEM, EM ALVENARIA COM BLOCOS DE CONCRETO, DIMENSÕES INTERNAS = 2X3 M. AF_12/2020</t>
  </si>
  <si>
    <t>99323</t>
  </si>
  <si>
    <t>ACRÉSCIMO PARA POÇO DE VISITA RETANGULAR PARA DRENAGEM, EM ALVENARIA COM BLOCOS DE CONCRETO, DIMENSÕES INTERNAS = 2X3,5 M. AF_12/2020</t>
  </si>
  <si>
    <t>99325</t>
  </si>
  <si>
    <t>ACRÉSCIMO PARA POÇO DE VISITA RETANGULAR PARA DRENAGEM, EM ALVENARIA COM BLOCOS DE CONCRETO, DIMENSÕES INTERNAS = 2X4 M. AF_12/2020</t>
  </si>
  <si>
    <t>99311</t>
  </si>
  <si>
    <t>ACRÉSCIMO PARA POÇO DE VISITA RETANGULAR PARA DRENAGEM, EM ALVENARIA COM BLOCOS DE CONCRETO, DIMENSÕES INTERNAS = 3,5X3,5 M. AF_12/2020</t>
  </si>
  <si>
    <t>99314</t>
  </si>
  <si>
    <t>ACRÉSCIMO PARA POÇO DE VISITA RETANGULAR PARA DRENAGEM, EM ALVENARIA COM BLOCOS DE CONCRETO, DIMENSÕES INTERNAS = 3,5X4 M. AF_12/2020</t>
  </si>
  <si>
    <t>99304</t>
  </si>
  <si>
    <t>ACRÉSCIMO PARA POÇO DE VISITA RETANGULAR PARA DRENAGEM, EM ALVENARIA COM BLOCOS DE CONCRETO, DIMENSÕES INTERNAS = 3X3 M. AF_12/2020</t>
  </si>
  <si>
    <t>99306</t>
  </si>
  <si>
    <t>ACRÉSCIMO PARA POÇO DE VISITA RETANGULAR PARA DRENAGEM, EM ALVENARIA COM BLOCOS DE CONCRETO, DIMENSÕES INTERNAS = 3X3,5 M. AF_12/2020</t>
  </si>
  <si>
    <t>99309</t>
  </si>
  <si>
    <t>ACRÉSCIMO PARA POÇO DE VISITA RETANGULAR PARA DRENAGEM, EM ALVENARIA COM BLOCOS DE CONCRETO, DIMENSÕES INTERNAS = 3X4 M. AF_12/2020</t>
  </si>
  <si>
    <t>99327</t>
  </si>
  <si>
    <t>ACRÉSCIMO PARA POÇO DE VISITA RETANGULAR PARA DRENAGEM, EM ALVENARIA COM BLOCOS DE CONCRETO, DIMENSÕES INTERNAS = 4X4 M. AF_12/2020</t>
  </si>
  <si>
    <t>98009</t>
  </si>
  <si>
    <t>ACRÉSCIMO PARA POÇO DE VISITA RETANGULAR PARA ESGOTO, EM ALVENARIA COM BLOCOS DE CONCRETO, DIMENSÕES INTERNAS = 1,5X1,5 M. AF_12/2020</t>
  </si>
  <si>
    <t>98011</t>
  </si>
  <si>
    <t>ACRÉSCIMO PARA POÇO DE VISITA RETANGULAR PARA ESGOTO, EM ALVENARIA COM BLOCOS DE CONCRETO, DIMENSÕES INTERNAS = 1,5X2 M. AF_12/2020</t>
  </si>
  <si>
    <t>98013</t>
  </si>
  <si>
    <t>ACRÉSCIMO PARA POÇO DE VISITA RETANGULAR PARA ESGOTO, EM ALVENARIA COM BLOCOS DE CONCRETO, DIMENSÕES INTERNAS = 1,5X2,5 M. AF_12/2020</t>
  </si>
  <si>
    <t>98015</t>
  </si>
  <si>
    <t>ACRÉSCIMO PARA POÇO DE VISITA RETANGULAR PARA ESGOTO, EM ALVENARIA COM BLOCOS DE CONCRETO, DIMENSÕES INTERNAS = 1,5X3 M. AF_12/2020</t>
  </si>
  <si>
    <t>98017</t>
  </si>
  <si>
    <t>ACRÉSCIMO PARA POÇO DE VISITA RETANGULAR PARA ESGOTO, EM ALVENARIA COM BLOCOS DE CONCRETO, DIMENSÕES INTERNAS = 1,5X3,5 M. AF_12/2020</t>
  </si>
  <si>
    <t>98019</t>
  </si>
  <si>
    <t>ACRÉSCIMO PARA POÇO DE VISITA RETANGULAR PARA ESGOTO, EM ALVENARIA COM BLOCOS DE CONCRETO, DIMENSÕES INTERNAS = 1,5X4 M. AF_12/2020</t>
  </si>
  <si>
    <t>97995</t>
  </si>
  <si>
    <t>ACRÉSCIMO PARA POÇO DE VISITA RETANGULAR PARA ESGOTO, EM ALVENARIA COM BLOCOS DE CONCRETO, DIMENSÕES INTERNAS = 1X1 M. AF_12/2020</t>
  </si>
  <si>
    <t>97997</t>
  </si>
  <si>
    <t>ACRÉSCIMO PARA POÇO DE VISITA RETANGULAR PARA ESGOTO, EM ALVENARIA COM BLOCOS DE CONCRETO, DIMENSÕES INTERNAS = 1X1,5 M. AF_12/2020</t>
  </si>
  <si>
    <t>97999</t>
  </si>
  <si>
    <t>ACRÉSCIMO PARA POÇO DE VISITA RETANGULAR PARA ESGOTO, EM ALVENARIA COM BLOCOS DE CONCRETO, DIMENSÕES INTERNAS = 1X2 M. AF_12/2020</t>
  </si>
  <si>
    <t>98001</t>
  </si>
  <si>
    <t>ACRÉSCIMO PARA POÇO DE VISITA RETANGULAR PARA ESGOTO, EM ALVENARIA COM BLOCOS DE CONCRETO, DIMENSÕES INTERNAS = 1X2,5 M. AF_12/2020</t>
  </si>
  <si>
    <t>98003</t>
  </si>
  <si>
    <t>ACRÉSCIMO PARA POÇO DE VISITA RETANGULAR PARA ESGOTO, EM ALVENARIA COM BLOCOS DE CONCRETO, DIMENSÕES INTERNAS = 1X3 M. AF_12/2020</t>
  </si>
  <si>
    <t>98005</t>
  </si>
  <si>
    <t>ACRÉSCIMO PARA POÇO DE VISITA RETANGULAR PARA ESGOTO, EM ALVENARIA COM BLOCOS DE CONCRETO, DIMENSÕES INTERNAS = 1X3,5 M. AF_12/2020</t>
  </si>
  <si>
    <t>98007</t>
  </si>
  <si>
    <t>ACRÉSCIMO PARA POÇO DE VISITA RETANGULAR PARA ESGOTO, EM ALVENARIA COM BLOCOS DE CONCRETO, DIMENSÕES INTERNAS = 1X4 M. AF_12/2020</t>
  </si>
  <si>
    <t>98031</t>
  </si>
  <si>
    <t>ACRÉSCIMO PARA POÇO DE VISITA RETANGULAR PARA ESGOTO, EM ALVENARIA COM BLOCOS DE CONCRETO, DIMENSÕES INTERNAS = 2,5X2,5 M. AF_12/2020</t>
  </si>
  <si>
    <t>98033</t>
  </si>
  <si>
    <t>ACRÉSCIMO PARA POÇO DE VISITA RETANGULAR PARA ESGOTO, EM ALVENARIA COM BLOCOS DE CONCRETO, DIMENSÕES INTERNAS = 2,5X3 M. AF_12/2020</t>
  </si>
  <si>
    <t>98035</t>
  </si>
  <si>
    <t>ACRÉSCIMO PARA POÇO DE VISITA RETANGULAR PARA ESGOTO, EM ALVENARIA COM BLOCOS DE CONCRETO, DIMENSÕES INTERNAS = 2,5X3,5 M. AF_12/2020</t>
  </si>
  <si>
    <t>98037</t>
  </si>
  <si>
    <t>ACRÉSCIMO PARA POÇO DE VISITA RETANGULAR PARA ESGOTO, EM ALVENARIA COM BLOCOS DE CONCRETO, DIMENSÕES INTERNAS = 2,5X4 M. AF_12/2020</t>
  </si>
  <si>
    <t>98021</t>
  </si>
  <si>
    <t>ACRÉSCIMO PARA POÇO DE VISITA RETANGULAR PARA ESGOTO, EM ALVENARIA COM BLOCOS DE CONCRETO, DIMENSÕES INTERNAS = 2X2 M. AF_12/2020</t>
  </si>
  <si>
    <t>98023</t>
  </si>
  <si>
    <t>ACRÉSCIMO PARA POÇO DE VISITA RETANGULAR PARA ESGOTO, EM ALVENARIA COM BLOCOS DE CONCRETO, DIMENSÕES INTERNAS = 2X2,5 M. AF_12/2020</t>
  </si>
  <si>
    <t>98025</t>
  </si>
  <si>
    <t>ACRÉSCIMO PARA POÇO DE VISITA RETANGULAR PARA ESGOTO, EM ALVENARIA COM BLOCOS DE CONCRETO, DIMENSÕES INTERNAS = 2X3 M. AF_12/2020</t>
  </si>
  <si>
    <t>98027</t>
  </si>
  <si>
    <t>ACRÉSCIMO PARA POÇO DE VISITA RETANGULAR PARA ESGOTO, EM ALVENARIA COM BLOCOS DE CONCRETO, DIMENSÕES INTERNAS = 2X3,5 M. AF_12/2020</t>
  </si>
  <si>
    <t>98029</t>
  </si>
  <si>
    <t>ACRÉSCIMO PARA POÇO DE VISITA RETANGULAR PARA ESGOTO, EM ALVENARIA COM BLOCOS DE CONCRETO, DIMENSÕES INTERNAS = 2X4 M. AF_12/2020</t>
  </si>
  <si>
    <t>98045</t>
  </si>
  <si>
    <t>ACRÉSCIMO PARA POÇO DE VISITA RETANGULAR PARA ESGOTO, EM ALVENARIA COM BLOCOS DE CONCRETO, DIMENSÕES INTERNAS = 3,5X3,5 M. AF_12/2020</t>
  </si>
  <si>
    <t>98047</t>
  </si>
  <si>
    <t>ACRÉSCIMO PARA POÇO DE VISITA RETANGULAR PARA ESGOTO, EM ALVENARIA COM BLOCOS DE CONCRETO, DIMENSÕES INTERNAS = 3,5X4 M. AF_12/2020</t>
  </si>
  <si>
    <t>98039</t>
  </si>
  <si>
    <t>ACRÉSCIMO PARA POÇO DE VISITA RETANGULAR PARA ESGOTO, EM ALVENARIA COM BLOCOS DE CONCRETO, DIMENSÕES INTERNAS = 3X3 M. AF_12/2020</t>
  </si>
  <si>
    <t>98041</t>
  </si>
  <si>
    <t>ACRÉSCIMO PARA POÇO DE VISITA RETANGULAR PARA ESGOTO, EM ALVENARIA COM BLOCOS DE CONCRETO, DIMENSÕES INTERNAS = 3X3,5 M. AF_12/2020</t>
  </si>
  <si>
    <t>98043</t>
  </si>
  <si>
    <t>ACRÉSCIMO PARA POÇO DE VISITA RETANGULAR PARA ESGOTO, EM ALVENARIA COM BLOCOS DE CONCRETO, DIMENSÕES INTERNAS = 3X4 M. AF_12/2020</t>
  </si>
  <si>
    <t>98049</t>
  </si>
  <si>
    <t>ACRÉSCIMO PARA POÇO DE VISITA RETANGULAR PARA ESGOTO, EM ALVENARIA COM BLOCOS DE CONCRETO, DIMENSÕES INTERNAS = 4X4 M. AF_12/2020</t>
  </si>
  <si>
    <t>101809</t>
  </si>
  <si>
    <t>BASE PARA POCO DE VISITA RETANGULAR PARA ESGOTO E DRENAGEM, EM CONCRETO ESTRUTURAL, DIMENSÕES INTERNAS DE 90X150 M, PROFUNDIDADE DE 1,25 M, EXCLUINDO TAMPÃO. AF_12/2020</t>
  </si>
  <si>
    <t>99280</t>
  </si>
  <si>
    <t>BASE PARA POÇO DE VISITA CIRCULAR PARA DRENAGEM, EM ALVENARIA COM TIJOLOS CERÂMICOS MACIÇOS, DIÂMETRO INTERNO = 0,80 M, PROFUNDIDADE = 1,40 M, EXCLUINDO TAMPÃO. AF_12/2020</t>
  </si>
  <si>
    <t>99292</t>
  </si>
  <si>
    <t>BASE PARA POÇO DE VISITA CIRCULAR PARA DRENAGEM, EM ALVENARIA COM TIJOLOS CERÂMICOS MACIÇOS, DIÂMETRO INTERNO = 1,0 M, PROFUNDIDADE = 1,40 M, EXCLUINDO TAMPÃO. AF_12/2020</t>
  </si>
  <si>
    <t>99242</t>
  </si>
  <si>
    <t>BASE PARA POÇO DE VISITA CIRCULAR PARA DRENAGEM, EM ALVENARIA COM TIJOLOS CERÂMICOS MACIÇOS, DIÂMETRO INTERNO = 1,2 M, PROFUNDIDADE = 1,40 M, EXCLUINDO TAMPÃO. AF_12/2020</t>
  </si>
  <si>
    <t>99248</t>
  </si>
  <si>
    <t>BASE PARA POÇO DE VISITA CIRCULAR PARA DRENAGEM, EM ALVENARIA COM TIJOLOS CERÂMICOS MACIÇOS, DIÂMETRO INTERNO = 1,50 M, PROFUNDIDADE = 1,40 M, EXCLUINDO TAMPÃO. AF_12/2020</t>
  </si>
  <si>
    <t>99275</t>
  </si>
  <si>
    <t>BASE PARA POÇO DE VISITA CIRCULAR PARA DRENAGEM, EM CONCRETO PRÉ-MOLDADO, DIÂMETRO INTERNO = 0,80 M, PROFUNDIDADE = 1,35 M, EXCLUINDO TAMPÃO. AF_12/2020</t>
  </si>
  <si>
    <t>99285</t>
  </si>
  <si>
    <t>BASE PARA POÇO DE VISITA CIRCULAR PARA DRENAGEM, EM CONCRETO PRÉ-MOLDADO, DIÂMETRO INTERNO = 1,0 M, PROFUNDIDADE = 1,35 M, EXCLUINDO TAMPÃO. AF_05/2018</t>
  </si>
  <si>
    <t>102457</t>
  </si>
  <si>
    <t>BASE PARA POÇO DE VISITA CIRCULAR PARA DRENAGEM, EM CONCRETO PRÉ-MOLDADO, DIÂMETRO INTERNO = 1,20 M, PROFUNDIDADE = 1,60 M, EXCLUINDO TAMPÃO. AF_05/2021</t>
  </si>
  <si>
    <t>102142</t>
  </si>
  <si>
    <t>BASE PARA POÇO DE VISITA CIRCULAR PARA DRENAGEM, EM CONCRETO PRÉ-MOLDADO, DIÂMETRO INTERNO = 1,50 M, PROFUNDIDADE = 1,35 M, EXCLUINDO TAMPÃO. AF_12/2020</t>
  </si>
  <si>
    <t>97980</t>
  </si>
  <si>
    <t>BASE PARA POÇO DE VISITA CIRCULAR PARA ESGOTO, EM ALVENARIA COM TIJOLOS CERÂMICOS MACIÇOS, DIÂMETRO INTERNO = 0,80 M, PROFUNDIDADE = 1,40 M, EXCLUINDO TAMPÃO. AF_12/2020</t>
  </si>
  <si>
    <t>98405</t>
  </si>
  <si>
    <t>BASE PARA POÇO DE VISITA CIRCULAR PARA ESGOTO, EM ALVENARIA COM TIJOLOS CERÂMICOS MACIÇOS, DIÂMETRO INTERNO = 1,0 M, PROFUNDIDADE = 1,40 M, EXCLUINDO TAMPÃO. AF_12/2020</t>
  </si>
  <si>
    <t>97988</t>
  </si>
  <si>
    <t>BASE PARA POÇO DE VISITA CIRCULAR PARA ESGOTO, EM ALVENARIA COM TIJOLOS CERÂMICOS MACIÇOS, DIÂMETRO INTERNO = 1,20 M, PROFUNDIDADE = 1,40 M, EXCLUINDO TAMPÃO. AF_12/2020</t>
  </si>
  <si>
    <t>97992</t>
  </si>
  <si>
    <t>BASE PARA POÇO DE VISITA CIRCULAR PARA ESGOTO, EM ALVENARIA COM TIJOLOS CERÂMICOS MACIÇOS, DIÂMETRO INTERNO = 1,50 M, PROFUNDIDADE = 1,40 M, EXCLUINDO TAMPÃO. AF_12/2020</t>
  </si>
  <si>
    <t>97978</t>
  </si>
  <si>
    <t>BASE PARA POÇO DE VISITA CIRCULAR PARA ESGOTO, EM CONCRETO PRÉ-MOLDADO, DIÂMETRO INTERNO = 0,80 M, PROFUNDIDADE = 1,35 M, EXCLUINDO TAMPÃO. AF_12/2020</t>
  </si>
  <si>
    <t>98410</t>
  </si>
  <si>
    <t>BASE PARA POÇO DE VISITA CIRCULAR PARA ESGOTO, EM CONCRETO PRÉ-MOLDADO, DIÂMETRO INTERNO = 1,0 M, PROFUNDIDADE = 1,35 M, EXCLUINDO TAMPÃO. AF_12/2020</t>
  </si>
  <si>
    <t>102139</t>
  </si>
  <si>
    <t>BASE PARA POÇO DE VISITA CIRCULAR PARA ESGOTO, EM CONCRETO PRÉ-MOLDADO, DIÂMETRO INTERNO = 1,20 M, PROFUNDIDADE = 1,60 M, EXCLUINDO TAMPÃO. AF_12/2020</t>
  </si>
  <si>
    <t>102141</t>
  </si>
  <si>
    <t>BASE PARA POÇO DE VISITA CIRCULAR PARA ESGOTO, EM CONCRETO PRÉ-MOLDADO, DIÂMETRO INTERNO = 1,50 M, PROFUNDIDADE = 1,35 M, EXCLUINDO TAMPÃO. AF_12/2020</t>
  </si>
  <si>
    <t>99290</t>
  </si>
  <si>
    <t>BASE PARA POÇO DE VISITA RETANGULAR PARA DRENAGEM, EM ALVENARIA COM BLOCOS DE CONCRETO, DIMENSÕES INTERNAS = 1,5X1,5 M, PROFUNDIDADE = 1,40 M, EXCLUINDO TAMPÃO. AF_12/2020</t>
  </si>
  <si>
    <t>99244</t>
  </si>
  <si>
    <t>BASE PARA POÇO DE VISITA RETANGULAR PARA DRENAGEM, EM ALVENARIA COM BLOCOS DE CONCRETO, DIMENSÕES INTERNAS = 1,5X2 M, PROFUNDIDADE = 1,40 M, EXCLUINDO TAMPÃO. AF_12/2020</t>
  </si>
  <si>
    <t>99256</t>
  </si>
  <si>
    <t>BASE PARA POÇO DE VISITA RETANGULAR PARA DRENAGEM, EM ALVENARIA COM BLOCOS DE CONCRETO, DIMENSÕES INTERNAS = 1,5X2,5 M, PROFUNDIDADE = 1,40 M, EXCLUINDO TAMPÃO. AF_12/2020</t>
  </si>
  <si>
    <t>99271</t>
  </si>
  <si>
    <t>BASE PARA POÇO DE VISITA RETANGULAR PARA DRENAGEM, EM ALVENARIA COM BLOCOS DE CONCRETO, DIMENSÕES INTERNAS = 1,5X3 M, PROFUNDIDADE = 1,40 M, EXCLUINDO TAMPÃO. AF_12/2020</t>
  </si>
  <si>
    <t>99284</t>
  </si>
  <si>
    <t>BASE PARA POÇO DE VISITA RETANGULAR PARA DRENAGEM, EM ALVENARIA COM BLOCOS DE CONCRETO, DIMENSÕES INTERNAS = 1,5X3,5 M, PROFUNDIDADE = 1,40 M, EXCLUINDO TAMPÃO. AF_12/2020</t>
  </si>
  <si>
    <t>99294</t>
  </si>
  <si>
    <t>BASE PARA POÇO DE VISITA RETANGULAR PARA DRENAGEM, EM ALVENARIA COM BLOCOS DE CONCRETO, DIMENSÕES INTERNAS = 1,5X4 M, PROFUNDIDADE = 1,40 M, EXCLUINDO TAMPÃO. AF_12/2020</t>
  </si>
  <si>
    <t>99252</t>
  </si>
  <si>
    <t>BASE PARA POÇO DE VISITA RETANGULAR PARA DRENAGEM, EM ALVENARIA COM BLOCOS DE CONCRETO, DIMENSÕES INTERNAS = 1X1 M, PROFUNDIDADE = 1,40 M, EXCLUINDO TAMPÃO. AF_12/2020</t>
  </si>
  <si>
    <t>99259</t>
  </si>
  <si>
    <t>BASE PARA POÇO DE VISITA RETANGULAR PARA DRENAGEM, EM ALVENARIA COM BLOCOS DE CONCRETO, DIMENSÕES INTERNAS = 1X1,5 M, PROFUNDIDADE = 1,40 M, EXCLUINDO TAMPÃO. AF_12/2020</t>
  </si>
  <si>
    <t>99265</t>
  </si>
  <si>
    <t>BASE PARA POÇO DE VISITA RETANGULAR PARA DRENAGEM, EM ALVENARIA COM BLOCOS DE CONCRETO, DIMENSÕES INTERNAS = 1X2 M, PROFUNDIDADE = 1,40 M, EXCLUINDO TAMPÃO. AF_12/2020</t>
  </si>
  <si>
    <t>99267</t>
  </si>
  <si>
    <t>BASE PARA POÇO DE VISITA RETANGULAR PARA DRENAGEM, EM ALVENARIA COM BLOCOS DE CONCRETO, DIMENSÕES INTERNAS = 1X2,5 M, PROFUNDIDADE = 1,40 M, EXCLUINDO TAMPÃO. AF_12/2020</t>
  </si>
  <si>
    <t>99274</t>
  </si>
  <si>
    <t>BASE PARA POÇO DE VISITA RETANGULAR PARA DRENAGEM, EM ALVENARIA COM BLOCOS DE CONCRETO, DIMENSÕES INTERNAS = 1X3 M, PROFUNDIDADE = 1,40 M, EXCLUINDO TAMPÃO. AF_12/2020</t>
  </si>
  <si>
    <t>99279</t>
  </si>
  <si>
    <t>BASE PARA POÇO DE VISITA RETANGULAR PARA DRENAGEM, EM ALVENARIA COM BLOCOS DE CONCRETO, DIMENSÕES INTERNAS = 1X3,5 M, PROFUNDIDADE = 1,40 M, EXCLUINDO TAMPÃO. AF_12/2020</t>
  </si>
  <si>
    <t>99286</t>
  </si>
  <si>
    <t>BASE PARA POÇO DE VISITA RETANGULAR PARA DRENAGEM, EM ALVENARIA COM BLOCOS DE CONCRETO, DIMENSÕES INTERNAS = 1X4 M, PROFUNDIDADE = 1,40 M, EXCLUINDO TAMPÃO. AF_12/2020</t>
  </si>
  <si>
    <t>99326</t>
  </si>
  <si>
    <t>BASE PARA POÇO DE VISITA RETANGULAR PARA DRENAGEM, EM ALVENARIA COM BLOCOS DE CONCRETO, DIMENSÕES INTERNAS = 2,5X2,5 M, PROFUNDIDADE = 1,40 M, EXCLUINDO TAMPÃO. AF_12/2020</t>
  </si>
  <si>
    <t>99287</t>
  </si>
  <si>
    <t>BASE PARA POÇO DE VISITA RETANGULAR PARA DRENAGEM, EM ALVENARIA COM BLOCOS DE CONCRETO, DIMENSÕES INTERNAS = 2,5X3 M, PROFUNDIDADE = 1,40 M, EXCLUINDO TAMPÃO. AF_12/2020</t>
  </si>
  <si>
    <t>99298</t>
  </si>
  <si>
    <t>BASE PARA POÇO DE VISITA RETANGULAR PARA DRENAGEM, EM ALVENARIA COM BLOCOS DE CONCRETO, DIMENSÕES INTERNAS = 2,5X3,5 M, PROFUNDIDADE = 1,40 M, EXCLUINDO TAMPÃO. AF_12/2020</t>
  </si>
  <si>
    <t>99300</t>
  </si>
  <si>
    <t>BASE PARA POÇO DE VISITA RETANGULAR PARA DRENAGEM, EM ALVENARIA COM BLOCOS DE CONCRETO, DIMENSÕES INTERNAS = 2,5X4 M, PROFUNDIDADE = 1,40 M, EXCLUINDO TAMPÃO. AF_12/2020</t>
  </si>
  <si>
    <t>99301</t>
  </si>
  <si>
    <t>BASE PARA POÇO DE VISITA RETANGULAR PARA DRENAGEM, EM ALVENARIA COM BLOCOS DE CONCRETO, DIMENSÕES INTERNAS = 2X2 M, PROFUNDIDADE = 1,40 M, EXCLUINDO TAMPÃO. AF_12/2020</t>
  </si>
  <si>
    <t>99312</t>
  </si>
  <si>
    <t>BASE PARA POÇO DE VISITA RETANGULAR PARA DRENAGEM, EM ALVENARIA COM BLOCOS DE CONCRETO, DIMENSÕES INTERNAS = 2X2,5 M, PROFUNDIDADE = 1,40 M, EXCLUINDO TAMPÃO. AF_12/2020</t>
  </si>
  <si>
    <t>99320</t>
  </si>
  <si>
    <t>BASE PARA POÇO DE VISITA RETANGULAR PARA DRENAGEM, EM ALVENARIA COM BLOCOS DE CONCRETO, DIMENSÕES INTERNAS = 2X3 M, PROFUNDIDADE = 1,40 M, EXCLUINDO TAMPÃO. AF_12/2020</t>
  </si>
  <si>
    <t>99322</t>
  </si>
  <si>
    <t>BASE PARA POÇO DE VISITA RETANGULAR PARA DRENAGEM, EM ALVENARIA COM BLOCOS DE CONCRETO, DIMENSÕES INTERNAS = 2X3,5 M, PROFUNDIDADE = 1,40 M, EXCLUINDO TAMPÃO. AF_12/2020</t>
  </si>
  <si>
    <t>99324</t>
  </si>
  <si>
    <t>BASE PARA POÇO DE VISITA RETANGULAR PARA DRENAGEM, EM ALVENARIA COM BLOCOS DE CONCRETO, DIMENSÕES INTERNAS = 2X4 M, PROFUNDIDADE = 1,40 M, EXCLUINDO TAMPÃO. AF_12/2020</t>
  </si>
  <si>
    <t>99310</t>
  </si>
  <si>
    <t>BASE PARA POÇO DE VISITA RETANGULAR PARA DRENAGEM, EM ALVENARIA COM BLOCOS DE CONCRETO, DIMENSÕES INTERNAS = 3,5X3,5 M, PROFUNDIDADE = 1,40 M, EXCLUINDO TAMPÃO. AF_12/2020</t>
  </si>
  <si>
    <t>99313</t>
  </si>
  <si>
    <t>BASE PARA POÇO DE VISITA RETANGULAR PARA DRENAGEM, EM ALVENARIA COM BLOCOS DE CONCRETO, DIMENSÕES INTERNAS = 3,5X4 M, PROFUNDIDADE = 1,40 M, EXCLUINDO TAMPÃO. AF_12/2020</t>
  </si>
  <si>
    <t>99303</t>
  </si>
  <si>
    <t>BASE PARA POÇO DE VISITA RETANGULAR PARA DRENAGEM, EM ALVENARIA COM BLOCOS DE CONCRETO, DIMENSÕES INTERNAS = 3X3 M, PROFUNDIDADE = 1,40 M, EXCLUINDO TAMPÃO. AF_12/2020</t>
  </si>
  <si>
    <t>99305</t>
  </si>
  <si>
    <t>BASE PARA POÇO DE VISITA RETANGULAR PARA DRENAGEM, EM ALVENARIA COM BLOCOS DE CONCRETO, DIMENSÕES INTERNAS = 3X3,5 M, PROFUNDIDADE = 1,40 M, EXCLUINDO TAMPÃO. AF_12/2020</t>
  </si>
  <si>
    <t>99308</t>
  </si>
  <si>
    <t>BASE PARA POÇO DE VISITA RETANGULAR PARA DRENAGEM, EM ALVENARIA COM BLOCOS DE CONCRETO, DIMENSÕES INTERNAS = 3X4 M, PROFUNDIDADE = 1,40 M, EXCLUINDO TAMPÃO. AF_12/2020</t>
  </si>
  <si>
    <t>99315</t>
  </si>
  <si>
    <t>BASE PARA POÇO DE VISITA RETANGULAR PARA DRENAGEM, EM ALVENARIA COM BLOCOS DE CONCRETO, DIMENSÕES INTERNAS = 4X4 M, PROFUNDIDADE = 1,40 M, EXCLUINDO TAMPÃO. AF_12/2020</t>
  </si>
  <si>
    <t>98008</t>
  </si>
  <si>
    <t>BASE PARA POÇO DE VISITA RETANGULAR PARA ESGOTO, EM ALVENARIA COM BLOCOS DE CONCRETO, DIMENSÕES INTERNAS = 1,5X1,5 M, PROFUNDIDADE = 1,45 M, EXCLUINDO TAMPÃO . AF_12/2020</t>
  </si>
  <si>
    <t>98010</t>
  </si>
  <si>
    <t>BASE PARA POÇO DE VISITA RETANGULAR PARA ESGOTO, EM ALVENARIA COM BLOCOS DE CONCRETO, DIMENSÕES INTERNAS = 1,5X2 M, PROFUNDIDADE = 1,40 M, EXCLUINDO TAMPÃO. AF_12/2020</t>
  </si>
  <si>
    <t>98012</t>
  </si>
  <si>
    <t>BASE PARA POÇO DE VISITA RETANGULAR PARA ESGOTO, EM ALVENARIA COM BLOCOS DE CONCRETO, DIMENSÕES INTERNAS = 1,5X2,5 M, PROFUNDIDADE = 1,40 M, EXCLUINDO TAMPÃO. AF_12/2020</t>
  </si>
  <si>
    <t>98014</t>
  </si>
  <si>
    <t>BASE PARA POÇO DE VISITA RETANGULAR PARA ESGOTO, EM ALVENARIA COM BLOCOS DE CONCRETO, DIMENSÕES INTERNAS = 1,5X3 M, PROFUNDIDADE = 1,40 M, EXCLUINDO TAMPÃO. AF_12/2020</t>
  </si>
  <si>
    <t>98016</t>
  </si>
  <si>
    <t>BASE PARA POÇO DE VISITA RETANGULAR PARA ESGOTO, EM ALVENARIA COM BLOCOS DE CONCRETO, DIMENSÕES INTERNAS = 1,5X3,5 M, PROFUNDIDADE = 1,40 M, EXCLUINDO TAMPÃO. AF_12/2020</t>
  </si>
  <si>
    <t>98018</t>
  </si>
  <si>
    <t>BASE PARA POÇO DE VISITA RETANGULAR PARA ESGOTO, EM ALVENARIA COM BLOCOS DE CONCRETO, DIMENSÕES INTERNAS = 1,5X4 M, PROFUNDIDADE = 1,40 M, EXCLUINDO TAMPÃO. AF_12/2020</t>
  </si>
  <si>
    <t>97994</t>
  </si>
  <si>
    <t>BASE PARA POÇO DE VISITA RETANGULAR PARA ESGOTO, EM ALVENARIA COM BLOCOS DE CONCRETO, DIMENSÕES INTERNAS = 1X1 M, PROFUNDIDADE = 1,40 M, EXCLUINDO TAMPÃO. AF_12/2020</t>
  </si>
  <si>
    <t>97996</t>
  </si>
  <si>
    <t>BASE PARA POÇO DE VISITA RETANGULAR PARA ESGOTO, EM ALVENARIA COM BLOCOS DE CONCRETO, DIMENSÕES INTERNAS = 1X1,5 M, PROFUNDIDADE = 1,40 M, EXCLUINDO TAMPÃO. AF_12/2020</t>
  </si>
  <si>
    <t>98407</t>
  </si>
  <si>
    <t>BASE PARA POÇO DE VISITA RETANGULAR PARA ESGOTO, EM ALVENARIA COM BLOCOS DE CONCRETO, DIMENSÕES INTERNAS = 1X2 M, PROFUNDIDADE = 1,40 M, EXCLUINDO TAMPÃO. AF_12/2020</t>
  </si>
  <si>
    <t>98408</t>
  </si>
  <si>
    <t>BASE PARA POÇO DE VISITA RETANGULAR PARA ESGOTO, EM ALVENARIA COM BLOCOS DE CONCRETO, DIMENSÕES INTERNAS = 1X2,5 M, PROFUNDIDADE = 1,40 M, EXCLUINDO TAMPÃO. AF_12/2020</t>
  </si>
  <si>
    <t>98002</t>
  </si>
  <si>
    <t>BASE PARA POÇO DE VISITA RETANGULAR PARA ESGOTO, EM ALVENARIA COM BLOCOS DE CONCRETO, DIMENSÕES INTERNAS = 1X3 M, PROFUNDIDADE = 1,40 M, EXCLUINDO TAMPÃO. AF_12/2020</t>
  </si>
  <si>
    <t>98406</t>
  </si>
  <si>
    <t>BASE PARA POÇO DE VISITA RETANGULAR PARA ESGOTO, EM ALVENARIA COM BLOCOS DE CONCRETO, DIMENSÕES INTERNAS = 1X3,5 M, PROFUNDIDADE = 1,40 M, EXCLUINDO TAMPÃO. AF_12/2020</t>
  </si>
  <si>
    <t>98006</t>
  </si>
  <si>
    <t>BASE PARA POÇO DE VISITA RETANGULAR PARA ESGOTO, EM ALVENARIA COM BLOCOS DE CONCRETO, DIMENSÕES INTERNAS = 1X4 M, PROFUNDIDADE = 1,40 M, EXCLUINDO TAMPÃO. AF_12/2020</t>
  </si>
  <si>
    <t>98030</t>
  </si>
  <si>
    <t>BASE PARA POÇO DE VISITA RETANGULAR PARA ESGOTO, EM ALVENARIA COM BLOCOS DE CONCRETO, DIMENSÕES INTERNAS = 2,5X2,5 M, PROFUNDIDADE = 1,40 M, EXCLUINDO TAMPÃO. AF_12/2020</t>
  </si>
  <si>
    <t>98032</t>
  </si>
  <si>
    <t>BASE PARA POÇO DE VISITA RETANGULAR PARA ESGOTO, EM ALVENARIA COM BLOCOS DE CONCRETO, DIMENSÕES INTERNAS = 2,5X3 M, PROFUNDIDADE = 1,40 M, EXCLUINDO TAMPÃO. AF_12/2020</t>
  </si>
  <si>
    <t>98034</t>
  </si>
  <si>
    <t>BASE PARA POÇO DE VISITA RETANGULAR PARA ESGOTO, EM ALVENARIA COM BLOCOS DE CONCRETO, DIMENSÕES INTERNAS = 2,5X3,5 M, PROFUNDIDADE = 1,40 M, EXCLUINDO TAMPÃO. AF_12/2020</t>
  </si>
  <si>
    <t>98036</t>
  </si>
  <si>
    <t>BASE PARA POÇO DE VISITA RETANGULAR PARA ESGOTO, EM ALVENARIA COM BLOCOS DE CONCRETO, DIMENSÕES INTERNAS = 2,5X4 M, PROFUNDIDADE = 1,40 M, EXCLUINDO TAMPÃO. AF_12/2020</t>
  </si>
  <si>
    <t>98020</t>
  </si>
  <si>
    <t>BASE PARA POÇO DE VISITA RETANGULAR PARA ESGOTO, EM ALVENARIA COM BLOCOS DE CONCRETO, DIMENSÕES INTERNAS = 2X2 M, PROFUNDIDADE = 1,40 M, EXCLUINDO TAMPÃO. AF_12/2020</t>
  </si>
  <si>
    <t>98022</t>
  </si>
  <si>
    <t>BASE PARA POÇO DE VISITA RETANGULAR PARA ESGOTO, EM ALVENARIA COM BLOCOS DE CONCRETO, DIMENSÕES INTERNAS = 2X2,5 M, PROFUNDIDADE = 1,40 M, EXCLUINDO TAMPÃO. AF_12/2020</t>
  </si>
  <si>
    <t>98024</t>
  </si>
  <si>
    <t>BASE PARA POÇO DE VISITA RETANGULAR PARA ESGOTO, EM ALVENARIA COM BLOCOS DE CONCRETO, DIMENSÕES INTERNAS = 2X3 M, PROFUNDIDADE = 1,40 M, EXCLUINDO TAMPÃO. AF_12/2020</t>
  </si>
  <si>
    <t>98026</t>
  </si>
  <si>
    <t>BASE PARA POÇO DE VISITA RETANGULAR PARA ESGOTO, EM ALVENARIA COM BLOCOS DE CONCRETO, DIMENSÕES INTERNAS = 2X3,5 M, PROFUNDIDADE = 1,40 M, EXCLUINDO TAMPÃO. AF_12/2020</t>
  </si>
  <si>
    <t>98028</t>
  </si>
  <si>
    <t>BASE PARA POÇO DE VISITA RETANGULAR PARA ESGOTO, EM ALVENARIA COM BLOCOS DE CONCRETO, DIMENSÕES INTERNAS = 2X4 M, PROFUNDIDADE = 1,40 M, EXCLUINDO TAMPÃO. AF_12/2020</t>
  </si>
  <si>
    <t>98044</t>
  </si>
  <si>
    <t>BASE PARA POÇO DE VISITA RETANGULAR PARA ESGOTO, EM ALVENARIA COM BLOCOS DE CONCRETO, DIMENSÕES INTERNAS = 3,5X3,5 M, PROFUNDIDADE = 1,40 M, EXCLUINDO TAMPÃO. AF_12/2020</t>
  </si>
  <si>
    <t>98046</t>
  </si>
  <si>
    <t>BASE PARA POÇO DE VISITA RETANGULAR PARA ESGOTO, EM ALVENARIA COM BLOCOS DE CONCRETO, DIMENSÕES INTERNAS = 3,5X4 M, PROFUNDIDADE = 1,40 M, EXCLUINDO TAMPÃO. AF_12/2020</t>
  </si>
  <si>
    <t>98038</t>
  </si>
  <si>
    <t>BASE PARA POÇO DE VISITA RETANGULAR PARA ESGOTO, EM ALVENARIA COM BLOCOS DE CONCRETO, DIMENSÕES INTERNAS = 3X3 M, PROFUNDIDADE = 1,40 M, EXCLUINDO TAMPÃO. AF_12/2020</t>
  </si>
  <si>
    <t>98040</t>
  </si>
  <si>
    <t>BASE PARA POÇO DE VISITA RETANGULAR PARA ESGOTO, EM ALVENARIA COM BLOCOS DE CONCRETO, DIMENSÕES INTERNAS = 3X3,5 M, PROFUNDIDADE = 1,40 M, EXCLUINDO TAMPÃO. AF_12/2020</t>
  </si>
  <si>
    <t>98042</t>
  </si>
  <si>
    <t>BASE PARA POÇO DE VISITA RETANGULAR PARA ESGOTO, EM ALVENARIA COM BLOCOS DE CONCRETO, DIMENSÕES INTERNAS = 3X4 M, PROFUNDIDADE = 1,40 M, EXCLUINDO TAMPÃO. AF_12/2020</t>
  </si>
  <si>
    <t>98048</t>
  </si>
  <si>
    <t>BASE PARA POÇO DE VISITA RETANGULAR PARA ESGOTO, EM ALVENARIA COM BLOCOS DE CONCRETO, DIMENSÕES INTERNAS = 4X4 M, PROFUNDIDADE = 1,45 M, EXCLUINDO TAMPÃO. AF_12/2020</t>
  </si>
  <si>
    <t>97955</t>
  </si>
  <si>
    <t>CAIXA COM GRELHA DUPLA RETANGULAR, EM ALVENARIA COM BLOCOS DE CONCRETO, DIMENSÕES INTERNAS: 0,5X2,2X1 M. AF_12/2020</t>
  </si>
  <si>
    <t>97948</t>
  </si>
  <si>
    <t>CAIXA COM GRELHA DUPLA RETANGULAR, EM ALVENARIA COM TIJOLOS CERÂMICOS MACIÇOS, DIMENSÕES INTERNAS: 0,5X2,2X1 M. AF_12/2020</t>
  </si>
  <si>
    <t>97934</t>
  </si>
  <si>
    <t>CAIXA COM GRELHA DUPLA RETANGULAR, EM CONCRETO PRÉ-MOLDADO, DIMENSÕES INTERNAS: 0,5X2,2X1,0 M. AF_12/2020</t>
  </si>
  <si>
    <t>97953</t>
  </si>
  <si>
    <t>CAIXA COM GRELHA SIMPLES RETANGULAR, EM ALVENARIA COM BLOCOS DE CONCRETO, DIMENSÕES INTERNAS: 0,5X1X1 M. AF_12/2020</t>
  </si>
  <si>
    <t>97947</t>
  </si>
  <si>
    <t>CAIXA COM GRELHA SIMPLES RETANGULAR, EM ALVENARIA COM TIJOLOS CERÂMICOS MACIÇOS, DIMENSÕES INTERNAS: 0,5X1X1 M. AF_12/2020</t>
  </si>
  <si>
    <t>97933</t>
  </si>
  <si>
    <t>CAIXA COM GRELHA SIMPLES RETANGULAR, EM CONCRETO PRÉ-MOLDADO, DIMENSÕES INTERNAS: 0,6X1,0X1,0 M. AF_12/2020</t>
  </si>
  <si>
    <t>97961</t>
  </si>
  <si>
    <t>CAIXA PARA BOCA DE LOBO COMBINADA COM GRELHA RETANGULAR, EM ALVENARIA COM BLOCOS DE CONCRETO, DIMENSÕES INTERNAS: 1,3X1X1,2 M. AF_12/2020</t>
  </si>
  <si>
    <t>97951</t>
  </si>
  <si>
    <t>CAIXA PARA BOCA DE LOBO COMBINADA COM GRELHA RETANGULAR, EM ALVENARIA COM TIJOLOS CERÂMICOS MACIÇOS, DIMENSÕES INTERNAS: 1,3X1X1,2 M. AF_12/2020</t>
  </si>
  <si>
    <t>97973</t>
  </si>
  <si>
    <t>CAIXA PARA BOCA DE LOBO DUPLA COMBINADA COM GRELHA RETANGULAR, EM ALVENARIA COM BLOCOS DE CONCRETO, DIMENSÕES INTERNAS: 1,3X2,2X1,2 M. AF_12/2020</t>
  </si>
  <si>
    <t>97952</t>
  </si>
  <si>
    <t>CAIXA PARA BOCA DE LOBO DUPLA COMBINADA COM GRELHA RETANGULAR, EM ALVENARIA COM TIJOLOS CERÂMICOS MACIÇOS, DIMENSÕES INTERNAS: 1,3X2,2X1,2 M. AF_12/2020</t>
  </si>
  <si>
    <t>97957</t>
  </si>
  <si>
    <t>CAIXA PARA BOCA DE LOBO DUPLA RETANGULAR, EM ALVENARIA COM BLOCOS DE CONCRETO, DIMENSÕES INTERNAS: 0,6X2,2X1,2 M. AF_12/2020</t>
  </si>
  <si>
    <t>97950</t>
  </si>
  <si>
    <t>CAIXA PARA BOCA DE LOBO DUPLA RETANGULAR, EM ALVENARIA COM TIJOLOS CERÂMICOS MACIÇOS, DIMENSÕES INTERNAS: 0,6X2,2X1,2 M. AF_12/2020</t>
  </si>
  <si>
    <t>97936</t>
  </si>
  <si>
    <t>CAIXA PARA BOCA DE LOBO DUPLA RETANGULAR, EM CONCRETO PRÉ-MOLDADO, DIMENSÕES INTERNAS: 0,6X2,2X1,2 M. AF_12/2020</t>
  </si>
  <si>
    <t>97956</t>
  </si>
  <si>
    <t>CAIXA PARA BOCA DE LOBO SIMPLES RETANGULAR, EM ALVENARIA COM BLOCOS DE CONCRETO, DIMENSÕES INTERNAS: 0,6X1X1,2 M. AF_12/2020</t>
  </si>
  <si>
    <t>97949</t>
  </si>
  <si>
    <t>CAIXA PARA BOCA DE LOBO SIMPLES RETANGULAR, EM ALVENARIA COM TIJOLOS CERÂMICOS MACIÇOS, DIMENSÕES INTERNAS: 0,6X1X1,2 M. AF_12/2020</t>
  </si>
  <si>
    <t>97935</t>
  </si>
  <si>
    <t>CAIXA PARA BOCA DE LOBO SIMPLES RETANGULAR, EM CONCRETO PRÉ-MOLDADO, DIMENSÕES INTERNAS: 0,6X1,0X1,2 M. AF_12/2020</t>
  </si>
  <si>
    <t>99319</t>
  </si>
  <si>
    <t>CHAMINÉ CIRCULAR PARA POÇO DE VISITA PARA DRENAGEM, EM ALVENARIA COM TIJOLOS CERÂMICOS MACIÇOS, DIÂMETRO INTERNO = 0,6 M. AF_12/2020</t>
  </si>
  <si>
    <t>99318</t>
  </si>
  <si>
    <t>CHAMINÉ CIRCULAR PARA POÇO DE VISITA PARA DRENAGEM, EM CONCRETO PRÉ-MOLDADO, DIÂMETRO INTERNO = 0,6 M. AF_12/2020</t>
  </si>
  <si>
    <t>98051</t>
  </si>
  <si>
    <t>CHAMINÉ CIRCULAR PARA POÇO DE VISITA PARA ESGOTO, EM ALVENARIA COM TIJOLOS CERÂMICOS MACIÇOS, DIÂMETRO INTERNO = 0,6 M. AF_12/2020</t>
  </si>
  <si>
    <t>98050</t>
  </si>
  <si>
    <t>CHAMINÉ CIRCULAR PARA POÇO DE VISITA PARA ESGOTO, EM CONCRETO PRÉ-MOLDADO, DIÂMETRO INTERNO = 0,6 M. AF_12/2020</t>
  </si>
  <si>
    <t>99272</t>
  </si>
  <si>
    <t>POÇO DE INSPEÇÃO CIRCULAR PARA DRENAGEM, EM ALVENARIA COM TIJOLOS CERÂMICOS MACIÇOS, DIÂMETRO INTERNO = 0,60 M, PROFUNDIDADE = 0,95 M, EXCLUINDO TAMPÃO. AF_12/2020</t>
  </si>
  <si>
    <t>99273</t>
  </si>
  <si>
    <t>POÇO DE INSPEÇÃO CIRCULAR PARA DRENAGEM, EM ALVENARIA COM TIJOLOS CERÂMICOS MACIÇOS, DIÂMETRO INTERNO = 0,60 M, PROFUNDIDADE = 1,45 M, EXCLUINDO TAMPÃO. AF_12/2020</t>
  </si>
  <si>
    <t>99268</t>
  </si>
  <si>
    <t>POÇO DE INSPEÇÃO CIRCULAR PARA DRENAGEM, EM CONCRETO PRÉ-MOLDADO, DIÂMETRO INTERNO = 0,60 M, PROFUNDIDADE = 0,90 M, EXCLUINDO TAMPÃO. AF_12/2020</t>
  </si>
  <si>
    <t>99270</t>
  </si>
  <si>
    <t>POÇO DE INSPEÇÃO CIRCULAR PARA DRENAGEM, EM CONCRETO PRÉ-MOLDADO, DIÂMETRO INTERNO = 0,60 M, PROFUNDIDADE = 1,40 M, EXCLUINDO TAMPÃO. AF_12/2020</t>
  </si>
  <si>
    <t>97976</t>
  </si>
  <si>
    <t>POÇO DE INSPEÇÃO CIRCULAR PARA ESGOTO, EM ALVENARIA COM TIJOLOS CERÂMICOS MACIÇOS, DIÂMETRO INTERNO = 0,60 M, PROFUNDIDADE = 0,95 M, EXCLUINDO TAMPÃO. AF_12/2020</t>
  </si>
  <si>
    <t>97977</t>
  </si>
  <si>
    <t>POÇO DE INSPEÇÃO CIRCULAR PARA ESGOTO, EM ALVENARIA COM TIJOLOS CERÂMICOS MACIÇOS, DIÂMETRO INTERNO = 0,60 M, PROFUNDIDADE = 1,45 M, EXCLUINDO TAMPÃO. AF_12/2020</t>
  </si>
  <si>
    <t>97974</t>
  </si>
  <si>
    <t>POÇO DE INSPEÇÃO CIRCULAR PARA ESGOTO, EM CONCRETO PRÉ-MOLDADO, DIÂMETRO INTERNO = 0,60 M, PROFUNDIDADE = 0,90 M, EXCLUINDO TAMPÃO. AF_12/2020</t>
  </si>
  <si>
    <t>97975</t>
  </si>
  <si>
    <t>POÇO DE INSPEÇÃO CIRCULAR PARA ESGOTO, EM CONCRETO PRÉ-MOLDADO, DIÂMETRO INTERNO = 0,60 M, PROFUNDIDADE = 1,40 M, EXCLUINDO TAMPÃO. AF_12/2020</t>
  </si>
  <si>
    <t>101798</t>
  </si>
  <si>
    <t>TAMPA PARA CAIXA TIPO R1, EM FERRO FUNDIDO, DIMENSÕES INTERNAS: 0,40 X 0,60 M - FORNECIMENTO E INSTALAÇÃO. AF_12/2020</t>
  </si>
  <si>
    <t>101799</t>
  </si>
  <si>
    <t>TAMPA PARA CAIXA TIPO R2 E R3, EM FERRO FUNDIDO, DIMENSÕES INTERNAS: 0,55 X 1,10 M - FORNECIMENTO E INSTALAÇÃO. AF_12/2020</t>
  </si>
  <si>
    <t>102487</t>
  </si>
  <si>
    <t>CONCRETO CICLÓPICO FCK = 15MPA, 30% PEDRA DE MÃO EM VOLUME REAL, INCLUSIVE LANÇAMENTO. AF_05/2021</t>
  </si>
  <si>
    <t>102486</t>
  </si>
  <si>
    <t>CONCRETO FCK = 15MPA, TRAÇO 1:3,4:3,4 (EM MASSA SECA DE CIMENTO/ AREIA MÉDIA/ SEIXO ROLADO) - PREPARO MANUAL. AF_05/2021</t>
  </si>
  <si>
    <t>102474</t>
  </si>
  <si>
    <t>CONCRETO FCK = 15MPA, TRAÇO 1:3,4:3,4 (EM MASSA SECA DE CIMENTO/ AREIA MÉDIA/ SEIXO ROLADO) - PREPARO MECÂNICO COM BETONEIRA 400 L. AF_05/2021</t>
  </si>
  <si>
    <t>102480</t>
  </si>
  <si>
    <t>CONCRETO FCK = 15MPA, TRAÇO 1:3,4:3,4 (EM MASSA SECA DE CIMENTO/ AREIA MÉDIA/ SEIXO ROLADO) - PREPARO MECÂNICO COM BETONEIRA 600 L. AF_05/2021</t>
  </si>
  <si>
    <t>94975</t>
  </si>
  <si>
    <t>CONCRETO FCK = 15MPA, TRAÇO 1:3,4:3,5 (EM MASSA SECA DE CIMENTO/ AREIA MÉDIA/ BRITA 1) - PREPARO MANUAL. AF_05/2021</t>
  </si>
  <si>
    <t>94969</t>
  </si>
  <si>
    <t>CONCRETO FCK = 15MPA, TRAÇO 1:3,4:3,5 (EM MASSA SECA DE CIMENTO/ AREIA MÉDIA/ BRITA 1) - PREPARO MECÂNICO COM BETONEIRA 600 L. AF_05/2021</t>
  </si>
  <si>
    <t>102475</t>
  </si>
  <si>
    <t>CONCRETO FCK = 20MPA, TRAÇO 1:2,6:2,9 (EM MASSA SECA DE CIMENTO/ AREIA MÉDIA/ SEIXO ROLADO) - PREPARO MECÂNICO COM BETONEIRA 400 L. AF_05/2021</t>
  </si>
  <si>
    <t>102481</t>
  </si>
  <si>
    <t>CONCRETO FCK = 20MPA, TRAÇO 1:2,6:2,9 (EM MASSA SECA DE CIMENTO/ AREIA MÉDIA/ SEIXO ROLADO) - PREPARO MECÂNICO COM BETONEIRA 600 L. AF_05/2021</t>
  </si>
  <si>
    <t>94970</t>
  </si>
  <si>
    <t>CONCRETO FCK = 20MPA, TRAÇO 1:2,7:3 (EM MASSA SECA DE CIMENTO/ AREIA MÉDIA/ BRITA 1) - PREPARO MECÂNICO COM BETONEIRA 600 L. AF_05/2021</t>
  </si>
  <si>
    <t>102476</t>
  </si>
  <si>
    <t>CONCRETO FCK = 25MPA, TRAÇO 1:2,2:2,5 (EM MASSA SECA DE CIMENTO/ AREIA MÉDIA/ SEIXO ROLADO) - PREPARO MECÂNICO COM BETONEIRA 400 L. AF_05/2021</t>
  </si>
  <si>
    <t>102482</t>
  </si>
  <si>
    <t>CONCRETO FCK = 25MPA, TRAÇO 1:2,2:2,5 (EM MASSA SECA DE CIMENTO/ AREIA MÉDIA/ SEIXO ROLADO) - PREPARO MECÂNICO COM BETONEIRA 600 L. AF_05/2021</t>
  </si>
  <si>
    <t>94965</t>
  </si>
  <si>
    <t>CONCRETO FCK = 25MPA, TRAÇO 1:2,3:2,7 (EM MASSA SECA DE CIMENTO/ AREIA MÉDIA/ BRITA 1) - PREPARO MECÂNICO COM BETONEIRA 400 L. AF_05/2021</t>
  </si>
  <si>
    <t>94971</t>
  </si>
  <si>
    <t>CONCRETO FCK = 25MPA, TRAÇO 1:2,3:2,7 (EM MASSA SECA DE CIMENTO/ AREIA MÉDIA/ BRITA 1) - PREPARO MECÂNICO COM BETONEIRA 600 L. AF_05/2021</t>
  </si>
  <si>
    <t>102477</t>
  </si>
  <si>
    <t>CONCRETO FCK = 30MPA, TRAÇO 1:1,9:2,3 (EM MASSA SECA DE CIMENTO/ AREIA MÉDIA/ SEIXO ROLADO) - PREPARO MECÂNICO COM BETONEIRA 400 L. AF_05/2021</t>
  </si>
  <si>
    <t>102483</t>
  </si>
  <si>
    <t>CONCRETO FCK = 30MPA, TRAÇO 1:1,9:2,3 (EM MASSA SECA DE CIMENTO/ AREIA MÉDIA/ SEIXO ROLADO) - PREPARO MECÂNICO COM BETONEIRA 600 L. AF_05/2021</t>
  </si>
  <si>
    <t>94966</t>
  </si>
  <si>
    <t>CONCRETO FCK = 30MPA, TRAÇO 1:2,1:2,5 (EM MASSA SECA DE CIMENTO/ AREIA MÉDIA/ BRITA 1) - PREPARO MECÂNICO COM BETONEIRA 400 L. AF_05/2021</t>
  </si>
  <si>
    <t>94972</t>
  </si>
  <si>
    <t>CONCRETO FCK = 30MPA, TRAÇO 1:2,1:2,5 (EM MASSA SECA DE CIMENTO/ AREIA MÉDIA/ BRITA 1) - PREPARO MECÂNICO COM BETONEIRA 600 L. AF_05/2021</t>
  </si>
  <si>
    <t>102478</t>
  </si>
  <si>
    <t>CONCRETO FCK = 40MPA, TRAÇO 1:1,4:1,8 (EM MASSA SECA DE CIMENTO/ AREIA MÉDIA/ SEIXO ROLADO) - PREPARO MECÂNICO COM BETONEIRA 400 L. AF_05/2021</t>
  </si>
  <si>
    <t>102484</t>
  </si>
  <si>
    <t>CONCRETO FCK = 40MPA, TRAÇO 1:1,4:1,8 (EM MASSA SECA DE CIMENTO/ AREIA MÉDIA/ SEIXO ROLADO) - PREPARO MECÂNICO COM BETONEIRA 600 L. AF_05/2021</t>
  </si>
  <si>
    <t>94967</t>
  </si>
  <si>
    <t>CONCRETO FCK = 40MPA, TRAÇO 1:1,6:1,9 (EM MASSA SECA DE CIMENTO/ AREIA MÉDIA/ BRITA 1) - PREPARO MECÂNICO COM BETONEIRA 400 L. AF_05/2021</t>
  </si>
  <si>
    <t>94973</t>
  </si>
  <si>
    <t>CONCRETO FCK = 40MPA, TRAÇO 1:1,6:1,9 (EM MASSA SECA DE CIMENTO/ AREIA MÉDIA/ BRITA 1) - PREPARO MECÂNICO COM BETONEIRA 600 L. AF_05/2021</t>
  </si>
  <si>
    <t>94962</t>
  </si>
  <si>
    <t>CONCRETO MAGRO PARA LASTRO, TRAÇO 1:4,5:4,5 (EM MASSA SECA DE CIMENTO/ AREIA MÉDIA/ BRITA 1) - PREPARO MECÂNICO COM BETONEIRA 400 L. AF_05/2021</t>
  </si>
  <si>
    <t>94968</t>
  </si>
  <si>
    <t>CONCRETO MAGRO PARA LASTRO, TRAÇO 1:4,5:4,5 (EM MASSA SECA DE CIMENTO/ AREIA MÉDIA/ BRITA 1) - PREPARO MECÂNICO COM BETONEIRA 600 L. AF_05/2021</t>
  </si>
  <si>
    <t>102485</t>
  </si>
  <si>
    <t>CONCRETO MAGRO PARA LASTRO, TRAÇO 1:4,5:4,5 (EM MASSA SECA DE CIMENTO/ AREIA MÉDIA/ SEIXO ROLADO) - PREPARO MANUAL. AF_05/2021</t>
  </si>
  <si>
    <t>102473</t>
  </si>
  <si>
    <t>CONCRETO MAGRO PARA LASTRO, TRAÇO 1:4,5:4,5 (EM MASSA SECA DE CIMENTO/ AREIA MÉDIA/ SEIXO ROLADO) - PREPARO MECÂNICO COM BETONEIRA 400 L. AF_05/2021</t>
  </si>
  <si>
    <t>102479</t>
  </si>
  <si>
    <t>CONCRETO MAGRO PARA LASTRO, TRAÇO 1:4,5:4,5 (EM MASSA SECA DE CIMENTO/ AREIA MÉDIA/ SEIXO ROLADO) - PREPARO MECÂNICO COM BETONEIRA 600 L. AF_05/2021</t>
  </si>
  <si>
    <t>103769</t>
  </si>
  <si>
    <t>PAR DE TABELAS DE BASQUETE DE COMPENSADO NAVAL, COM AROS E REDES - FORNECIMENTO E INSTALAÇÃO. AF_03/2022</t>
  </si>
  <si>
    <t>97097</t>
  </si>
  <si>
    <t>ACABAMENTO POLIDO PARA PISO DE CONCRETO ARMADO OU LAJE SOBRE SOLO DE ALTA RESISTÊNCIA. AF_09/2021</t>
  </si>
  <si>
    <t>97089</t>
  </si>
  <si>
    <t>ARMAÇÃO PARA EXECUÇÃO DE RADIER, PISO DE CONCRETO OU LAJE SOBRE SOLO, COM USO DE TELA Q-113. AF_09/2021</t>
  </si>
  <si>
    <t>97090</t>
  </si>
  <si>
    <t>ARMAÇÃO PARA EXECUÇÃO DE RADIER, PISO DE CONCRETO OU LAJE SOBRE SOLO, COM USO DE TELA Q-138. AF_09/2021</t>
  </si>
  <si>
    <t>97091</t>
  </si>
  <si>
    <t>ARMAÇÃO PARA EXECUÇÃO DE RADIER, PISO DE CONCRETO OU LAJE SOBRE SOLO, COM USO DE TELA Q-159. AF_09/2021</t>
  </si>
  <si>
    <t>97092</t>
  </si>
  <si>
    <t>ARMAÇÃO PARA EXECUÇÃO DE RADIER, PISO DE CONCRETO OU LAJE SOBRE SOLO, COM USO DE TELA Q-196. AF_09/2021</t>
  </si>
  <si>
    <t>97093</t>
  </si>
  <si>
    <t>ARMAÇÃO PARA EXECUÇÃO DE RADIER, PISO DE CONCRETO OU LAJE SOBRE SOLO, COM USO DE TELA Q-283. AF_09/2021</t>
  </si>
  <si>
    <t>97088</t>
  </si>
  <si>
    <t>ARMAÇÃO PARA EXECUÇÃO DE RADIER, PISO DE CONCRETO OU LAJE SOBRE SOLO, COM USO DE TELA Q-92. AF_09/2021</t>
  </si>
  <si>
    <t>97087</t>
  </si>
  <si>
    <t>CAMADA SEPARADORA PARA EXECUÇÃO DE RADIER, PISO DE CONCRETO OU LAJE SOBRE SOLO, EM LONA PLÁSTICA. AF_09/2021</t>
  </si>
  <si>
    <t>97083</t>
  </si>
  <si>
    <t>COMPACTAÇÃO MECÂNICA DE SOLO PARA EXECUÇÃO DE RADIER, PISO DE CONCRETO OU LAJE SOBRE SOLO, COM COMPACTADOR DE SOLOS A PERCUSSÃO. AF_09/2021</t>
  </si>
  <si>
    <t>97084</t>
  </si>
  <si>
    <t>COMPACTAÇÃO MECÂNICA DE SOLO PARA EXECUÇÃO DE RADIER, PISO DE CONCRETO OU LAJE SOBRE SOLO, COM COMPACTADOR DE SOLOS TIPO PLACA VIBRATÓRIA. AF_09/2021</t>
  </si>
  <si>
    <t>97096</t>
  </si>
  <si>
    <t>CONCRETAGEM DE RADIER, PISO DE CONCRETO OU LAJE SOBRE SOLO, FCK 30 MPA - LANÇAMENTO, ADENSAMENTO E ACABAMENTO. AF_09/2021</t>
  </si>
  <si>
    <t>97082</t>
  </si>
  <si>
    <t>ESCAVAÇÃO MANUAL DE VIGA DE BORDA PARA RADIER. AF_09/2021</t>
  </si>
  <si>
    <t>EXECUÇÃO DE LAJE SOBRE SOLO, ESPESSURA DE 10 CM, FCK = 30 MPA, COM USO DE FORMAS EM MADEIRA SERRADA. AF_09/2021</t>
  </si>
  <si>
    <t>103077</t>
  </si>
  <si>
    <t>EXECUÇÃO DE LAJE SOBRE SOLO, ESPESSURA DE 15 CM, FCK = 30 MPA, COM USO DE FORMAS EM MADEIRA SERRADA. AF_09/2021</t>
  </si>
  <si>
    <t>103078</t>
  </si>
  <si>
    <t>EXECUÇÃO DE LAJE SOBRE SOLO, ESPESSURA DE 20 CM, FCK = 30 MPA, COM USO DE FORMAS EM MADEIRA SERRADA. AF_09/2021</t>
  </si>
  <si>
    <t>103079</t>
  </si>
  <si>
    <t>EXECUÇÃO DE LAJE SOBRE SOLO, ESPESSURA DE 25 CM, FCK = 30 MPA, COM USO DE FORMAS EM MADEIRA SERRADA. AF_09/2021</t>
  </si>
  <si>
    <t>103080</t>
  </si>
  <si>
    <t>EXECUÇÃO DE LAJE SOBRE SOLO, ESPESSURA DE 30 CM, FCK = 30 MPA, COM USO DE FORMAS EM MADEIRA SERRADA. AF_09/2021</t>
  </si>
  <si>
    <t>103075</t>
  </si>
  <si>
    <t>EXECUÇÃO DE PISO DE CONCRETO, COM ACABAMENTO SUPERFICIAL, ESPESSURA DE 15 CM, FCK = 30 MPA, COM USO DE FORMAS EM MADEIRA SERRADA. AF_09/2021</t>
  </si>
  <si>
    <t>103074</t>
  </si>
  <si>
    <t>EXECUÇÃO DE PISO DE CONCRETO, SEM ACABAMENTO SUPERFICIAL, ESPESSURA DE 15 CM, FCK = 30 MPA, COM USO DE FORMAS EM MADEIRA SERRADA. AF_09/2021</t>
  </si>
  <si>
    <t>97101</t>
  </si>
  <si>
    <t>EXECUÇÃO DE RADIER, ESPESSURA DE 10 CM, FCK = 30 MPA, COM USO DE FORMAS EM MADEIRA SERRADA. AF_09/2021</t>
  </si>
  <si>
    <t>97102</t>
  </si>
  <si>
    <t>EXECUÇÃO DE RADIER, ESPESSURA DE 15 CM, FCK = 30 MPA, COM USO DE FORMAS EM MADEIRA SERRADA. AF_09/2021</t>
  </si>
  <si>
    <t>97103</t>
  </si>
  <si>
    <t>EXECUÇÃO DE RADIER, ESPESSURA DE 20 CM, FCK = 30 MPA, COM USO DE FORMAS EM MADEIRA SERRADA. AF_09/2021</t>
  </si>
  <si>
    <t>103072</t>
  </si>
  <si>
    <t>EXECUÇÃO DE RADIER, ESPESSURA DE 25 CM, FCK = 30 MPA, COM USO DE FORMAS EM MADEIRA SERRADA. AF_09/2021</t>
  </si>
  <si>
    <t>103073</t>
  </si>
  <si>
    <t>EXECUÇÃO DE RADIER, ESPESSURA DE 30 CM, FCK = 30 MPA, COM USO DE FORMAS EM MADEIRA SERRADA. AF_09/2021</t>
  </si>
  <si>
    <t>97086</t>
  </si>
  <si>
    <t>FABRICAÇÃO, MONTAGEM E DESMONTAGEM DE FORMA PARA RADIER, PISO DE CONCRETO OU LAJE SOBRE SOLO, EM MADEIRA SERRADA, 4 UTILIZAÇÕES. AF_09/2021</t>
  </si>
  <si>
    <t>104766</t>
  </si>
  <si>
    <t>CHUMBAMENTO LINEAR EM ALVENARIA PARA ELETRODUTOS COM DIÂMETROS MENORES OU IGUAIS A 40 MM. AF_09/2023</t>
  </si>
  <si>
    <t>90467</t>
  </si>
  <si>
    <t>CHUMBAMENTO LINEAR EM ALVENARIA PARA RAMAIS/DISTRIBUIÇÃO DE INSTALAÇÕES HIDRÁULICAS COM DIÂMETROS MAIORES QUE 40 MM E MENORES OU IGUAIS A 75 MM. AF_09/2023</t>
  </si>
  <si>
    <t>90466</t>
  </si>
  <si>
    <t>CHUMBAMENTO LINEAR EM ALVENARIA PARA RAMAIS/DISTRIBUIÇÃO DE INSTALAÇÕES HIDRÁULICAS COM DIÂMETROS MENORES OU IGUAIS A 40 MM. AF_09/2023</t>
  </si>
  <si>
    <t>90469</t>
  </si>
  <si>
    <t>CHUMBAMENTO LINEAR EM CONTRAPISO PARA RAMAIS/DISTRIBUIÇÃO DE INSTALAÇÕES HIDRÁULICAS COM DIÂMETROS MAIORES QUE 40 MM E MENORES OU IGUAIS A 75 MM. AF_09/2023</t>
  </si>
  <si>
    <t>90470</t>
  </si>
  <si>
    <t>CHUMBAMENTO LINEAR EM CONTRAPISO PARA RAMAIS/DISTRIBUIÇÃO DE INSTALAÇÕES HIDRÁULICAS COM DIÂMETROS MAIORES QUE 75 MM E MENORES OU IGUAIS A 100 MM. AF_09/2023</t>
  </si>
  <si>
    <t>90468</t>
  </si>
  <si>
    <t>CHUMBAMENTO LINEAR EM CONTRAPISO PARA RAMAIS/DISTRIBUIÇÃO DE INSTALAÇÕES HIDRÁULICAS COM DIÂMETROS MENORES OU IGUAIS A 40 MM. AF_09/2023</t>
  </si>
  <si>
    <t>91188</t>
  </si>
  <si>
    <t>CHUMBAMENTO PONTUAL DE ABERTURA EM LAJE COM PASSAGEM DE 1 TUBO COM DIÂMETRO DE 50 MM. AF_09/2023</t>
  </si>
  <si>
    <t>91189</t>
  </si>
  <si>
    <t>CHUMBAMENTO PONTUAL DE ABERTURA EM LAJE COM PASSAGEM DE 5 TUBOS COM DIÂMETROS DE 50 MM. AF_09/2023</t>
  </si>
  <si>
    <t>91192</t>
  </si>
  <si>
    <t>CHUMBAMENTO PONTUAL EM PASSAGEM DE TUBO COM DIÂMETRO MAIOR QUE 75 MM E MENORES OU IGUAIS A 150 MM. AF_09/2023</t>
  </si>
  <si>
    <t>91190</t>
  </si>
  <si>
    <t>CHUMBAMENTO PONTUAL EM PASSAGEM DE TUBO COM DIÂMETRO MENOR OU IGUAL A 40 MM. AF_09/2023</t>
  </si>
  <si>
    <t>91191</t>
  </si>
  <si>
    <t>CHUMBAMENTO PONTUAL EM PASSAGEM DE TUBO COM DIÂMETROS ENTRE 40 MM E 75 MM. AF_09/2023</t>
  </si>
  <si>
    <t>95541</t>
  </si>
  <si>
    <t>FIXAÇÃO DE DUTOS FLEXÍVEIS CIRCULARES, DIÂMETRO 109 MM OU 4", COM ABRAÇADEIRA METÁLICA FLEXÍVEL FIXADA DIRETAMENTE NA LAJE, SOMENTE MÃO DE OBRA. AF_09/2023</t>
  </si>
  <si>
    <t>104785</t>
  </si>
  <si>
    <t>FIXAÇÃO DE ELETRODUTOS, DIÂMETROS MENORES OU IGUAIS A 40 MM, COM ABRAÇADEIRA METÁLICA RÍGIDA TIPO D COM PARAFUSO DE FIXAÇÃO 1 1/4", FIXADA DIRETAMENTE NA LAJE OU PAREDE. AF_09/2023</t>
  </si>
  <si>
    <t>91166</t>
  </si>
  <si>
    <t>FIXAÇÃO DE TUBOS HORIZONTAIS DE PEX OU MULTICAMADAS, DIÂMETROS IGUAIS OU INFERIORES A 40 MM, COM ABRAÇADEIRA PLÁSTICA FIXADA EM LAJE. AF_09/2023_PE</t>
  </si>
  <si>
    <t>91167</t>
  </si>
  <si>
    <t>FIXAÇÃO DE TUBOS HORIZONTAIS DE PPR DIÂMETROS MENORES OU IGUAIS A 40 MM COM ABRAÇADEIRA METÁLICA RÍGIDA TIPO U PERFIL 1 1/4", FIXADA EM PERFILADO EM LAJE. AF_09/2023_PS</t>
  </si>
  <si>
    <t>91176</t>
  </si>
  <si>
    <t>FIXAÇÃO DE TUBOS HORIZONTAIS DE PPR DIÂMETROS MENORES OU IGUAIS A 40 MM, COM ABRAÇADEIRA METÁLICA RÍGIDA TIPO D COM PARAFUSO DE FIXAÇÃO 1 1/4", FIXADA DIRETAMENTE NA LAJE OU PAREDE. AF_09/2023</t>
  </si>
  <si>
    <t>91182</t>
  </si>
  <si>
    <t>FIXAÇÃO DE TUBOS HORIZONTAIS DE PPR, DIÂMETROS MENORES OU IGUAIS A 40 MM, COM ABRAÇADEIRA METÁLICA FLEXÍVEL 18 MM, FIXADA DIRETAMENTE NA LAJE. AF_09/2023</t>
  </si>
  <si>
    <t>91186</t>
  </si>
  <si>
    <t>FIXAÇÃO DE TUBOS HORIZONTAIS DE PVC ÁGUA, PVC ESGOTO, PVC ÁGUA PLUVIAL, CPVC, PPR, COBRE OU AÇO, DIÂMETROS MAIORES QUE 40 MM E MENORES OU IGUAIS A 75 MM, COM ABRAÇADEIRA METÁLICA FLEXÍVEL 18 MM, FIXADA DIRETAMENTE NA LAJE. AF_09/2023</t>
  </si>
  <si>
    <t>91171</t>
  </si>
  <si>
    <t>FIXAÇÃO DE TUBOS HORIZONTAIS DE PVC ÁGUA, PVC ESGOTO, PVC ÁGUA PLUVIAL, CPVC, PPR, COBRE OU AÇO, DIÂMETROS MAIORES QUE 40 MM E MENORES OU IGUAIS A 75 MM, COM ABRAÇADEIRA METÁLICA RÍGIDA TIPO U PERFIL 2 1/2", FIXADA EM PERFILADO EM LAJE. AF_09/2023_PS</t>
  </si>
  <si>
    <t>91187</t>
  </si>
  <si>
    <t>FIXAÇÃO DE TUBOS HORIZONTAIS DE PVC ÁGUA, PVC ESGOTO, PVC ÁGUA PLUVIAL, CPVC, PPR, COBRE OU AÇO, DIÂMETROS MAIORES QUE 75 MM E MENORES OU IGUAIS A 100 MM, COM ABRAÇADEIRA METÁLICA FLEXÍVEL 18 MM, FIXADA DIRETAMENTE NA LAJE. AF_09/2023</t>
  </si>
  <si>
    <t>91172</t>
  </si>
  <si>
    <t>FIXAÇÃO DE TUBOS HORIZONTAIS DE PVC ÁGUA, PVC ESGOTO, PVC ÁGUA PLUVIAL, CPVC, PPR, COBRE OU AÇO, DIÂMETROS MAIORES QUE 75 MM E MENORES OU IGUAIS A 100 MM, COM ABRAÇADEIRA METÁLICA RÍGIDA TIPO U PERFIL 4", FIXADA EM PERFILADO EM LAJE. AF_09/2023_PS</t>
  </si>
  <si>
    <t>91185</t>
  </si>
  <si>
    <t>FIXAÇÃO DE TUBOS HORIZONTAIS DE PVC ÁGUA, PVC ESGOTO, PVC ÁGUA PLUVIAL, CPVC, PPR, COBRE OU AÇO, DIÂMETROS MENORES OU IGUAIS A 40 MM, COM ABRAÇADEIRA METÁLICA FLEXÍVEL 18 MM, FIXADA DIRETAMENTE NA LAJE. AF_09/2023</t>
  </si>
  <si>
    <t>91170</t>
  </si>
  <si>
    <t>FIXAÇÃO DE TUBOS HORIZONTAIS DE PVC ÁGUA, PVC ESGOTO, PVC ÁGUA PLUVIAL, CPVC, PPR, COBRE OU AÇO, DIÂMETROS MENORES OU IGUAIS A 40 MM, COM ABRAÇADEIRA METÁLICA RÍGIDA TIPO U PERFIL 1 1/4", FIXADA EM PERFILADO EM LAJE. AF_09/2023_PS</t>
  </si>
  <si>
    <t>91180</t>
  </si>
  <si>
    <t>FIXAÇÃO DE TUBOS HORIZONTAIS DE PVC ÁGUA/PVC ESGOTO/PVC PLUVIAL/CPVC/PPR/COBRE OU AÇO, DIÂMETROS MAIORES QUE 40 MM E MENORES OU IGUAIS A 75 MM, COM ABRAÇADEIRA TIPO D COM PARAFUSO DE FIXAÇÃO 2 1/2", FIXADA DIRETAMENTE NA LAJE OU PAREDE. AF_09/2023</t>
  </si>
  <si>
    <t>91181</t>
  </si>
  <si>
    <t>FIXAÇÃO DE TUBOS HORIZONTAIS DE PVC ÁGUA/PVC ESGOTO/PVC PLUVIAL/CPVC/PPR/COBRE OU AÇO, DIÂMETROS MAIORES QUE 75 MM E MENORES OU IGUAIS A 100 MM, COM ABRAÇADEIRA TIPO D COM PARAFUSO DE FIXAÇÃO 4", FIXADA DIRETAMENTE NA LAJE OU PAREDE. AF_09/2023</t>
  </si>
  <si>
    <t>91179</t>
  </si>
  <si>
    <t>FIXAÇÃO DE TUBOS HORIZONTAIS DE PVC ÁGUA/PVC ESGOTO/PVC PLUVIAL/CPVC/PPR/COBRE OU AÇO, DIÂMETROS MENORES OU IGUAIS A 40 MM, COM ABRAÇADEIRA METÁLICA RÍGIDA TIPO D COM PARAFUSO DE FIXAÇÃO 1 1/4", FIXADA DIRETAMENTE NA LAJE OU PAREDE. AF_09/2023</t>
  </si>
  <si>
    <t>91174</t>
  </si>
  <si>
    <t>FIXAÇÃO DE TUBOS VERTICAIS DE PVC ÁGUA, PVC ESGOTO, PVC ÁGUA PLUVIAL, CPVC, PPR, COBRE OU AÇO, DIÂMETROS MAIORES QUE 40 MM E MENORES OU IGUAIS A 75 MM, COM ABRAÇADEIRA METÁLICA RÍGIDA TIPO U PERFIL 2 1/2", FIXADA EM PERFILADO EM PAREDE. AF_09/2023_PS</t>
  </si>
  <si>
    <t>91175</t>
  </si>
  <si>
    <t>FIXAÇÃO DE TUBOS VERTICAIS DE PVC ÁGUA, PVC ESGOTO, PVC ÁGUA PLUVIAL, CPVC, PPR, COBRE OU AÇO, DIÂMETROS MAIORES QUE 75 MM E MENORES OU IGUAIS A 100 MM, COM ABRAÇADEIRA METÁLICA RÍGIDA TIPO U PERFIL 4", FIXADA EM PERFILADO EM PAREDE. AF_09/2023_PS</t>
  </si>
  <si>
    <t>91173</t>
  </si>
  <si>
    <t>FIXAÇÃO DE TUBOS VERTICAIS DE PVC ÁGUA, PVC ESGOTO, PVC ÁGUA PLUVIAL, CPVC, PPR, COBRE OU AÇO, DIÂMETROS MENORES OU IGUAIS A 40 MM, COM ABRAÇADEIRA METÁLICA RÍGIDA TIPO U PERFIL 1 1/4", FIXADA EM PERFILADO EM PAREDE. AF_09/2023_PS</t>
  </si>
  <si>
    <t>104759</t>
  </si>
  <si>
    <t>FURO MANUAL EM ALVENARIA, PARA INSTALAÇÕES ELÉTRICAS, DIÂMETROS MAIORES QUE 40 MM E MENORES OU IGUAIS A 75 MM. AF_09/2023</t>
  </si>
  <si>
    <t>104760</t>
  </si>
  <si>
    <t>FURO MANUAL EM ALVENARIA, PARA INSTALAÇÕES ELÉTRICAS, DIÂMETROS MAIORES QUE 75 MM E MENORES OU IGUAIS A 100 MM. AF_09/2023</t>
  </si>
  <si>
    <t>104758</t>
  </si>
  <si>
    <t>FURO MANUAL EM ALVENARIA, PARA INSTALAÇÕES ELÉTRICAS, DIÂMETROS MENORES OU IGUAIS A 40 MM. AF_09/2023</t>
  </si>
  <si>
    <t>90437</t>
  </si>
  <si>
    <t>FURO MANUAL EM ALVENARIA, PARA INSTALAÇÕES HIDRÁULICAS, DIÂMETROS MAIORES QUE 40 MM E MENORES OU IGUAIS A 75 MM. AF_09/2023</t>
  </si>
  <si>
    <t>90438</t>
  </si>
  <si>
    <t>FURO MANUAL EM ALVENARIA, PARA INSTALAÇÕES HIDRÁULICAS, DIÂMETROS MAIORES QUE 75 MM E MENORES OU IGUAIS A 100 MM. AF_09/2023</t>
  </si>
  <si>
    <t>90436</t>
  </si>
  <si>
    <t>FURO MANUAL EM ALVENARIA, PARA INSTALAÇÕES HIDRÁULICAS, DIÂMETROS MENORES OU IGUAIS A 40 MM. AF_09/2023</t>
  </si>
  <si>
    <t>104770</t>
  </si>
  <si>
    <t>FURO MECANIZADO EM ALVENARIA, PARA INSTALAÇÕES ELÉTRICAS, DIÂMETROS MAIORES QUE 40 MM E MENORES OU IGUAIS A 75 MM. AF_09/2023</t>
  </si>
  <si>
    <t>104772</t>
  </si>
  <si>
    <t>FURO MECANIZADO EM ALVENARIA, PARA INSTALAÇÕES ELÉTRICAS, DIÂMETROS MAIORES QUE 75 MM E MENORES OU IGUAIS A 100 MM. AF_09/2023</t>
  </si>
  <si>
    <t>104768</t>
  </si>
  <si>
    <t>FURO MECANIZADO EM ALVENARIA, PARA INSTALAÇÕES ELÉTRICAS, DIÂMETROS MENORES OU IGUAIS A 40 MM. AF_09/2023</t>
  </si>
  <si>
    <t>104769</t>
  </si>
  <si>
    <t>FURO MECANIZADO EM ALVENARIA, PARA INSTALAÇÕES HIDRÁULICAS, DIÂMETROS MAIORES QUE 40 MM E MENORES OU IGUAIS A 75 MM. AF_09/2023</t>
  </si>
  <si>
    <t>104771</t>
  </si>
  <si>
    <t>FURO MECANIZADO EM ALVENARIA, PARA INSTALAÇÕES HIDRÁULICAS, DIÂMETROS MAIORES QUE 75 MM E MENORES OU IGUAIS A 100 MM. AF_09/2023</t>
  </si>
  <si>
    <t>104767</t>
  </si>
  <si>
    <t>FURO MECANIZADO EM ALVENARIA, PARA INSTALAÇÕES HIDRÁULICAS, DIÂMETROS MENORES OU IGUAIS A 40 MM. AF_09/2023</t>
  </si>
  <si>
    <t>104762</t>
  </si>
  <si>
    <t>FURO MECANIZADO EM CONCRETO, COM MARTELO DEMOLIDOR, PARA INSTALAÇÕES ELÉTRICAS, DIÂMETROS MAIORES QUE 40 MM E MENORES OU IGUAIS A 75 MM. AF_09/2023</t>
  </si>
  <si>
    <t>104763</t>
  </si>
  <si>
    <t>FURO MECANIZADO EM CONCRETO, COM MARTELO DEMOLIDOR, PARA INSTALAÇÕES ELÉTRICAS, DIÂMETROS MAIORES QUE 75 MM E MENORES OU IGUAIS A 150 MM. AF_09/2023</t>
  </si>
  <si>
    <t>104761</t>
  </si>
  <si>
    <t>FURO MECANIZADO EM CONCRETO, COM MARTELO DEMOLIDOR, PARA INSTALAÇÕES ELÉTRICAS, DIÂMETROS MENORES OU IGUAIS A 40 MM. AF_09/2023</t>
  </si>
  <si>
    <t>90440</t>
  </si>
  <si>
    <t>FURO MECANIZADO EM CONCRETO, COM MARTELO DEMOLIDOR, PARA INSTALAÇÕES HIDRÁULICAS, DIÂMETROS MAIORES QUE 40 MM E MENORES OU IGUAIS A 75 MM. AF_09/2023</t>
  </si>
  <si>
    <t>90441</t>
  </si>
  <si>
    <t>FURO MECANIZADO EM CONCRETO, COM MARTELO DEMOLIDOR, PARA INSTALAÇÕES HIDRÁULICAS, DIÂMETROS MAIORES QUE 75 MM E MENORES OU IGUAIS A 150 MM. AF_09/2023</t>
  </si>
  <si>
    <t>90439</t>
  </si>
  <si>
    <t>FURO MECANIZADO EM CONCRETO, COM MARTELO DEMOLIDOR, PARA INSTALAÇÕES HIDRÁULICAS, DIÂMETROS MENORES OU IGUAIS A 40 MM. AF_09/2023</t>
  </si>
  <si>
    <t>104776</t>
  </si>
  <si>
    <t>FURO MECANIZADO EM CONCRETO, COM PERFURATRIZ, PARA INSTALAÇÕES ELÉTRICAS, DIÂMETROS MAIORES QUE 40 MM E MENORES OU IGUAIS A 75 MM. AF_09/2023</t>
  </si>
  <si>
    <t>104778</t>
  </si>
  <si>
    <t>FURO MECANIZADO EM CONCRETO, COM PERFURATRIZ, PARA INSTALAÇÕES ELÉTRICAS, DIÂMETROS MAIORES QUE 75 MM E MENORES OU IGUAIS A 150 MM. AF_09/2023</t>
  </si>
  <si>
    <t>104774</t>
  </si>
  <si>
    <t>FURO MECANIZADO EM CONCRETO, COM PERFURATRIZ, PARA INSTALAÇÕES ELÉTRICAS, DIÂMETROS MENORES OU IGUAIS A 40 MM. AF_09/2023</t>
  </si>
  <si>
    <t>104775</t>
  </si>
  <si>
    <t>FURO MECANIZADO EM CONCRETO, COM PERFURATRIZ, PARA INSTALAÇÕES HIDRÁULICAS, DIÂMETROS MAIORES QUE 40 MM E MENORES OU IGUAIS A 75 MM. AF_09/2023</t>
  </si>
  <si>
    <t>104777</t>
  </si>
  <si>
    <t>FURO MECANIZADO EM CONCRETO, COM PERFURATRIZ, PARA INSTALAÇÕES HIDRÁULICAS, DIÂMETROS MAIORES QUE 75 MM E MENORES OU IGUAIS A 150 MM. AF_09/2023</t>
  </si>
  <si>
    <t>104773</t>
  </si>
  <si>
    <t>FURO MECANIZADO EM CONCRETO, COM PERFURATRIZ, PARA INSTALAÇÕES HIDRÁULICAS, DIÂMETROS MENORES OU IGUAIS A 40 MM. AF_09/2023</t>
  </si>
  <si>
    <t>104782</t>
  </si>
  <si>
    <t>PASSANTE TIPO PEÇA EM FÔRMA DE MADEIRA, FIXADO EM LAJE, PARA PASSAGEM DE NO MÁXIMO 5 TUBOS DE 50 MM DE DIÂMETRO. AF_09/2023</t>
  </si>
  <si>
    <t>90451</t>
  </si>
  <si>
    <t>PASSANTE TIPO PEÇA EM POLIESTIRENO (ISOPOR), FIXADO EM LAJE, PARA ABERTURA PARA PASSAGEM DE 1 TUBO DE ATÉ 50 MM DE DIÂMETRO. AF_09/2023</t>
  </si>
  <si>
    <t>90452</t>
  </si>
  <si>
    <t>PASSANTE TIPO PEÇA EM POLIESTIRENO (ISOPOR), FIXADO EM LAJE, PARA PASSAGEM DE NO MÁXIMO 5 TUBOS DE 50 MM DE DIÂMETRO. AF_09/2023</t>
  </si>
  <si>
    <t>90455</t>
  </si>
  <si>
    <t>PASSANTE TIPO TUBO COM DIÂMETRO DE 100 MM, FIXADO EM LAJE, PARA PASSAGEM DE TUBULAÇÕES COM NO MÁXIMO 75 MM DE DIÂMETRO. AF_09/2023</t>
  </si>
  <si>
    <t>104784</t>
  </si>
  <si>
    <t>PASSANTE TIPO TUBO COM DIÂMETRO DE 150 MM, FIXADO EM LAJE, PARA PASSAGEM DE TUBULAÇÕES COM NO MÁXIMO 100 MM DE DIÂMETRO. AF_09/2023</t>
  </si>
  <si>
    <t>90453</t>
  </si>
  <si>
    <t>PASSANTE TIPO TUBO COM DIÂMETRO DE 40 MM, FIXADO EM LAJE, PARA PASSAGEM DE TUBULAÇÕES COM NO MÁXIMO 32 MM DE DIÂMETRO. AF_09/2023</t>
  </si>
  <si>
    <t>104783</t>
  </si>
  <si>
    <t>PASSANTE TIPO TUBO COM DIÂMETRO DE 50 MM, FIXADO EM LAJE, PARA PASSAGEM DE TUBULAÇÕES COM NO MÁXIMO 40 MM DE DIÂMETRO. AF_09/2023</t>
  </si>
  <si>
    <t>90454</t>
  </si>
  <si>
    <t>PASSANTE TIPO TUBO COM DIÂMETRO DE 75 MM, FIXADO EM LAJE, PARA PASSAGEM DE TUBULAÇÕES COM NO MÁXIMO 50 MM DE DIÂMETRO. AF_09/2023</t>
  </si>
  <si>
    <t>90459</t>
  </si>
  <si>
    <t>QUEBRA EM ALVENARIA PARA INSTALAÇÃO DE ABRIGO PARA MANGUEIRAS (90X60 CM). AF_09/2023</t>
  </si>
  <si>
    <t>90456</t>
  </si>
  <si>
    <t>QUEBRA EM ALVENARIA PARA INSTALAÇÃO DE CAIXA DE TOMADA (4X4 OU 4X2). AF_09/2023</t>
  </si>
  <si>
    <t>90458</t>
  </si>
  <si>
    <t>QUEBRA EM ALVENARIA PARA INSTALAÇÃO DE QUADRO DISTRIBUIÇÃO GRANDE (76X40 CM). AF_09/2023</t>
  </si>
  <si>
    <t>90457</t>
  </si>
  <si>
    <t>QUEBRA EM ALVENARIA PARA INSTALAÇÃO DE QUADRO DISTRIBUIÇÃO PEQUENO (19X25 CM). AF_09/2023</t>
  </si>
  <si>
    <t>90447</t>
  </si>
  <si>
    <t>RASGO LINEAR MANUAL EM ALVENARIA, PARA ELETRODUTOS, DIÂMETROS MENORES OU IGUAIS A 40 MM. AF_09/2023</t>
  </si>
  <si>
    <t>91222</t>
  </si>
  <si>
    <t>RASGO LINEAR MANUAL EM ALVENARIA, PARA RAMAIS/ DISTRIBUIÇÃO DE INSTALAÇÕES HIDRÁULICAS, DIÂMETROS MAIORES QUE 40 MM E MENORES OU IGUAIS A 75 MM. AF_09/2023</t>
  </si>
  <si>
    <t>90443</t>
  </si>
  <si>
    <t>RASGO LINEAR MANUAL EM ALVENARIA, PARA RAMAIS/ DISTRIBUIÇÃO DE INSTALAÇÕES HIDRÁULICAS, DIÂMETROS MENORES OU IGUAIS A 40 MM. AF_09/2023</t>
  </si>
  <si>
    <t>104780</t>
  </si>
  <si>
    <t>RASGO LINEAR MECANIZADO EM ALVENARIA, PARA ELETRODUTOS, DIÂMETROS MENORES OU IGUAIS A 40 MM. AF_09/2023</t>
  </si>
  <si>
    <t>104781</t>
  </si>
  <si>
    <t>RASGO LINEAR MECANIZADO EM ALVENARIA, PARA RAMAIS/ DISTRIBUIÇÃO DE INSTALAÇÕES HIDRÁULICAS, DIÂMETROS MAIORES QUE 40 MM E MENORES OU IGUAIS A 75 MM. AF_09/2023</t>
  </si>
  <si>
    <t>104779</t>
  </si>
  <si>
    <t>RASGO LINEAR MECANIZADO EM ALVENARIA, PARA RAMAIS/ DISTRIBUIÇÃO DE INSTALAÇÕES HIDRÁULICAS, DIÂMETROS MENORES OU IGUAIS A 40 MM. AF_09/2023</t>
  </si>
  <si>
    <t>104787</t>
  </si>
  <si>
    <t>RASGO LINEAR MECANIZADO EM CONCRETO, PARA RAMAIS/ DISTRIBUIÇÃO DE INSTALAÇÕES HIDRÁULICAS, DIÂMETROS MAIORES QUE 40 MM E MENORES OU IGUAIS A 75 MM. AF_09/2023</t>
  </si>
  <si>
    <t>104788</t>
  </si>
  <si>
    <t>RASGO LINEAR MECANIZADO EM CONCRETO, PARA RAMAIS/ DISTRIBUIÇÃO DE INSTALAÇÕES HIDRÁULICAS, DIÂMETROS MAIORES QUE 75 MM E MENORES OU IGUAIS A 100 MM. AF_09/2023</t>
  </si>
  <si>
    <t>104786</t>
  </si>
  <si>
    <t>RASGO LINEAR MECANIZADO EM CONCRETO, PARA RAMAIS/ DISTRIBUIÇÃO DE INSTALAÇÕES HIDRÁULICAS, DIÂMETROS MENORES OU IGUAIS A 40 MM. AF_09/2023</t>
  </si>
  <si>
    <t>90445</t>
  </si>
  <si>
    <t>RASGO LINEAR MECANIZADO EM CONTRAPISO, PARA RAMAIS/ DISTRIBUIÇÃO DE INSTALAÇÕES HIDRÁULICAS, DIÂMETROS MAIORES QUE 40 MM E MENORES OU IGUAIS A 75 MM. AF_09/2023_PS</t>
  </si>
  <si>
    <t>90446</t>
  </si>
  <si>
    <t>RASGO LINEAR MECANIZADO EM CONTRAPISO, PARA RAMAIS/ DISTRIBUIÇÃO DE INSTALAÇÕES HIDRÁULICAS, DIÂMETROS MAIORES QUE 75 MM E MENORES OU IGUAIS A 100 MM. AF_09/2023_PS</t>
  </si>
  <si>
    <t>90444</t>
  </si>
  <si>
    <t>RASGO LINEAR MECANIZADO EM CONTRAPISO, PARA RAMAIS/ DISTRIBUIÇÃO DE INSTALAÇÕES HIDRÁULICAS, DIÂMETROS MENORES OU IGUAIS A 40 MM. AF_09/2023_PS</t>
  </si>
  <si>
    <t>104764</t>
  </si>
  <si>
    <t>SUPORTE PARA 2 ELETRODUTOS, ESPAÇADO A CADA 80 CM, EM PERFILADO COM COMPRIMENTO DE 25 CM FIXADO EM LAJE, POR METRO DE ELETRODUTO FIXADO. AF_09/2023</t>
  </si>
  <si>
    <t>90460</t>
  </si>
  <si>
    <t>SUPORTE PARA 2 TUBOS HORIZONTAIS, ESPAÇADO A CADA 56 CM, EM PERFILADO COM COMPRIMENTO DE 25 CM FIXADO EM LAJE, POR METRO DE TUBULAÇÃO FIXADA. AF_09/2023</t>
  </si>
  <si>
    <t>90462</t>
  </si>
  <si>
    <t>SUPORTE PARA 2 TUBOS VERTICAIS, ESPAÇADO A CADA 150 CM, EM PERFILADO COM COMPRIMENTO DE 25 CM FIXADO EM PAREDE, POR METRO DE TUBULAÇÃO FIXADA. AF_09/2023</t>
  </si>
  <si>
    <t>104765</t>
  </si>
  <si>
    <t>SUPORTE PARA 4 ELETRODUTOS, ESPAÇADO A CADA 80 CM, EM PERFILADO COM COMPRIMENTO DE 42 CM FIXADO EM LAJE, POR METRO DE ELETRODUTO FIXADO. AF_09/2023</t>
  </si>
  <si>
    <t>90461</t>
  </si>
  <si>
    <t>SUPORTE PARA 4 TUBOS HORIZONTAIS, ESPAÇADO A CADA 56 CM, EM PERFILADO COM COMPRIMENTO DE 42 CM FIXADO EM LAJE, POR METRO DE TUBULAÇÃO FIXADA. AF_09/2023</t>
  </si>
  <si>
    <t>90463</t>
  </si>
  <si>
    <t>SUPORTE PARA 4 TUBOS VERTICAIS, ESPAÇADO A CADA 150 CM, EM PERFILADO COM COMPRIMENTO DE 42 CM FIXADO EM PAREDE, POR METRO DE TUBULAÇÃO FIXADA. AF_09/2023</t>
  </si>
  <si>
    <t>96560</t>
  </si>
  <si>
    <t>SUPORTE PARA DUTO EM CHAPA GALVANIZADA BITOLA 24, EM PERFILADO COM COMPRIMENTO DE 55 CM FIXADO EM LAJE, POR METRO DE DUTO FIXADO. AF_09/2023</t>
  </si>
  <si>
    <t>96559</t>
  </si>
  <si>
    <t>SUPORTE PARA DUTO EM CHAPA GALVANIZADA BITOLA 26, EM PERFILADO COM COMPRIMENTO DE 35 CM FIXADO EM LAJE, POR METRO DE DUTO FIXADO. AF_09/2023</t>
  </si>
  <si>
    <t>96562</t>
  </si>
  <si>
    <t>SUPORTE PARA ELETROCALHA LISA OU PERFURADA EM AÇO GALVANIZADO, LARGURA 400 MM, EM PERFILADO COM COMPRIMENTO DE 45 CM FIXADO EM LAJE, POR METRO DE ELETROCALHA FIXADA. AF_09/2023</t>
  </si>
  <si>
    <t>96563</t>
  </si>
  <si>
    <t>SUPORTE PARA ELETROCALHA LISA OU PERFURADA EM AÇO GALVANIZADO, LARGURA 800 MM, EM PERFILADO COM COMPRIMENTO DE 85 CM FIXADO EM LAJE, POR METRO DE ELETROCALHA FIXADA. AF_09/2023</t>
  </si>
  <si>
    <t>101870</t>
  </si>
  <si>
    <t>REASSENTAMENTO DE BLOCOS 16 FACES PARA PISO INTERTRAVADO, ESPESSURA DE 10 CM, EM VIA/ESTACIONAMENTO, COM REAPROVEITAMENTO DOS BLOCOS 16 FACES - INCLUSO RETIRADA E COLOCAÇÃO DO MATERIAL. AF_12/2020</t>
  </si>
  <si>
    <t>101866</t>
  </si>
  <si>
    <t>REASSENTAMENTO DE BLOCOS 16 FACES PARA PISO INTERTRAVADO, ESPESSURA DE 4 CM, EM CALÇADA, COM REAPROVEITAMENTO DOS BLOCOS 16 FACES - INCLUSO RETIRADA E COLOCAÇÃO DO MATERIAL. AF_12/2020</t>
  </si>
  <si>
    <t>101867</t>
  </si>
  <si>
    <t>REASSENTAMENTO DE BLOCOS 16 FACES PARA PISO INTERTRAVADO, ESPESSURA DE 6 CM, EM CALÇADA, COM REAPROVEITAMENTO DOS BLOCOS 16 FACES - INCLUSO RETIRADA E COLOCAÇÃO DO MATERIAL. AF_12/2020</t>
  </si>
  <si>
    <t>101868</t>
  </si>
  <si>
    <t>REASSENTAMENTO DE BLOCOS 16 FACES PARA PISO INTERTRAVADO, ESPESSURA DE 6 CM, EM VIA/ESTACIONAMENTO, COM REAPROVEITAMENTO DOS BLOCOS 16 FACES - INCLUSO RETIRADA E COLOCAÇÃO DO MATERIAL. AF_12/2020</t>
  </si>
  <si>
    <t>101869</t>
  </si>
  <si>
    <t>REASSENTAMENTO DE BLOCOS 16 FACES PARA PISO INTERTRAVADO, ESPESSURA DE 8 CM, EM VIA/ESTACIONAMENTO, COM REAPROVEITAMENTO DOS BLOCOS 16 FACES - INCLUSO RETIRADA E COLOCAÇÃO DO MATERIAL. AF_12/2020</t>
  </si>
  <si>
    <t>101856</t>
  </si>
  <si>
    <t>REASSENTAMENTO DE BLOCOS PISOGRAMA PARA PISO INTERTRAVADO, COM REAPROVEITAMENTO DOS BLOCOS PISOGRAMA - INCLUSO RETIRADA E COLOCAÇÃO DO MATERIAL. AF_12/2020</t>
  </si>
  <si>
    <t>101865</t>
  </si>
  <si>
    <t>REASSENTAMENTO DE BLOCOS RETANGULAR PARA PISO INTERTRAVADO, ESPESSURA DE 10 CM, EM VIA/ESTACIONAMENTO, COM REAPROVEITAMENTO DOS BLOCOS RETANGULAR - INCLUSO RETIRADA E COLOCAÇÃO DO MATERIAL. AF_12/2020</t>
  </si>
  <si>
    <t>101861</t>
  </si>
  <si>
    <t>REASSENTAMENTO DE BLOCOS RETANGULAR PARA PISO INTERTRAVADO, ESPESSURA DE 4 CM, EM CALÇADA, COM REAPROVEITAMENTO DOS BLOCOS RETANGULAR - INCLUSO RETIRADA E COLOCAÇÃO DO MATERIAL. AF_12/2020</t>
  </si>
  <si>
    <t>101862</t>
  </si>
  <si>
    <t>REASSENTAMENTO DE BLOCOS RETANGULAR PARA PISO INTERTRAVADO, ESPESSURA DE 6 CM, EM CALÇADA, COM REAPROVEITAMENTO DOS BLOCOS RETANGULAR - INCLUSO RETIRADA E COLOCAÇÃO DO MATERIAL. AF_12/2020</t>
  </si>
  <si>
    <t>101863</t>
  </si>
  <si>
    <t>REASSENTAMENTO DE BLOCOS RETANGULAR PARA PISO INTERTRAVADO, ESPESSURA DE 6 CM, EM VIA/ESTACIONAMENTO, COM REAPROVEITAMENTO DOS BLOCOS RETANGULAR - INCLUSO RETIRADA E COLOCAÇÃO DO MATERIAL. AF_12/2020</t>
  </si>
  <si>
    <t>101864</t>
  </si>
  <si>
    <t>REASSENTAMENTO DE BLOCOS RETANGULAR PARA PISO INTERTRAVADO, ESPESSURA DE 8 CM, EM VIA/ESTACIONAMENTO, COM REAPROVEITAMENTO DOS BLOCOS RETANGULAR - INCLUSO RETIRADA E COLOCAÇÃO DO MATERIAL. AF_12/2020</t>
  </si>
  <si>
    <t>101860</t>
  </si>
  <si>
    <t>REASSENTAMENTO DE BLOCOS SEXTAVADO PARA PISO INTERTRAVADO, ESPESSURA DE 10 CM, EM VIA/ESTACIONAMENTO, COM REAPROVEITAMENTO DOS BLOCOS SEXTAVADO - INCLUSO RETIRADA E COLOCAÇÃO DO MATERIAL. AF_12/2020</t>
  </si>
  <si>
    <t>101857</t>
  </si>
  <si>
    <t>REASSENTAMENTO DE BLOCOS SEXTAVADO PARA PISO INTERTRAVADO, ESPESSURA DE 6 CM, EM CALÇADA, COM REAPROVEITAMENTO DOS BLOCOS SEXTAVADOS - INCLUSO RETIRADA E COLOCAÇÃO DO MATERIAL. AF_12/2020</t>
  </si>
  <si>
    <t>101858</t>
  </si>
  <si>
    <t>REASSENTAMENTO DE BLOCOS SEXTAVADO PARA PISO INTERTRAVADO, ESPESSURA DE 6 CM, EM VIA/ESTACIONAMENTO, COM REAPROVEITAMENTO DOS BLOCOS SEXTAVADO - INCLUSO RETIRADA E COLOCAÇÃO DO MATERIAL. AF_12/2020</t>
  </si>
  <si>
    <t>101859</t>
  </si>
  <si>
    <t>REASSENTAMENTO DE BLOCOS SEXTAVADO PARA PISO INTERTRAVADO, ESPESSURA DE 8 CM, EM VIA/ESTACIONAMENTO, COM REAPROVEITAMENTO DOS BLOCOS SEXTAVADO - INCLUSO RETIRADA E COLOCAÇÃO DO MATERIAL. AF_12/2020</t>
  </si>
  <si>
    <t>101852</t>
  </si>
  <si>
    <t>REASSENTAMENTO DE PARALELEPÍPEDOS, REJUNTAMENTO COM ARGAMASSA, COM REAPROVEITAMENTO DOS PARALELEPÍPEDOS - INCLUSO RETIRADA E COLOCAÇÃO DO MATERIAL. AF_12/2020</t>
  </si>
  <si>
    <t>101850</t>
  </si>
  <si>
    <t>REASSENTAMENTO DE PARALELEPÍPEDOS, REJUNTAMENTO COM PÓ DE PEDRA, COM REAPROVEITAMENTO DOS PARALELEPÍPEDOS - INCLUSO RETIRADA E COLOCAÇÃO DO MATERIAL. AF_12/2020</t>
  </si>
  <si>
    <t>101855</t>
  </si>
  <si>
    <t>REASSENTAMENTO DE PEDRAS POLIÉDRICAS, REJUNTAMENTO COM ARGAMASSA, COM REAPROVEITAMENTO DAS PEDRAS POLIÉDRICAS - INCLUSO RETIRADA E COLOCAÇÃO DO MATERIAL. AF_12/2020</t>
  </si>
  <si>
    <t>101853</t>
  </si>
  <si>
    <t>REASSENTAMENTO DE PEDRAS POLIÉDRICAS, REJUNTAMENTO COM PÓ DE PEDRA, COM REAPROVEITAMENTO DAS PEDRAS POLIÉDRICAS - INCLUSO RETIRADA E COLOCAÇÃO DO MATERIAL. AF_12/2020</t>
  </si>
  <si>
    <t>101849</t>
  </si>
  <si>
    <t>RECOMPOSIÇÃO DE BASE E OU SUB-BASE PARA FECHAMENTO DE VALAS DE BRITA GRADUADA SIMPLES - INCLUSO RETIRADA E COLOCAÇÃO DO MATERIAL. AF_12/2020</t>
  </si>
  <si>
    <t>101841</t>
  </si>
  <si>
    <t>RECOMPOSIÇÃO DE BASE E OU SUB-BASE PARA FECHAMENTO DE VALAS DE SOLO BRITA (40/60) - INCLUSO RETIRADA E COLOCAÇÃO DO MATERIAL. AF_12/2020</t>
  </si>
  <si>
    <t>101843</t>
  </si>
  <si>
    <t>RECOMPOSIÇÃO DE BASE E OU SUB-BASE PARA FECHAMENTO DE VALAS DE SOLO BRITA (40/60) COM CIMENTO (TEOR DE 4%) - INCLUSO RETIRADA E COLOCAÇÃO DO MATERIAL. AF_12/2020</t>
  </si>
  <si>
    <t>101844</t>
  </si>
  <si>
    <t>RECOMPOSIÇÃO DE BASE E OU SUB-BASE PARA FECHAMENTO DE VALAS DE SOLO BRITA (40/60) COM CIMENTO (TEOR DE 6%) - INCLUSO RETIRADA E COLOCAÇÃO DO MATERIAL. AF_12/2020</t>
  </si>
  <si>
    <t>101845</t>
  </si>
  <si>
    <t>RECOMPOSIÇÃO DE BASE E OU SUB-BASE PARA FECHAMENTO DE VALAS DE SOLO BRITA (40/60) COM CIMENTO (TEOR DE 8%) - INCLUSO RETIRADA E COLOCAÇÃO DO MATERIAL. AF_12/2020</t>
  </si>
  <si>
    <t>101842</t>
  </si>
  <si>
    <t>RECOMPOSIÇÃO DE BASE E OU SUB-BASE PARA FECHAMENTO DE VALAS DE SOLO BRITA (50/50) - INCLUSO RETIRADA E COLOCAÇÃO DO MATERIAL. AF_12/2020</t>
  </si>
  <si>
    <t>101846</t>
  </si>
  <si>
    <t>RECOMPOSIÇÃO DE BASE E OU SUB-BASE PARA FECHAMENTO DE VALAS DE SOLO BRITA (50/50) COM CIMENTO (TEOR DE 4%) - INCLUSO RETIRADA E COLOCAÇÃO DO MATERIAL. AF_12/2020</t>
  </si>
  <si>
    <t>101847</t>
  </si>
  <si>
    <t>RECOMPOSIÇÃO DE BASE E OU SUB-BASE PARA FECHAMENTO DE VALAS DE SOLO BRITA (50/50) COM CIMENTO (TEOR DE 6%) - INCLUSO RETIRADA E COLOCAÇÃO DO MATERIAL. AF_12/2020</t>
  </si>
  <si>
    <t>101848</t>
  </si>
  <si>
    <t>RECOMPOSIÇÃO DE BASE E OU SUB-BASE PARA FECHAMENTO DE VALAS DE SOLO BRITA (50/50) COM CIMENTO (TEOR DE 8%) - INCLUSO RETIRADA E COLOCAÇÃO DO MATERIAL. AF_12/2020</t>
  </si>
  <si>
    <t>101839</t>
  </si>
  <si>
    <t>RECOMPOSIÇÃO DE BASE E OU SUB-BASE PARA FECHAMENTO DE VALAS DE SOLO COM CIMENTO (TEOR DE 6%) - INCLUSO RETIRADA E COLOCAÇÃO DO MATERIAL. AF_12/2020</t>
  </si>
  <si>
    <t>101840</t>
  </si>
  <si>
    <t>RECOMPOSIÇÃO DE BASE E OU SUB-BASE PARA FECHAMENTO DE VALAS DE SOLO COM CIMENTO (TEOR DE 8%) - INCLUSO RETIRADA E COLOCAÇÃO DO MATERIAL. AF_12/2020</t>
  </si>
  <si>
    <t>101837</t>
  </si>
  <si>
    <t>RECOMPOSIÇÃO DE BASE E OU SUB-BASE PARA FECHAMENTO DE VALAS DE SOLO MELHORADO COM CIMENTO (TEOR DE 2%) - INCLUSO RETIRADA E COLOCAÇÃO DO MATERIAL. AF_12/2020</t>
  </si>
  <si>
    <t>101838</t>
  </si>
  <si>
    <t>RECOMPOSIÇÃO DE BASE E OU SUB-BASE PARA FECHAMENTO DE VALAS DE SOLO MELHORADO COM CIMENTO (TEOR DE 4%) - INCLUSO RETIRADA E COLOCAÇÃO DO MATERIAL. AF_12/2020</t>
  </si>
  <si>
    <t>101836</t>
  </si>
  <si>
    <t>RECOMPOSIÇÃO DE BASE E OU SUB-BASE PARA FECHAMENTO DE VALAS DE SOLOS DE COMPORTAMENTO LATERÍTICO (ARENOSO) - INCLUSO RETIRADA E COLOCAÇÃO DO MATERIAL. AF_12/2020</t>
  </si>
  <si>
    <t>101835</t>
  </si>
  <si>
    <t>RECOMPOSIÇÃO DE BASE E OU SUB-BASE PARA REMENDO PROFUNDO DE BRITA GRADUADA SIMPLES - INCLUSO RETIRADA E COLOCAÇÃO DO MATERIAL. AF_12/2020</t>
  </si>
  <si>
    <t>101827</t>
  </si>
  <si>
    <t>RECOMPOSIÇÃO DE BASE E OU SUB-BASE PARA REMENDO PROFUNDO DE SOLO BRITA (40/60) - INCLUSO RETIRADA E COLOCAÇÃO DO MATERIAL. AF_12/2020</t>
  </si>
  <si>
    <t>101829</t>
  </si>
  <si>
    <t>RECOMPOSIÇÃO DE BASE E OU SUB-BASE PARA REMENDO PROFUNDO DE SOLO BRITA (40/60) COM CIMENTO (TEOR DE 4%) - INCLUSO RETIRADA E COLOCAÇÃO DO MATERIAL. AF_12/2020</t>
  </si>
  <si>
    <t>101830</t>
  </si>
  <si>
    <t>RECOMPOSIÇÃO DE BASE E OU SUB-BASE PARA REMENDO PROFUNDO DE SOLO BRITA (40/60) COM CIMENTO (TEOR DE 6%) - INCLUSO RETIRADA E COLOCAÇÃO DO MATERIAL. AF_12/2020</t>
  </si>
  <si>
    <t>101831</t>
  </si>
  <si>
    <t>RECOMPOSIÇÃO DE BASE E OU SUB-BASE PARA REMENDO PROFUNDO DE SOLO BRITA (40/60) COM CIMENTO (TEOR DE 8%) - INCLUSO RETIRADA E COLOCAÇÃO DO MATERIAL. AF_12/2020</t>
  </si>
  <si>
    <t>101828</t>
  </si>
  <si>
    <t>RECOMPOSIÇÃO DE BASE E OU SUB-BASE PARA REMENDO PROFUNDO DE SOLO BRITA (50/50) - INCLUSO RETIRADA E COLOCAÇÃO DO MATERIAL. AF_12/2020</t>
  </si>
  <si>
    <t>101832</t>
  </si>
  <si>
    <t>RECOMPOSIÇÃO DE BASE E OU SUB-BASE PARA REMENDO PROFUNDO DE SOLO BRITA (50/50) COM CIMENTO (TEOR DE 4%) - INCLUSO RETIRADA E COLOCAÇÃO DO MATERIAL. AF_12/2020</t>
  </si>
  <si>
    <t>101833</t>
  </si>
  <si>
    <t>RECOMPOSIÇÃO DE BASE E OU SUB-BASE PARA REMENDO PROFUNDO DE SOLO BRITA (50/50) COM CIMENTO (TEOR DE 6%) - INCLUSO RETIRADA E COLOCAÇÃO DO MATERIAL. AF_12/2020</t>
  </si>
  <si>
    <t>101834</t>
  </si>
  <si>
    <t>RECOMPOSIÇÃO DE BASE E OU SUB-BASE PARA REMENDO PROFUNDO DE SOLO BRITA (50/50) COM CIMENTO (TEOR DE 8%) - INCLUSO RETIRADA E COLOCAÇÃO DO MATERIAL. AF_12/2020</t>
  </si>
  <si>
    <t>101825</t>
  </si>
  <si>
    <t>RECOMPOSIÇÃO DE BASE E OU SUB-BASE PARA REMENDO PROFUNDO DE SOLO COM CIMENTO (TEOR DE 6%) - INCLUSO RETIRADA E COLOCAÇÃO DO MATERIAL. AF_12/2020</t>
  </si>
  <si>
    <t>101826</t>
  </si>
  <si>
    <t>RECOMPOSIÇÃO DE BASE E OU SUB-BASE PARA REMENDO PROFUNDO DE SOLO COM CIMENTO (TEOR DE 8%) - INCLUSO RETIRADA E COLOCAÇÃO DO MATERIAL. AF_12/2020</t>
  </si>
  <si>
    <t>101823</t>
  </si>
  <si>
    <t>RECOMPOSIÇÃO DE BASE E OU SUB-BASE PARA REMENDO PROFUNDO DE SOLO MELHORADO COM CIMENTO (TEOR DE 2%) - INCLUSO RETIRADA E COLOCAÇÃO DO MATERIAL. AF_12/2020</t>
  </si>
  <si>
    <t>101824</t>
  </si>
  <si>
    <t>RECOMPOSIÇÃO DE BASE E OU SUB-BASE PARA REMENDO PROFUNDO DE SOLO MELHORADO COM CIMENTO (TEOR DE 4%) - INCLUSO RETIRADA E COLOCAÇÃO DO MATERIAL. AF_12/2020</t>
  </si>
  <si>
    <t>101822</t>
  </si>
  <si>
    <t>RECOMPOSIÇÃO DE BASE E OU SUB-BASE PARA REMENDO PROFUNDO DE SOLOS DE COMPORTAMENTO LATERÍTICO (ARENOSO) - INCLUSO RETIRADA E COLOCAÇÃO DO MATERIAL. AF_12/2020</t>
  </si>
  <si>
    <t>101819</t>
  </si>
  <si>
    <t>RECOMPOSIÇÃO DE PAVIMENTO EM PARALELEPÍPEDOS, REJUNTAMENTO COM ARGAMASSA, COM REAPROVEITAMENTO DOS PARALELEPÍPEDOS, PARA O FECHAMENTO DE VALAS - INCLUSO RETIRADA E COLOCAÇÃO DO MATERIAL. AF_12/2020</t>
  </si>
  <si>
    <t>101817</t>
  </si>
  <si>
    <t>RECOMPOSIÇÃO DE PAVIMENTO EM PARALELEPÍPEDOS, REJUNTAMENTO COM PÓ DE PEDRA, COM REAPROVEITAMENTO DOS PARALELEPÍPEDOS, PARA O FECHAMENTO DE VALAS - INCLUSO RETIRADA E COLOCAÇÃO DO MATERIAL. AF_12/2020</t>
  </si>
  <si>
    <t>101816</t>
  </si>
  <si>
    <t>RECOMPOSIÇÃO DE PAVIMENTO EM PEDRAS POLIÉDRICAS, REJUNTAMENTO COM ARGAMASSA, COM REAPROVEITAMENTO DAS PEDRAS POLIÉDRICAS, PARA O FECHAMENTO DE VALAS - INCLUSO RETIRADA E COLOCAÇÃO DO MATERIAL. AF_12/2020</t>
  </si>
  <si>
    <t>101820</t>
  </si>
  <si>
    <t>RECOMPOSIÇÃO DE PAVIMENTO EM PISO INTERTRAVADO SEXTAVADO, COM REAPROVEITAMENTO DOS BLOCOS SEXTAVADO, PARA O FECHAMENTO DE VALAS - INCLUSO RETIRADA E COLOCAÇÃO DO MATERIAL. AF_12/2020</t>
  </si>
  <si>
    <t>102988</t>
  </si>
  <si>
    <t>RECOMPOSIÇÃO DE PAVIMENTO EM PISO INTERTRAVADO, COM REAPROVEITAMENTO DOS BLOCOS INTERTRAVADOS, PARA FECHAMENTO DE VALAS - INCLUSO RETIRADA E COLOCAÇÃO DO MATERIAL. AF_12/2020</t>
  </si>
  <si>
    <t>101814</t>
  </si>
  <si>
    <t>RECOMPOSIÇÃO DE PAVIMENTOS EM PEDRA POLIÉDRICA, REJUNTAMENTO COM PÓ DE PEDRA, COM REAPROVEITAMENTO DAS PEDRAS POLIÉDRICAS PARA O FECHAMENTO DE VALAS - INCLUSO RETIRADA E COLOCAÇÃO DO MATERIAL. AF_12/2020</t>
  </si>
  <si>
    <t>102098</t>
  </si>
  <si>
    <t>RECOMPOSIÇÃO DE REVESTIMENTO EM CONCRETO ASFÁLTICO (AQUISIÇÃO EM USINA), PARA O FECHAMENTO DE VALAS - INCLUSO DEMOLIÇÃO DO PAVIMENTO. AF_12/2020</t>
  </si>
  <si>
    <t>92994</t>
  </si>
  <si>
    <t>CABO DE COBRE FLEXÍVEL ISOLADO, 120 MM², ANTI-CHAMA 0,6/1,0 KV, PARA REDE ENTERRADA DE DISTRIBUIÇÃO DE ENERGIA ELÉTRICA - FORNECIMENTO E INSTALAÇÃO. AF_12/2021</t>
  </si>
  <si>
    <t>92996</t>
  </si>
  <si>
    <t>CABO DE COBRE FLEXÍVEL ISOLADO, 150 MM², ANTI-CHAMA 0,6/1,0 KV, PARA REDE ENTERRADA DE DISTRIBUIÇÃO DE ENERGIA ELÉTRICA - FORNECIMENTO E INSTALAÇÃO. AF_12/2021</t>
  </si>
  <si>
    <t>92998</t>
  </si>
  <si>
    <t>CABO DE COBRE FLEXÍVEL ISOLADO, 185 MM², ANTI-CHAMA 0,6/1,0 KV, PARA REDE ENTERRADA DE DISTRIBUIÇÃO DE ENERGIA ELÉTRICA - FORNECIMENTO E INSTALAÇÃO. AF_12/2021</t>
  </si>
  <si>
    <t>93000</t>
  </si>
  <si>
    <t>CABO DE COBRE FLEXÍVEL ISOLADO, 240 MM², ANTI-CHAMA 0,6/1,0 KV, PARA REDE ENTERRADA DE DISTRIBUIÇÃO DE ENERGIA ELÉTRICA - FORNECIMENTO E INSTALAÇÃO. AF_12/2021</t>
  </si>
  <si>
    <t>92984</t>
  </si>
  <si>
    <t>CABO DE COBRE FLEXÍVEL ISOLADO, 25 MM², ANTI-CHAMA 0,6/1,0 KV, PARA REDE ENTERRADA DE DISTRIBUIÇÃO DE ENERGIA ELÉTRICA - FORNECIMENTO E INSTALAÇÃO. AF_12/2021</t>
  </si>
  <si>
    <t>93002</t>
  </si>
  <si>
    <t>CABO DE COBRE FLEXÍVEL ISOLADO, 300 MM², ANTI-CHAMA 0,6/1,0 KV, PARA REDE ENTERRADA DE DISTRIBUIÇÃO DE ENERGIA ELÉTRICA - FORNECIMENTO E INSTALAÇÃO. AF_12/2021</t>
  </si>
  <si>
    <t>92986</t>
  </si>
  <si>
    <t>CABO DE COBRE FLEXÍVEL ISOLADO, 35 MM², ANTI-CHAMA 0,6/1,0 KV, PARA REDE ENTERRADA DE DISTRIBUIÇÃO DE ENERGIA ELÉTRICA - FORNECIMENTO E INSTALAÇÃO. AF_12/2021</t>
  </si>
  <si>
    <t>92988</t>
  </si>
  <si>
    <t>CABO DE COBRE FLEXÍVEL ISOLADO, 50 MM², ANTI-CHAMA 0,6/1,0 KV, PARA REDE ENTERRADA DE DISTRIBUIÇÃO DE ENERGIA ELÉTRICA - FORNECIMENTO E INSTALAÇÃO. AF_12/2021</t>
  </si>
  <si>
    <t>92990</t>
  </si>
  <si>
    <t>CABO DE COBRE FLEXÍVEL ISOLADO, 70 MM², ANTI-CHAMA 0,6/1,0 KV, PARA REDE ENTERRADA DE DISTRIBUIÇÃO DE ENERGIA ELÉTRICA - FORNECIMENTO E INSTALAÇÃO. AF_12/2021</t>
  </si>
  <si>
    <t>92992</t>
  </si>
  <si>
    <t>CABO DE COBRE FLEXÍVEL ISOLADO, 95 MM², ANTI-CHAMA 0,6/1,0 KV, PARA REDE ENTERRADA DE DISTRIBUIÇÃO DE ENERGIA ELÉTRICA - FORNECIMENTO E INSTALAÇÃO. AF_12/2021</t>
  </si>
  <si>
    <t>103491</t>
  </si>
  <si>
    <t>CONCRETAGEM COMO PROTEÇÃO MECÂNICA ADICIONAL NO REATERRO PARA REDE ENTERRADA DE DISTRIBUIÇÃO DE ENERGIA ELÉTRICA - FORNECIMENTO E INSTALAÇÃO. AF_12/2021</t>
  </si>
  <si>
    <t>93026</t>
  </si>
  <si>
    <t>CURVA 90 GRAUS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</si>
  <si>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</si>
  <si>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93020</t>
  </si>
  <si>
    <t>CURVA 90 GRAUS PARA ELETRODUTO, PVC, ROSCÁVEL, DN 60 MM (2"), PARA REDE ENTERRADA DE DISTRIBUIÇÃO DE ENERGIA ELÉTRICA - FORNECIMENTO E INSTALAÇÃO. AF_12/2021</t>
  </si>
  <si>
    <t>93022</t>
  </si>
  <si>
    <t>CURVA 90 GRAUS PARA ELETRODUTO, PVC, ROSCÁVEL, DN 75 MM (2 1/2"), PARA REDE ENTERRADA DE DISTRIBUIÇÃO DE ENERGIA ELÉTRICA - FORNECIMENTO E INSTALAÇÃO. AF_12/2021</t>
  </si>
  <si>
    <t>93024</t>
  </si>
  <si>
    <t>CURVA 90 GRAUS PARA ELETRODUTO, PVC, ROSCÁVEL, DN 85 MM (3"), PARA REDE ENTERRADA DE DISTRIBUIÇÃO DE ENERGIA ELÉTRICA - FORNECIMENTO E INSTALAÇÃO. AF_12/2021</t>
  </si>
  <si>
    <t>97670</t>
  </si>
  <si>
    <t>ELETRODUTO FLEXÍVEL CORRUGADO, PEAD, DN 100 (4"), PARA REDE ENTERRADA DE DISTRIBUIÇÃO DE ENERGIA ELÉTRICA - FORNECIMENTO E INSTALAÇÃO. AF_12/2021</t>
  </si>
  <si>
    <t>97667</t>
  </si>
  <si>
    <t>ELETRODUTO FLEXÍVEL CORRUGADO, PEAD, DN 50 (1 1/2"), PARA REDE ENTERRADA DE DISTRIBUIÇÃO DE ENERGIA ELÉTRICA - FORNECIMENTO E INSTALAÇÃO. AF_12/2021</t>
  </si>
  <si>
    <t>97668</t>
  </si>
  <si>
    <t>ELETRODUTO FLEXÍVEL CORRUGADO, PEAD, DN 63 (2"), PARA REDE ENTERRADA DE DISTRIBUIÇÃO DE ENERGIA ELÉTRICA - FORNECIMENTO E INSTALAÇÃO. AF_12/2021</t>
  </si>
  <si>
    <t>97669</t>
  </si>
  <si>
    <t>ELETRODUTO FLEXÍVEL CORRUGADO, PEAD, DN 90 (3"), PARA REDE ENTERRADA DE DISTRIBUIÇÃO DE ENERGIA ELÉTRICA - FORNECIMENTO E INSTALAÇÃO. AF_12/2021</t>
  </si>
  <si>
    <t>93012</t>
  </si>
  <si>
    <t>ELETRODUTO RÍGIDO ROSCÁVEL, PVC, DN 110 MM (4"), PARA REDE ENTERRADA DE DISTRIBUIÇÃO DE ENERGIA ELÉTRICA - FORNECIMENTO E INSTALAÇÃO. AF_12/2021</t>
  </si>
  <si>
    <t>93008</t>
  </si>
  <si>
    <t>ELETRODUTO RÍGIDO ROSCÁVEL, PVC, DN 50 MM (1 1/2"), PARA REDE ENTERRADA DE DISTRIBUIÇÃO DE ENERGIA ELÉTRICA - FORNECIMENTO E INSTALAÇÃO. AF_12/2021</t>
  </si>
  <si>
    <t>93009</t>
  </si>
  <si>
    <t>ELETRODUTO RÍGIDO ROSCÁVEL, PVC, DN 60 MM (2"), PARA REDE ENTERRADA DE DISTRIBUIÇÃO DE ENERGIA ELÉTRICA - FORNECIMENTO E INSTALAÇÃO. AF_12/2021</t>
  </si>
  <si>
    <t>93010</t>
  </si>
  <si>
    <t>ELETRODUTO RÍGIDO ROSCÁVEL, PVC, DN 75 MM (2 1/2"), PARA REDE ENTERRADA DE DISTRIBUIÇÃO DE ENERGIA ELÉTRICA - FORNECIMENTO E INSTALAÇÃO. AF_12/2021</t>
  </si>
  <si>
    <t>93011</t>
  </si>
  <si>
    <t>ELETRODUTO RÍGIDO ROSCÁVEL, PVC, DN 85 MM (3"), PARA REDE ENTERRADA DE DISTRIBUIÇÃO DE ENERGIA ELÉTRICA - FORNECIMENTO E INSTALAÇÃO. AF_12/2021</t>
  </si>
  <si>
    <t>93017</t>
  </si>
  <si>
    <t>LUVA PARA ELETRODUTO, PVC, ROSCÁVEL, DN 110 MM (4"), PARA REDE ENTERRADA DE DISTRIBUIÇÃO DE ENERGIA ELÉTRICA - FORNECIMENTO E INSTALAÇÃO. AF_12/2021</t>
  </si>
  <si>
    <t>93013</t>
  </si>
  <si>
    <t>LUVA PARA ELETRODUTO, PVC, ROSCÁVEL, DN 50 MM (1 1/2"), PARA REDE ENTERRADA DE DISTRIBUIÇÃO DE ENERGIA ELÉTRICA - FORNECIMENTO E INSTALAÇÃO. AF_12/2021</t>
  </si>
  <si>
    <t>93014</t>
  </si>
  <si>
    <t>LUVA PARA ELETRODUTO, PVC, ROSCÁVEL, DN 60 MM (2"), PARA REDE ENTERRADA DE DISTRIBUIÇÃO DE ENERGIA ELÉTRICA - FORNECIMENTO E INSTALAÇÃO. AF_12/2021</t>
  </si>
  <si>
    <t>93015</t>
  </si>
  <si>
    <t>LUVA PARA ELETRODUTO, PVC, ROSCÁVEL, DN 75 MM (2 1/2"), PARA REDE ENTERRADA DE DISTRIBUIÇÃO DE ENERGIA ELÉTRICA - FORNECIMENTO E INSTALAÇÃO. AF_12/2021</t>
  </si>
  <si>
    <t>93016</t>
  </si>
  <si>
    <t>LUVA PARA ELETRODUTO, PVC, ROSCÁVEL, DN 85 MM (3"), PARA REDE ENTERRADA DE DISTRIBUIÇÃO DE ENERGIA ELÉTRICA - FORNECIMENTO E INSTALAÇÃO. AF_12/2021</t>
  </si>
  <si>
    <t>103490</t>
  </si>
  <si>
    <t>PLACA DE CONCRETO PRÉ-MOLDADO COMO PROTEÇÃO MECÂNICA ADICIONAL NO REATERRO PARA REDE ENTERRADA DE DISTRIBUIÇÃO DE ENERGIA ELÉTRICA - FORNECIMENTO E INSTALAÇÃO. AF_12/2021</t>
  </si>
  <si>
    <t>98306</t>
  </si>
  <si>
    <t>BLOCO DE ENGATE RÁPIDO PARA BASTIDOR TIPO M10 - FORNECIMENTO E INSTALAÇÃO. AF_11/2019</t>
  </si>
  <si>
    <t>100553</t>
  </si>
  <si>
    <t>CABO COAXIAL RG11 95% - FORNECIMENTO E INSTALAÇÃO. AF_11/2019</t>
  </si>
  <si>
    <t>100554</t>
  </si>
  <si>
    <t>CABO COAXIAL RG59 95% - FORNECIMENTO E INSTALAÇÃO. AF_11/2019</t>
  </si>
  <si>
    <t>98300</t>
  </si>
  <si>
    <t>CABO COAXIAL RG6 95% - FORNECIMENTO E INSTALAÇÃO. AF_11/2019</t>
  </si>
  <si>
    <t>98295</t>
  </si>
  <si>
    <t>CABO ELETRÔNICO CATEGORIA 5E, INSTALADO EM EDIFICAÇÃO INSTITUCIONAL - FORNECIMENTO E INSTALAÇÃO. AF_11/2019</t>
  </si>
  <si>
    <t>98294</t>
  </si>
  <si>
    <t>CABO ELETRÔNICO CATEGORIA 5E, INSTALADO EM EDIFICAÇÃO RESIDENCIAL - FORNECIMENTO E INSTALAÇÃO. AF_11/2019</t>
  </si>
  <si>
    <t>98297</t>
  </si>
  <si>
    <t>CABO ELETRÔNICO CATEGORIA 6, INSTALADO EM EDIFICAÇÃO INSTITUCIONAL - FORNECIMENTO E INSTALAÇÃO. AF_11/2019</t>
  </si>
  <si>
    <t>98296</t>
  </si>
  <si>
    <t>CABO ELETRÔNICO CATEGORIA 6, INSTALADO EM EDIFICAÇÃO RESIDENCIAL - FORNECIMENTO E INSTALAÇÃO. AF_11/2019</t>
  </si>
  <si>
    <t>98299</t>
  </si>
  <si>
    <t>CABO ELETRÔNICO CATEGORIA 6A, INSTALADO EM EDIFICAÇÃO INSTITUCIONAL - FORNECIMENTO E INSTALAÇÃO. AF_11/2019</t>
  </si>
  <si>
    <t>98298</t>
  </si>
  <si>
    <t>CABO ELETRÔNICO CATEGORIA 6A, INSTALADO EM EDIFICAÇÃO RESIDENCIAL - FORNECIMENTO E INSTALAÇÃO. AF_11/2019</t>
  </si>
  <si>
    <t>98261</t>
  </si>
  <si>
    <t>CABO TELEFÔNICO CCI-50 1 PAR, INSTALADO EM ENTRADA DE EDIFICAÇÃO - FORNECIMENTO E INSTALAÇÃO. AF_11/2019</t>
  </si>
  <si>
    <t>98287</t>
  </si>
  <si>
    <t>CABO TELEFÔNICO CCI-50 1 PAR, SEM BLINDAGEM, INSTALADO EM DISTRIBUIÇÃO DE EDIFICAÇÃO INSTITUCIONAL - FORNECIMENTO E INSTALAÇÃO. AF_11/2019</t>
  </si>
  <si>
    <t>98280</t>
  </si>
  <si>
    <t>CABO TELEFÔNICO CCI-50 1 PAR, SEM BLINDAGEM, INSTALADO EM DISTRIBUIÇÃO DE EDIFICAÇÃO RESIDENCIAL - FORNECIMENTO E INSTALAÇÃO. AF_11/2019</t>
  </si>
  <si>
    <t>98288</t>
  </si>
  <si>
    <t>CABO TELEFÔNICO CCI-50 2 PARES, SEM BLINDAGEM, INSTALADO EM DISTRIBUIÇÃO DE EDIFICAÇÃO INSTITUCIONAL - FORNECIMENTO E INSTALAÇÃO. AF_11/2019</t>
  </si>
  <si>
    <t>98281</t>
  </si>
  <si>
    <t>CABO TELEFÔNICO CCI-50 2 PARES, SEM BLINDAGEM, INSTALADO EM DISTRIBUIÇÃO DE EDIFICAÇÃO RESIDENCIAL - FORNECIMENTO E INSTALAÇÃO. AF_11/2019</t>
  </si>
  <si>
    <t>98262</t>
  </si>
  <si>
    <t>CABO TELEFÔNICO CCI-50 2 PARES, SEM BLINDAGEM, INSTALADO EM ENTRADA DE EDIFICAÇÃO - FORNECIMENTO E INSTALAÇÃO. AF_11/2019</t>
  </si>
  <si>
    <t>98289</t>
  </si>
  <si>
    <t>CABO TELEFÔNICO CCI-50 3 PARES, SEM BLINDAGEM, INSTALADO EM DISTRIBUIÇÃO DE EDIFICAÇÃO INSTITUCIONAL - FORNECIMENTO E INSTALAÇÃO. AF_11/2019</t>
  </si>
  <si>
    <t>98282</t>
  </si>
  <si>
    <t>CABO TELEFÔNICO CCI-50 3 PARES, SEM BLINDAGEM, INSTALADO EM DISTRIBUIÇÃO DE EDIFICAÇÃO RESIDENCIAL - FORNECIMENTO E INSTALAÇÃO. AF_11/2019</t>
  </si>
  <si>
    <t>98263</t>
  </si>
  <si>
    <t>CABO TELEFÔNICO CCI-50 3 PARES, SEM BLINDAGEM, INSTALADO EM ENTRADA DE EDIFICAÇÃO - FORNECIMENTO E INSTALAÇÃO. AF_11/2019</t>
  </si>
  <si>
    <t>98290</t>
  </si>
  <si>
    <t>CABO TELEFÔNICO CCI-50 4 PARES, SEM BLINDAGEM, INSTALADO EM DISTRIBUIÇÃO DE EDIFICAÇÃO INSTITUCIONAL - FORNECIMENTO E INSTALAÇÃO. AF_11/2019</t>
  </si>
  <si>
    <t>98283</t>
  </si>
  <si>
    <t>CABO TELEFÔNICO CCI-50 4 PARES, SEM BLINDAGEM, INSTALADO EM DISTRIBUIÇÃO DE EDIFICAÇÃO RESIDENCIAL - FORNECIMENTO E INSTALAÇÃO. AF_11/2019</t>
  </si>
  <si>
    <t>98264</t>
  </si>
  <si>
    <t>CABO TELEFÔNICO CCI-50 4 PARES, SEM BLINDAGEM, INSTALADO EM ENTRADA DE EDIFICAÇÃO - FORNECIMENTO E INSTALAÇÃO. AF_11/2019</t>
  </si>
  <si>
    <t>98273</t>
  </si>
  <si>
    <t>CABO TELEFÔNICO CCI-50 4 PARES, SEM BLINDAGEM, INSTALADO EM PRUMADA - FORNECIMENTO E INSTALAÇÃO. AF_11/2019</t>
  </si>
  <si>
    <t>98291</t>
  </si>
  <si>
    <t>CABO TELEFÔNICO CCI-50 5 PARES, SEM BLINDAGEM, INSTALADO EM DISTRIBUIÇÃO DE EDIFICAÇÃO INSTITUCIONAL - FORNECIMENTO E INSTALAÇÃO. AF_11/2019</t>
  </si>
  <si>
    <t>98284</t>
  </si>
  <si>
    <t>CABO TELEFÔNICO CCI-50 5 PARES, SEM BLINDAGEM, INSTALADO EM DISTRIBUIÇÃO DE EDIFICAÇÃO RESIDENCIAL - FORNECIMENTO E INSTALAÇÃO. AF_11/2019</t>
  </si>
  <si>
    <t>98265</t>
  </si>
  <si>
    <t>CABO TELEFÔNICO CCI-50 5 PARES, SEM BLINDAGEM, INSTALADO EM ENTRADA DE EDIFICAÇÃO - FORNECIMENTO E INSTALAÇÃO. AF_11/2019</t>
  </si>
  <si>
    <t>98274</t>
  </si>
  <si>
    <t>CABO TELEFÔNICO CCI-50 5 PARES, SEM BLINDAGEM, INSTALADO EM PRUMADA - FORNECIMENTO E INSTALAÇÃO. AF_11/2019</t>
  </si>
  <si>
    <t>98292</t>
  </si>
  <si>
    <t>CABO TELEFÔNICO CCI-50 6 PARES, SEM BLINDAGEM, INSTALADO EM DISTRIBUIÇÃO DE EDIFICAÇÃO INSTITUCIONAL - FORNECIMENTO E INSTALAÇÃO. AF_11/2019</t>
  </si>
  <si>
    <t>98285</t>
  </si>
  <si>
    <t>CABO TELEFÔNICO CCI-50 6 PARES, SEM BLINDAGEM, INSTALADO EM DISTRIBUIÇÃO DE EDIFICAÇÃO RESIDENCIAL - FORNECIMENTO E INSTALAÇÃO. AF_11/2019</t>
  </si>
  <si>
    <t>98266</t>
  </si>
  <si>
    <t>CABO TELEFÔNICO CCI-50 6 PARES, SEM BLINDAGEM, INSTALADO EM ENTRADA DE EDIFICAÇÃO - FORNECIMENTO E INSTALAÇÃO. AF_11/2019</t>
  </si>
  <si>
    <t>98275</t>
  </si>
  <si>
    <t>CABO TELEFÔNICO CCI-50 6 PARES, SEM BLINDAGEM, INSTALADO EM PRUMADA - FORNECIMENTO E INSTALAÇÃO. AF_11/2019</t>
  </si>
  <si>
    <t>98293</t>
  </si>
  <si>
    <t>CABO TELEFÔNICO CI-50 10 PARES INSTALADO EM DISTRIBUIÇÃO DE EDIFICAÇÃO INSTITUCIONAL - FORNECIMENTO E INSTALAÇÃO. AF_11/2019</t>
  </si>
  <si>
    <t>98286</t>
  </si>
  <si>
    <t>CABO TELEFÔNICO CI-50 10 PARES INSTALADO EM DISTRIBUIÇÃO DE EDIFICAÇÃO RESIDENCIAL - FORNECIMENTO E INSTALAÇÃO. AF_11/2019</t>
  </si>
  <si>
    <t>98267</t>
  </si>
  <si>
    <t>CABO TELEFÔNICO CI-50 10 PARES INSTALADO EM ENTRADA DE EDIFICAÇÃO - FORNECIMENTO E INSTALAÇÃO. AF_11/2019</t>
  </si>
  <si>
    <t>98276</t>
  </si>
  <si>
    <t>CABO TELEFÔNICO CI-50 10 PARES INSTALADO EM PRUMADA - FORNECIMENTO E INSTALAÇÃO. AF_11/2019</t>
  </si>
  <si>
    <t>98268</t>
  </si>
  <si>
    <t>CABO TELEFÔNICO CI-50 20 PARES INSTALADO EM ENTRADA DE EDIFICAÇÃO - FORNECIMENTO E INSTALAÇÃO. AF_11/2019</t>
  </si>
  <si>
    <t>98277</t>
  </si>
  <si>
    <t>CABO TELEFÔNICO CI-50 20 PARES INSTALADO EM PRUMADA - FORNECIMENTO E INSTALAÇÃO. AF_11/2019</t>
  </si>
  <si>
    <t>98272</t>
  </si>
  <si>
    <t>CABO TELEFÔNICO CI-50 200 PARES INSTALADO EM ENTRADA DE EDIFICAÇÃO - FORNECIMENTO E INSTALAÇÃO. AF_11/2019</t>
  </si>
  <si>
    <t>98269</t>
  </si>
  <si>
    <t>CABO TELEFÔNICO CI-50 30 PARES INSTALADO EM ENTRADA DE EDIFICAÇÃO - FORNECIMENTO E INSTALAÇÃO. AF_11/2019</t>
  </si>
  <si>
    <t>98278</t>
  </si>
  <si>
    <t>CABO TELEFÔNICO CI-50 30 PARES INSTALADO EM PRUMADA - FORNECIMENTO E INSTALAÇÃO. AF_11/2019</t>
  </si>
  <si>
    <t>98270</t>
  </si>
  <si>
    <t>CABO TELEFÔNICO CI-50 50 PARES INSTALADO EM ENTRADA DE EDIFICAÇÃO - FORNECIMENTO E INSTALAÇÃO. AF_11/2019</t>
  </si>
  <si>
    <t>98279</t>
  </si>
  <si>
    <t>CABO TELEFÔNICO CI-50 50 PARES INSTALADO EM PRUMADA - FORNECIMENTO E INSTALAÇÃO. AF_11/2019</t>
  </si>
  <si>
    <t>98271</t>
  </si>
  <si>
    <t>CABO TELEFÔNICO CI-50 75 PARES INSTALADO EM ENTRADA DE EDIFICAÇÃO - FORNECIMENTO E INSTALAÇÃO. AF_11/2019</t>
  </si>
  <si>
    <t>98400</t>
  </si>
  <si>
    <t>CABO TELEFÔNICO CTP-APL-50 10 PARES INSTALADO EM ENTRADA DE EDIFICAÇÃO - FORNECIMENTO E INSTALAÇÃO. AF_11/2019</t>
  </si>
  <si>
    <t>98401</t>
  </si>
  <si>
    <t>CABO TELEFÔNICO CTP-APL-50 20 PARES INSTALADO EM ENTRADA DE EDIFICAÇÃO - FORNECIMENTO E INSTALAÇÃO. AF_11/2019</t>
  </si>
  <si>
    <t>98402</t>
  </si>
  <si>
    <t>CABO TELEFÔNICO CTP-APL-50 30 PARES INSTALADO EM ENTRADA DE EDIFICAÇÃO - FORNECIMENTO E INSTALAÇÃO. AF_11/2019</t>
  </si>
  <si>
    <t>100556</t>
  </si>
  <si>
    <t>CAIXA DE PASSAGEM PARA TELEFONE 15X15X10CM (SOBREPOR), FORNECIMENTO E INSTALACAO. AF_11/2019</t>
  </si>
  <si>
    <t>100557</t>
  </si>
  <si>
    <t>CAIXA DE PASSAGEM PARA TELEFONE 80X80X15CM (SOBREPOR) FORNECIMENTO E INSTALACAO. AF_11/2019</t>
  </si>
  <si>
    <t>98301</t>
  </si>
  <si>
    <t>PATCH PANEL 24 PORTAS, CATEGORIA 5E - FORNECIMENTO E INSTALAÇÃO. AF_11/2019</t>
  </si>
  <si>
    <t>98302</t>
  </si>
  <si>
    <t>PATCH PANEL 24 PORTAS, CATEGORIA 6 - FORNECIMENTO E INSTALAÇÃO. AF_11/2019</t>
  </si>
  <si>
    <t>98593</t>
  </si>
  <si>
    <t>PATCH PANEL 48 PORTAS, CATEGORIA 5E - FORNECIMENTO E INSTALAÇÃO. AF_11/2019</t>
  </si>
  <si>
    <t>98304</t>
  </si>
  <si>
    <t>PATCH PANEL 48 PORTAS, CATEGORIA 6 - FORNECIMENTO E INSTALAÇÃO. AF_11/2019</t>
  </si>
  <si>
    <t>100561</t>
  </si>
  <si>
    <t>QUADRO DE DISTRIBUICAO PARA TELEFONE N.3, 40X40X12CM EM CHAPA METALICA, DE EMBUTIR, SEM ACESSORIOS, PADRAO TELEBRAS, FORNECIMENTO E INSTALAÇÃO. AF_11/2019</t>
  </si>
  <si>
    <t>100562</t>
  </si>
  <si>
    <t>QUADRO DE DISTRIBUICAO PARA TELEFONE N.4, 60X60X12CM EM CHAPA METALICA, DE EMBUTIR, SEM ACESSORIOS, PADRAO TELEBRAS, FORNECIMENTO E INSTALAÇÃO. AF_11/2019</t>
  </si>
  <si>
    <t>100560</t>
  </si>
  <si>
    <t>QUADRO DE DISTRIBUIÇÃO PARA TELEFONE N.2, 20X20X12CM EM CHAPA METALICA, DE EMBUTIR, SEM ACESSORIOS, PADRÃO TELEBRAS, FORNECIMENTO E INSTALAÇÃO. AF_11/2019</t>
  </si>
  <si>
    <t>100563</t>
  </si>
  <si>
    <t>QUADRO DE DISTRIBUIÇÃO PARA TELEFONE N.5, 80X80X12CM EM CHAPA METALICA, SEM ACESSORIOS, PADRAO TELEBRAS, FORNECIMENTO E INSTALAÇÃO. AF_11/2019</t>
  </si>
  <si>
    <t>100555</t>
  </si>
  <si>
    <t>RACK ABERTO EM COLUNA 44U PARA SERVIDOR - FORNECIMENTO E INSTALAÇÃO. AF_11/2019</t>
  </si>
  <si>
    <t>98305</t>
  </si>
  <si>
    <t>RACK FECHADO PARA SERVIDOR - FORNECIMENTO E INSTALAÇÃO. AF_11/2019</t>
  </si>
  <si>
    <t>98307</t>
  </si>
  <si>
    <t>TOMADA DE REDE RJ45 - FORNECIMENTO E INSTALAÇÃO. AF_11/2019</t>
  </si>
  <si>
    <t>98308</t>
  </si>
  <si>
    <t>TOMADA PARA TELEFONE RJ11 - FORNECIMENTO E INSTALAÇÃO. AF_11/2019</t>
  </si>
  <si>
    <t>103401</t>
  </si>
  <si>
    <t>ASSENTAMENTO DE CONEXÃO COM 2 ACESSOS, EM PEAD LISO PARA REDE DE ÁGUA OU ESGOTO, DIÂMETRO DE 110 MM, JUNTA SOLDADA (NÃO INCLUI O FORNECIMENTO E EXECUÇÃO DE SOLDA). AF_12/2021</t>
  </si>
  <si>
    <t>103402</t>
  </si>
  <si>
    <t>ASSENTAMENTO DE CONEXÃO COM 2 ACESSOS, EM PEAD LISO PARA REDE DE ÁGUA OU ESGOTO, DIÂMETRO DE 160 MM, JUNTA SOLDADA (NÃO INCLUI O FORNECIMENTO E EXECUÇÃO DE SOLDA). AF_12/2021</t>
  </si>
  <si>
    <t>103403</t>
  </si>
  <si>
    <t>ASSENTAMENTO DE CONEXÃO COM 2 ACESSOS, EM PEAD LISO PARA REDE DE ÁGUA OU ESGOTO, DIÂMETRO DE 180 MM, JUNTA SOLDADA (NÃO INCLUI O FORNECIMENTO E EXECUÇÃO DE SOLDA). AF_12/2021</t>
  </si>
  <si>
    <t>103397</t>
  </si>
  <si>
    <t>ASSENTAMENTO DE CONEXÃO COM 2 ACESSOS, EM PEAD LISO PARA REDE DE ÁGUA OU ESGOTO, DIÂMETRO DE 20 MM, JUNTA SOLDADA (NÃO INCLUI O FORNECIMENTO E EXECUÇÃO DE SOLDA). AF_12/2021</t>
  </si>
  <si>
    <t>103404</t>
  </si>
  <si>
    <t>ASSENTAMENTO DE CONEXÃO COM 2 ACESSOS, EM PEAD LISO PARA REDE DE ÁGUA OU ESGOTO, DIÂMETRO DE 200 MM, JUNTA SOLDADA (NÃO INCLUI O FORNECIMENTO E EXECUÇÃO DE SOLDA). AF_12/2021</t>
  </si>
  <si>
    <t>103405</t>
  </si>
  <si>
    <t>ASSENTAMENTO DE CONEXÃO COM 2 ACESSOS, EM PEAD LISO PARA REDE DE ÁGUA OU ESGOTO, DIÂMETRO DE 225 MM, JUNTA SOLDADA (NÃO INCLUI O FORNECIMENTO E EXECUÇÃO DE SOLDA). AF_12/2021</t>
  </si>
  <si>
    <t>103406</t>
  </si>
  <si>
    <t>ASSENTAMENTO DE CONEXÃO COM 2 ACESSOS, EM PEAD LISO PARA REDE DE ÁGUA OU ESGOTO, DIÂMETRO DE 250 MM, JUNTA SOLDADA (NÃO INCLUI O FORNECIMENTO E EXECUÇÃO DE SOLDA). AF_12/2021</t>
  </si>
  <si>
    <t>103407</t>
  </si>
  <si>
    <t>ASSENTAMENTO DE CONEXÃO COM 2 ACESSOS, EM PEAD LISO PARA REDE DE ÁGUA OU ESGOTO, DIÂMETRO DE 280 MM, JUNTA SOLDADA (NÃO INCLUI O FORNECIMENTO E EXECUÇÃO DE SOLDA). AF_12/2021</t>
  </si>
  <si>
    <t>103408</t>
  </si>
  <si>
    <t>ASSENTAMENTO DE CONEXÃO COM 2 ACESSOS, EM PEAD LISO PARA REDE DE ÁGUA OU ESGOTO, DIÂMETRO DE 315 MM, JUNTA SOLDADA (NÃO INCLUI O FORNECIMENTO E EXECUÇÃO DE SOLDA). AF_12/2021</t>
  </si>
  <si>
    <t>103398</t>
  </si>
  <si>
    <t>ASSENTAMENTO DE CONEXÃO COM 2 ACESSOS, EM PEAD LISO PARA REDE DE ÁGUA OU ESGOTO, DIÂMETRO DE 32 MM, JUNTA SOLDADA (NÃO INCLUI O FORNECIMENTO E EXECUÇÃO DE SOLDA). AF_12/2021</t>
  </si>
  <si>
    <t>103409</t>
  </si>
  <si>
    <t>ASSENTAMENTO DE CONEXÃO COM 2 ACESSOS, EM PEAD LISO PARA REDE DE ÁGUA OU ESGOTO, DIÂMETRO DE 355 MM, JUNTA SOLDADA (NÃO INCLUI O FORNECIMENTO E EXECUÇÃO DE SOLDA). AF_12/2021</t>
  </si>
  <si>
    <t>103410</t>
  </si>
  <si>
    <t>ASSENTAMENTO DE CONEXÃO COM 2 ACESSOS, EM PEAD LISO PARA REDE DE ÁGUA OU ESGOTO, DIÂMETRO DE 400 MM, JUNTA SOLDADA (NÃO INCLUI O FORNECIMENTO E EXECUÇÃO DE SOLDA). AF_12/2021</t>
  </si>
  <si>
    <t>103399</t>
  </si>
  <si>
    <t>ASSENTAMENTO DE CONEXÃO COM 2 ACESSOS, EM PEAD LISO PARA REDE DE ÁGUA OU ESGOTO, DIÂMETRO DE 63 MM, JUNTA SOLDADA (NÃO INCLUI O FORNECIMENTO E EXECUÇÃO DE SOLDA). AF_12/2021</t>
  </si>
  <si>
    <t>103400</t>
  </si>
  <si>
    <t>ASSENTAMENTO DE CONEXÃO COM 2 ACESSOS, EM PEAD LISO PARA REDE DE ÁGUA OU ESGOTO, DIÂMETRO DE 90 MM, JUNTA SOLDADA (NÃO INCLUI O FORNECIMENTO E EXECUÇÃO DE SOLDA). AF_12/2021</t>
  </si>
  <si>
    <t>103415</t>
  </si>
  <si>
    <t>ASSENTAMENTO DE CONEXÃO COM 3 ACESSOS, EM PEAD LISO PARA REDE DE ÁGUA OU ESGOTO, DIÂMETRO DE 110 MM, JUNTA SOLDADA (NÃO INCLUI O FORNECIMENTO E EXECUÇÃO DE SOLDA). AF_12/2021</t>
  </si>
  <si>
    <t>103416</t>
  </si>
  <si>
    <t>ASSENTAMENTO DE CONEXÃO COM 3 ACESSOS, EM PEAD LISO PARA REDE DE ÁGUA OU ESGOTO, DIÂMETRO DE 160 MM, JUNTA SOLDADA (NÃO INCLUI O FORNECIMENTO E EXECUÇÃO DE SOLDA). AF_12/2021</t>
  </si>
  <si>
    <t>103417</t>
  </si>
  <si>
    <t>ASSENTAMENTO DE CONEXÃO COM 3 ACESSOS, EM PEAD LISO PARA REDE DE ÁGUA OU ESGOTO, DIÂMETRO DE 180 MM, JUNTA SOLDADA (NÃO INCLUI O FORNECIMENTO E EXECUÇÃO DE SOLDA). AF_12/2021</t>
  </si>
  <si>
    <t>103411</t>
  </si>
  <si>
    <t>ASSENTAMENTO DE CONEXÃO COM 3 ACESSOS, EM PEAD LISO PARA REDE DE ÁGUA OU ESGOTO, DIÂMETRO DE 20 MM, JUNTA SOLDADA (NÃO INCLUI O FORNECIMENTO E EXECUÇÃO DE SOLDA). AF_12/2021</t>
  </si>
  <si>
    <t>103418</t>
  </si>
  <si>
    <t>ASSENTAMENTO DE CONEXÃO COM 3 ACESSOS, EM PEAD LISO PARA REDE DE ÁGUA OU ESGOTO, DIÂMETRO DE 200 MM, JUNTA SOLDADA (NÃO INCLUI O FORNECIMENTO E EXECUÇÃO DE SOLDA). AF_12/2021</t>
  </si>
  <si>
    <t>103419</t>
  </si>
  <si>
    <t>ASSENTAMENTO DE CONEXÃO COM 3 ACESSOS, EM PEAD LISO PARA REDE DE ÁGUA OU ESGOTO, DIÂMETRO DE 225 MM, JUNTA SOLDADA (NÃO INCLUI O FORNECIMENTO E EXECUÇÃO DE SOLDA). AF_12/2021</t>
  </si>
  <si>
    <t>103420</t>
  </si>
  <si>
    <t>ASSENTAMENTO DE CONEXÃO COM 3 ACESSOS, EM PEAD LISO PARA REDE DE ÁGUA OU ESGOTO, DIÂMETRO DE 250 MM, JUNTA SOLDADA (NÃO INCLUI O FORNECIMENTO E EXECUÇÃO DE SOLDA). AF_12/2021</t>
  </si>
  <si>
    <t>103421</t>
  </si>
  <si>
    <t>ASSENTAMENTO DE CONEXÃO COM 3 ACESSOS, EM PEAD LISO PARA REDE DE ÁGUA OU ESGOTO, DIÂMETRO DE 280 MM, JUNTA SOLDADA (NÃO INCLUI O FORNECIMENTO E EXECUÇÃO DE SOLDA). AF_12/2021</t>
  </si>
  <si>
    <t>103422</t>
  </si>
  <si>
    <t>ASSENTAMENTO DE CONEXÃO COM 3 ACESSOS, EM PEAD LISO PARA REDE DE ÁGUA OU ESGOTO, DIÂMETRO DE 315 MM, JUNTA SOLDADA (NÃO INCLUI O FORNECIMENTO E EXECUÇÃO DE SOLDA). AF_12/2021</t>
  </si>
  <si>
    <t>103412</t>
  </si>
  <si>
    <t>ASSENTAMENTO DE CONEXÃO COM 3 ACESSOS, EM PEAD LISO PARA REDE DE ÁGUA OU ESGOTO, DIÂMETRO DE 32 MM, JUNTA SOLDADA (NÃO INCLUI O FORNECIMENTO E EXECUÇÃO DE SOLDA). AF_12/2021</t>
  </si>
  <si>
    <t>103423</t>
  </si>
  <si>
    <t>ASSENTAMENTO DE CONEXÃO COM 3 ACESSOS, EM PEAD LISO PARA REDE DE ÁGUA OU ESGOTO, DIÂMETRO DE 355 MM, JUNTA SOLDADA (NÃO INCLUI O FORNECIMENTO E EXECUÇÃO DE SOLDA). AF_12/2021</t>
  </si>
  <si>
    <t>103424</t>
  </si>
  <si>
    <t>ASSENTAMENTO DE CONEXÃO COM 3 ACESSOS, EM PEAD LISO PARA REDE DE ÁGUA OU ESGOTO, DIÂMETRO DE 400 MM, JUNTA SOLDADA (NÃO INCLUI O FORNECIMENTO E EXECUÇÃO DE SOLDA). AF_12/2021</t>
  </si>
  <si>
    <t>103413</t>
  </si>
  <si>
    <t>ASSENTAMENTO DE CONEXÃO COM 3 ACESSOS, EM PEAD LISO PARA REDE DE ÁGUA OU ESGOTO, DIÂMETRO DE 63 MM, JUNTA SOLDADA (NÃO INCLUI O FORNECIMENTO E EXECUÇÃO DE SOLDA). AF_12/2021</t>
  </si>
  <si>
    <t>103414</t>
  </si>
  <si>
    <t>ASSENTAMENTO DE CONEXÃO COM 3 ACESSOS, EM PEAD LISO PARA REDE DE ÁGUA OU ESGOTO, DIÂMETRO DE 90 MM, JUNTA SOLDADA (NÃO INCLUI O FORNECIMENTO E EXECUÇÃO DE SOLDA). AF_12/2021</t>
  </si>
  <si>
    <t>103432</t>
  </si>
  <si>
    <t>COTOVELO 45 GRAUS, EM PEAD LISO PARA REDE DE ÁGUA OU ESGOTO, DIÂMETRO DE 200 MM, JUNTA SOLDADA POR ELETROFUSÃO (NÃO INCLUI A EXECUÇÃO DE SOLDA). AF_12/2021</t>
  </si>
  <si>
    <t>103430</t>
  </si>
  <si>
    <t>COTOVELO 45 GRAUS, EM PEAD LISO PARA REDE DE ÁGUA OU ESGOTO, DIÂMETRO DE 32 MM, JUNTA SOLDADA POR ELETROFUSÃO (NÃO INCLUI A EXECUÇÃO DE SOLDA). AF_12/2021</t>
  </si>
  <si>
    <t>103431</t>
  </si>
  <si>
    <t>COTOVELO 45 GRAUS, EM PEAD LISO PARA REDE DE ÁGUA OU ESGOTO, DIÂMETRO DE 63 MM, JUNTA SOLDADA POR ELETROFUSÃO (NÃO INCLUI A EXECUÇÃO DE SOLDA). AF_12/2021</t>
  </si>
  <si>
    <t>103433</t>
  </si>
  <si>
    <t>COTOVELO 90 GRAUS, EM PEAD LISO PARA REDE DE ÁGUA OU ESGOTO, DIÂMETRO DE 20 MM, JUNTA SOLDADA POR ELETROFUSÃO (NÃO INCLUI A EXECUÇÃO DE SOLDA). AF_12/2021</t>
  </si>
  <si>
    <t>103434</t>
  </si>
  <si>
    <t>COTOVELO 90 GRAUS, EM PEAD LISO PARA REDE DE ÁGUA OU ESGOTO, DIÂMETRO DE 32 MM, JUNTA SOLDADA POR ELETROFUSÃO (NÃO INCLUI A EXECUÇÃO DE SOLDA). AF_12/2021</t>
  </si>
  <si>
    <t>103435</t>
  </si>
  <si>
    <t>COTOVELO 90 GRAUS, EM PEAD LISO PARA REDE DE ÁGUA OU ESGOTO, DIÂMETRO DE 63 MM, JUNTA SOLDADA POR ELETROFUSÃO (NÃO INCLUI A EXECUÇÃO DE SOLDA). AF_12/2021</t>
  </si>
  <si>
    <t>103436</t>
  </si>
  <si>
    <t>COTOVELO 90 GRAUS, POLIETILENO DE ALTA DENSIDADE (PEAD) PARA REDE DE ÁGUA OU ESGOTO, DIÂMETRO DE 200 MM, JUNTA SOLDADA POR ELETROFUSÃO (NÃO INCLUI A EXECUÇÃO DE SOLDA). AF_12/2021</t>
  </si>
  <si>
    <t>103425</t>
  </si>
  <si>
    <t>LUVA, EM PEAD LISO PARA REDE DE ÁGUA OU ESGOTO, DIÂMETRO DE 20 MM, JUNTA SOLDADA POR ELETROFUSÃO (NÃO INCLUI A EXECUÇÃO DE SOLDA). AF_12/2021</t>
  </si>
  <si>
    <t>103428</t>
  </si>
  <si>
    <t>LUVA, EM PEAD LISO PARA REDE DE ÁGUA OU ESGOTO, DIÂMETRO DE 200 MM, JUNTA SOLDADA POR ELETROFUSÃO (NÃO INCLUI A EXECUÇÃO DE SOLDA). AF_12/2021</t>
  </si>
  <si>
    <t>103426</t>
  </si>
  <si>
    <t>LUVA, EM PEAD LISO PARA REDE DE ÁGUA OU ESGOTO, DIÂMETRO DE 32 MM, JUNTA SOLDADA POR ELETROFUSÃO (NÃO INCLUI A EXECUÇÃO DE SOLDA). AF_12/2021</t>
  </si>
  <si>
    <t>103429</t>
  </si>
  <si>
    <t>LUVA, EM PEAD LISO PARA REDE DE ÁGUA OU ESGOTO, DIÂMETRO DE 400 MM, JUNTA SOLDADA POR ELETROFUSÃO (NÃO INCLUI A EXECUÇÃO DE SOLDA). AF_12/2021</t>
  </si>
  <si>
    <t>103427</t>
  </si>
  <si>
    <t>LUVA, EM PEAD LISO PARA REDE DE ÁGUA OU ESGOTO, DIÂMETRO DE 63 MM, JUNTA SOLDADA POR ELETROFUSÃO (NÃO INCLUI A EXECUÇÃO DE SOLDA). AF_12/2021</t>
  </si>
  <si>
    <t>103393</t>
  </si>
  <si>
    <t>TUBO PEAD LISO PARA REDE DE ÁGUA OU ESGOTO, DIÂMETRO DE 1000 MM, JUNTA SOLDADA (NÃO INCLUI A EXECUÇÃO DE SOLDA) - FORNECIMENTO E ASSENTAMENTO. AF_12/2021</t>
  </si>
  <si>
    <t>103376</t>
  </si>
  <si>
    <t>TUBO PEAD LISO PARA REDE DE ÁGUA OU ESGOTO, DIÂMETRO DE 110 MM, JUNTA SOLDADA (NÃO INCLUI A EXECUÇÃO DE SOLDA) - FORNECIMENTO E ASSENTAMENTO. AF_12/2021</t>
  </si>
  <si>
    <t>103377</t>
  </si>
  <si>
    <t>TUBO PEAD LISO PARA REDE DE ÁGUA OU ESGOTO, DIÂMETRO DE 160 MM, JUNTA SOLDADA (NÃO INCLUI A EXECUÇÃO DE SOLDA) - FORNECIMENTO E ASSENTAMENTO. AF_12/2021</t>
  </si>
  <si>
    <t>103372</t>
  </si>
  <si>
    <t>TUBO PEAD LISO PARA REDE DE ÁGUA OU ESGOTO, DIÂMETRO DE 20 MM, JUNTA SOLDADA (NÃO INCLUI A EXECUÇÃO DE SOLDA) - FORNECIMENTO E ASSENTAMENTO. AF_12/2021</t>
  </si>
  <si>
    <t>103379</t>
  </si>
  <si>
    <t>TUBO PEAD LISO PARA REDE DE ÁGUA OU ESGOTO, DIÂMETRO DE 200 MM, JUNTA SOLDADA (NÃO INCLUI A EXECUÇÃO DE SOLDA) - FORNECIMENTO E ASSENTAMENTO. AF_12/2021</t>
  </si>
  <si>
    <t>103383</t>
  </si>
  <si>
    <t>TUBO PEAD LISO PARA REDE DE ÁGUA OU ESGOTO, DIÂMETRO DE 315 MM, JUNTA SOLDADA (NÃO INCLUI A EXECUÇÃO DE SOLDA) - FORNECIMENTO E ASSENTAMENTO. AF_12/2021</t>
  </si>
  <si>
    <t>103373</t>
  </si>
  <si>
    <t>TUBO PEAD LISO PARA REDE DE ÁGUA OU ESGOTO, DIÂMETRO DE 32 MM, JUNTA SOLDADA (NÃO INCLUI A EXECUÇÃO DE SOLDA) - FORNECIMENTO E ASSENTAMENTO. AF_12/2021</t>
  </si>
  <si>
    <t>103385</t>
  </si>
  <si>
    <t>TUBO PEAD LISO PARA REDE DE ÁGUA OU ESGOTO, DIÂMETRO DE 400 MM, JUNTA SOLDADA (NÃO INCLUI A EXECUÇÃO DE SOLDA) - FORNECIMENTO E ASSENTAMENTO. AF_12/2021</t>
  </si>
  <si>
    <t>103387</t>
  </si>
  <si>
    <t>TUBO PEAD LISO PARA REDE DE ÁGUA OU ESGOTO, DIÂMETRO DE 500 MM, JUNTA SOLDADA (NÃO INCLUI A EXECUÇÃO DE SOLDA) - FORNECIMENTO E ASSENTAMENTO. AF_12/2021</t>
  </si>
  <si>
    <t>103389</t>
  </si>
  <si>
    <t>TUBO PEAD LISO PARA REDE DE ÁGUA OU ESGOTO, DIÂMETRO DE 630 MM, JUNTA SOLDADA (NÃO INCLUI A EXECUÇÃO DE SOLDA) - FORNECIMENTO E ASSENTAMENTO. AF_12/2021</t>
  </si>
  <si>
    <t>103391</t>
  </si>
  <si>
    <t>TUBO PEAD LISO PARA REDE DE ÁGUA OU ESGOTO, DIÂMETRO DE 800 MM, JUNTA SOLDADA (NÃO INCLUI A EXECUÇÃO DE SOLDA) - FORNECIMENTO E ASSENTAMENTO. AF_12/2021</t>
  </si>
  <si>
    <t>103392</t>
  </si>
  <si>
    <t>TUBO PEAD LISO PARA REDE DE ÁGUA OU ESGOTO, DIÂMETRO DE 900 MM, JUNTA SOLDADA (NÃO INCLUI A EXECUÇÃO DE SOLDA) - FORNECIMENTO E ASSENTAMENTO. AF_12/2021</t>
  </si>
  <si>
    <t>103440</t>
  </si>
  <si>
    <t>TÊ DE SERVIÇO, EM PEAD LISO PARA REDE DE ÁGUA OU ESGOTO, DIÂMETRO DE 200 X 20 MM, JUNTA SOLDADA POR ELETROFUSÃO (NÃO INCLUI A EXECUÇÃO DE SOLDA). AF_12/2021</t>
  </si>
  <si>
    <t>103441</t>
  </si>
  <si>
    <t>TÊ DE SERVIÇO, EM PEAD LISO PARA REDE DE ÁGUA OU ESGOTO, DIÂMETRO DE 200 X 32 MM, JUNTA SOLDADA POR ELETROFUSÃO (NÃO INCLUI A EXECUÇÃO DE SOLDA). AF_12/2021</t>
  </si>
  <si>
    <t>103442</t>
  </si>
  <si>
    <t>TÊ DE SERVIÇO, EM PEAD LISO PARA REDE DE ÁGUA OU ESGOTO, DIÂMETRO DE 200 X 63 MM, JUNTA SOLDADA POR ELETROFUSÃO (NÃO INCLUI A EXECUÇÃO DE SOLDA). AF_12/2021</t>
  </si>
  <si>
    <t>103437</t>
  </si>
  <si>
    <t>TÊ DE SERVIÇO, EM PEAD LISO PARA REDE DE ÁGUA OU ESGOTO, DIÂMETRO DE 63 X 20 MM, JUNTA SOLDADA POR ELETROFUSÃO (NÃO INCLUI A EXECUÇÃO DE SOLDA). AF_12/2021</t>
  </si>
  <si>
    <t>103438</t>
  </si>
  <si>
    <t>TÊ DE SERVIÇO, EM PEAD LISO PARA REDE DE ÁGUA OU ESGOTO, DIÂMETRO DE 63 X 32 MM, JUNTA SOLDADA POR ELETROFUSÃO (NÃO INCLUI A EXECUÇÃO DE SOLDA). AF_12/2021</t>
  </si>
  <si>
    <t>103439</t>
  </si>
  <si>
    <t>TÊ DE SERVIÇO, EM PEAD LISO PARA REDE DE ÁGUA OU ESGOTO, DIÂMETRO DE 63 X 63 MM, JUNTA SOLDADA POR ELETROFUSÃO (NÃO INCLUI A EXECUÇÃO DE SOLDA). AF_12/2021</t>
  </si>
  <si>
    <t>88789</t>
  </si>
  <si>
    <t>REVESTIMENTO CERÂMICO PARA PAREDES EXTERNAS EM PASTILHAS DE PORCELANA 2,5 X 2,5 CM (PLACAS DE 30 X 30 CM), ALINHADAS A PRUMO, APLICADO EM SUPERFÍCIES INTERNAS DE SACADA. AF_02/2023</t>
  </si>
  <si>
    <t>88788</t>
  </si>
  <si>
    <t>REVESTIMENTO CERÂMICO PARA PAREDES EXTERNAS EM PASTILHAS DE PORCELANA 2,5 X 2,5 CM (PLACAS DE 30 X 30 CM), ALINHADAS A PRUMO. AF_02/2023</t>
  </si>
  <si>
    <t>87245</t>
  </si>
  <si>
    <t>REVESTIMENTO CERÂMICO PARA PAREDES EXTERNAS EM PASTILHAS DE PORCELANA 5 X 5 CM (PLACAS DE 30 X 30 CM), ALINHADAS A PRUMO, APLICADO EM SUPERFÍCIES INTERNAS DE SACADA. AF_02/2023</t>
  </si>
  <si>
    <t>87244</t>
  </si>
  <si>
    <t>REVESTIMENTO CERÂMICO PARA PAREDES EXTERNAS EM PASTILHAS DE PORCELANA 5 X 5 CM (PLACAS DE 30 X 30 CM), ALINHADAS A PRUMO. AF_02/2023</t>
  </si>
  <si>
    <t>104589</t>
  </si>
  <si>
    <t>REVESTIMENTO CERÂMICO PARA PAREDES EXTERNAS, COM PLACAS TIPO GRÊS OU SEMIGRÊS, FORMATO MENOR OU IGUAL A 200 CM2, ALINHADAS A PRUMO, APLICADO EM SUPERFÍCIES INTERNAS DE SACADA. AF_02/2023</t>
  </si>
  <si>
    <t>104588</t>
  </si>
  <si>
    <t>REVESTIMENTO CERÂMICO PARA PAREDES EXTERNAS, COM PLACAS TIPO GRÊS OU SEMIGRÊS, FORMATO MENOR OU IGUAL A 200 CM2, ALINHADAS A PRUMO. AF_02/2023</t>
  </si>
  <si>
    <t>104591</t>
  </si>
  <si>
    <t>REVESTIMENTO CERÂMICO PARA PAREDES EXTERNAS, COM PLACAS TIPO GRÊS OU SEMIGRÊS, FORMATO MENOR OU IGUAL A 200 CM2, DISPOSTAS EM AMARRAÇÃO, APLICADO EM SUPERFÍCIES INTERNAS DE SACADA. AF_02/2023</t>
  </si>
  <si>
    <t>104590</t>
  </si>
  <si>
    <t>REVESTIMENTO CERÂMICO PARA PAREDES EXTERNAS, COM PLACAS TIPO GRÊS OU SEMIGRÊS, FORMATO MENOR OU IGUAL A 200 CM2, DISPOSTAS EM AMARRAÇÃO. AF_02/2023</t>
  </si>
  <si>
    <t>87267</t>
  </si>
  <si>
    <t>REVESTIMENTO CERÂMICO PARA PAREDES INTERNAS COM PLACAS TIPO ESMALTADA DE DIMENSÕES 20X20 CM APLICADAS A MEIA ALTURA DAS PAREDES. AF_02/2023_PE</t>
  </si>
  <si>
    <t>104614</t>
  </si>
  <si>
    <t>REVESTIMENTO CERÂMICO PARA PAREDES INTERNAS COM PLACAS TIPO ESMALTADA DE DIMENSÕES 20X20 CM APLICADAS EM DIAGONAL, A MEIA ALTURA DAS PAREDES. AF_02/2023_PE</t>
  </si>
  <si>
    <t>104613</t>
  </si>
  <si>
    <t>REVESTIMENTO CERÂMICO PARA PAREDES INTERNAS COM PLACAS TIPO ESMALTADA DE DIMENSÕES 20X20 CM APLICADAS EM DIAGONAL, NA ALTURA INTEIRA DAS PAREDES. AF_02/2023_PE</t>
  </si>
  <si>
    <t>87265</t>
  </si>
  <si>
    <t>REVESTIMENTO CERÂMICO PARA PAREDES INTERNAS COM PLACAS TIPO ESMALTADA DE DIMENSÕES 20X20 CM APLICADAS NA ALTURA INTEIRA DAS PAREDES. AF_02/2023_PE</t>
  </si>
  <si>
    <t>87271</t>
  </si>
  <si>
    <t>REVESTIMENTO CERÂMICO PARA PAREDES INTERNAS COM PLACAS TIPO ESMALTADA DE DIMENSÕES 25X35 CM APLICADAS A MEIA ALTURA DAS PAREDES. AF_02/2023_PE</t>
  </si>
  <si>
    <t>REVESTIMENTO CERÂMICO PARA PAREDES INTERNAS COM PLACAS TIPO ESMALTADA DE DIMENSÕES 25X35 CM APLICADAS NA ALTURA INTEIRA DAS PAREDES. AF_02/2023_PE</t>
  </si>
  <si>
    <t>87275</t>
  </si>
  <si>
    <t>REVESTIMENTO CERÂMICO PARA PAREDES INTERNAS COM PLACAS TIPO ESMALTADA DE DIMENSÕES 33X45 CM APLICADAS A MEIA ALTURA DAS PAREDES. AF_02/2023_PE</t>
  </si>
  <si>
    <t>87273</t>
  </si>
  <si>
    <t>REVESTIMENTO CERÂMICO PARA PAREDES INTERNAS COM PLACAS TIPO ESMALTADA DE DIMENSÕES 33X45 CM APLICADAS NA ALTURA INTEIRA DAS PAREDES. AF_02/2023_PE</t>
  </si>
  <si>
    <t>104612</t>
  </si>
  <si>
    <t>REVESTIMENTO CERÂMICO PARA PAREDES INTERNAS COM PLACAS TIPO ESMALTADA DE DIMENSÕES 60X60 CM APLICADAS A MEIA ALTURA DAS PAREDES. AF_02/2023_PE</t>
  </si>
  <si>
    <t>104611</t>
  </si>
  <si>
    <t>REVESTIMENTO CERÂMICO PARA PAREDES INTERNAS COM PLACAS TIPO ESMALTADA DE DIMENSÕES 60X60 CM APLICADAS NA ALTURA INTEIRA DAS PAREDES. AF_02/2023_PE</t>
  </si>
  <si>
    <t>104618</t>
  </si>
  <si>
    <t>REVESTIMENTO CERÂMICO PARA PAREDES INTERNAS COM PLACAS TIPO PASTILHA DE DIMENSÕES 2,5 X 2,5 CM (PLACAS DE 30 X 30 CM) CM APLICADAS A MEIA ALTURA DAS PAREDES. AF_02/2023</t>
  </si>
  <si>
    <t>104616</t>
  </si>
  <si>
    <t>REVESTIMENTO CERÂMICO PARA PAREDES INTERNAS COM PLACAS TIPO PASTILHA DE DIMENSÕES 2,5 X 2,5 CM (PLACAS DE 30 X 30 CM) CM APLICADAS NA ALTURA INTEIRA DAS PAREDES. AF_02/2023</t>
  </si>
  <si>
    <t>104617</t>
  </si>
  <si>
    <t>REVESTIMENTO CERÂMICO PARA PAREDES INTERNAS COM PLACAS TIPO PASTILHA DE DIMENSÕES 5 X 5 CM (PLACAS DE 30 X 30 CM) CM APLICADAS A MEIA ALTURA DAS PAREDES. AF_02/2023</t>
  </si>
  <si>
    <t>104615</t>
  </si>
  <si>
    <t>REVESTIMENTO CERÂMICO PARA PAREDES INTERNAS COM PLACAS TIPO PASTILHA DE DIMENSÕES 5 X 5 CM (PLACAS DE 30 X 30 CM) CM APLICADAS NA ALTURA INTEIRA DAS PAREDES. AF_02/2023</t>
  </si>
  <si>
    <t>87247</t>
  </si>
  <si>
    <t>REVESTIMENTO CERÂMICO PARA PISO COM PLACAS TIPO ESMALTADA DE DIMENSÕES 35X35 CM APLICADA EM AMBIENTES DE ÁREA ENTRE 5 M2 E 10 M2. AF_02/2023_PE</t>
  </si>
  <si>
    <t>87248</t>
  </si>
  <si>
    <t>REVESTIMENTO CERÂMICO PARA PISO COM PLACAS TIPO ESMALTADA DE DIMENSÕES 35X35 CM APLICADA EM AMBIENTES DE ÁREA MAIOR QUE 10 M2. AF_02/2023_PE</t>
  </si>
  <si>
    <t>87246</t>
  </si>
  <si>
    <t>REVESTIMENTO CERÂMICO PARA PISO COM PLACAS TIPO ESMALTADA DE DIMENSÕES 35X35 CM APLICADA EM AMBIENTES DE ÁREA MENOR QUE 5 M2. AF_02/2023_PE</t>
  </si>
  <si>
    <t>104601</t>
  </si>
  <si>
    <t>REVESTIMENTO CERÂMICO PARA PISO COM PLACAS TIPO ESMALTADA DE DIMENSÕES 35X35 CM APLICADA EM DIAGONAL EM AMBIENTES DE ÁREA ENTRE 5 M² E 10 M². AF_02/2023_PE</t>
  </si>
  <si>
    <t>104603</t>
  </si>
  <si>
    <t>REVESTIMENTO CERÂMICO PARA PISO COM PLACAS TIPO ESMALTADA DE DIMENSÕES 35X35 CM APLICADA EM DIAGONAL EM AMBIENTES DE ÁREA MAIOR QUE 10 M². AF_02/2023_PE</t>
  </si>
  <si>
    <t>104599</t>
  </si>
  <si>
    <t>REVESTIMENTO CERÂMICO PARA PISO COM PLACAS TIPO ESMALTADA DE DIMENSÕES 35X35 CM APLICADA EM DIAGONAL EM AMBIENTES DE ÁREA MENOR QUE 5 M². AF_02/2023_PE</t>
  </si>
  <si>
    <t>87250</t>
  </si>
  <si>
    <t>REVESTIMENTO CERÂMICO PARA PISO COM PLACAS TIPO ESMALTADA DE DIMENSÕES 45X45 CM APLICADA EM AMBIENTES DE ÁREA ENTRE 5 M2 E 10 M2. AF_02/2023_PE</t>
  </si>
  <si>
    <t>87251</t>
  </si>
  <si>
    <t>REVESTIMENTO CERÂMICO PARA PISO COM PLACAS TIPO ESMALTADA DE DIMENSÕES 45X45 CM APLICADA EM AMBIENTES DE ÁREA MAIOR QUE 10 M2. AF_02/2023_PE</t>
  </si>
  <si>
    <t>87249</t>
  </si>
  <si>
    <t>REVESTIMENTO CERÂMICO PARA PISO COM PLACAS TIPO ESMALTADA DE DIMENSÕES 45X45 CM APLICADA EM AMBIENTES DE ÁREA MENOR QUE 5 M2. AF_02/2023_PE</t>
  </si>
  <si>
    <t>104606</t>
  </si>
  <si>
    <t>REVESTIMENTO CERÂMICO PARA PISO COM PLACAS TIPO ESMALTADA DE DIMENSÕES 45X45 CM APLICADA EM DIAGONAL EM AMBIENTES DE ÁREA ENTRE 5 M² E 10 M². AF_02/2023_PE</t>
  </si>
  <si>
    <t>104607</t>
  </si>
  <si>
    <t>REVESTIMENTO CERÂMICO PARA PISO COM PLACAS TIPO ESMALTADA DE DIMENSÕES 45X45 CM APLICADA EM DIAGONAL EM AMBIENTES DE ÁREA MAIOR QUE 10 M². AF_02/2023_PE</t>
  </si>
  <si>
    <t>104605</t>
  </si>
  <si>
    <t>REVESTIMENTO CERÂMICO PARA PISO COM PLACAS TIPO ESMALTADA DE DIMENSÕES 45X45 CM APLICADA EM DIAGONAL EM AMBIENTES DE ÁREA MENOR QUE 5 M². AF_02/2023_PE</t>
  </si>
  <si>
    <t>87256</t>
  </si>
  <si>
    <t>REVESTIMENTO CERÂMICO PARA PISO COM PLACAS TIPO ESMALTADA DE DIMENSÕES 60X60 CM APLICADA EM AMBIENTES DE ÁREA ENTRE 5 M2 E 10 M2. AF_02/2023_PE</t>
  </si>
  <si>
    <t>87257</t>
  </si>
  <si>
    <t>REVESTIMENTO CERÂMICO PARA PISO COM PLACAS TIPO ESMALTADA DE DIMENSÕES 60X60 CM APLICADA EM AMBIENTES DE ÁREA MAIOR QUE 10 M2. AF_02/2023_PE</t>
  </si>
  <si>
    <t>87255</t>
  </si>
  <si>
    <t>REVESTIMENTO CERÂMICO PARA PISO COM PLACAS TIPO ESMALTADA DE DIMENSÕES 60X60 CM APLICADA EM AMBIENTES DE ÁREA MENOR QUE 5 M2. AF_02/2023_PE</t>
  </si>
  <si>
    <t>104594</t>
  </si>
  <si>
    <t>REVESTIMENTO CERÂMICO PARA PISO COM PLACAS TIPO ESMALTADA DE DIMENSÕES 80X80 CM APLICADA EM AMBIENTES DE ÁREA ENTRE 5 M² E 10 M². AF_02/2023_PE</t>
  </si>
  <si>
    <t>104595</t>
  </si>
  <si>
    <t>REVESTIMENTO CERÂMICO PARA PISO COM PLACAS TIPO ESMALTADA DE DIMENSÕES 80X80 CM APLICADA EM AMBIENTES DE ÁREA MAIOR QUE 10 M². AF_02/2023_PE</t>
  </si>
  <si>
    <t>104593</t>
  </si>
  <si>
    <t>REVESTIMENTO CERÂMICO PARA PISO COM PLACAS TIPO ESMALTADA DE DIMENSÕES 80X80 CM APLICADA EM AMBIENTES DE ÁREA MENOR QUE 5 M². AF_02/2023_PE</t>
  </si>
  <si>
    <t>87262</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</si>
  <si>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</si>
  <si>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</si>
  <si>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87261</t>
  </si>
  <si>
    <t>REVESTIMENTO CERÂMICO PARA PISO COM PLACAS TIPO PORCELANATO DE DIMENSÕES 60X60 CM APLICADA EM AMBIENTES DE ÁREA MENOR QUE 5 M². AF_02/2023_PE</t>
  </si>
  <si>
    <t>104597</t>
  </si>
  <si>
    <t>REVESTIMENTO CERÂMICO PARA PISO COM PLACAS TIPO PORCELANATO DE DIMENSÕES 80X80 CM APLICADA EM AMBIENTES DE ÁREA ENTRE 5 M² E 10 M². AF_02/2023_PE</t>
  </si>
  <si>
    <t>104598</t>
  </si>
  <si>
    <t>REVESTIMENTO CERÂMICO PARA PISO COM PLACAS TIPO PORCELANATO DE DIMENSÕES 80X80 CM APLICADA EM AMBIENTES DE ÁREA MAIOR QUE 10 M². AF_02/2023_PE</t>
  </si>
  <si>
    <t>104596</t>
  </si>
  <si>
    <t>REVESTIMENTO CERÂMICO PARA PISO COM PLACAS TIPO PORCELANATO DE DIMENSÕES 80X80 CM APLICADA EM AMBIENTES DE ÁREA MENOR QUE 5 M². AF_02/2023_PE</t>
  </si>
  <si>
    <t>88648</t>
  </si>
  <si>
    <t>RODAPÉ CERÂMICO DE 7CM DE ALTURA COM PLACAS TIPO ESMALTADA DE DIMENSÕES 35X35CM. AF_02/2023</t>
  </si>
  <si>
    <t>88649</t>
  </si>
  <si>
    <t>RODAPÉ CERÂMICO DE 7CM DE ALTURA COM PLACAS TIPO ESMALTADA DE DIMENSÕES 45X45CM. AF_02/2023</t>
  </si>
  <si>
    <t>88650</t>
  </si>
  <si>
    <t>RODAPÉ CERÂMICO DE 7CM DE ALTURA COM PLACAS TIPO ESMALTADA DE DIMENSÕES 60X60CM. AF_02/2023</t>
  </si>
  <si>
    <t>104619</t>
  </si>
  <si>
    <t>RODAPÉ CERÂMICO DE 7CM DE ALTURA COM PLACAS TIPO ESMALTADA DE DIMENSÕES 80X80CM. AF_02/2023</t>
  </si>
  <si>
    <t>103689</t>
  </si>
  <si>
    <t>FORNECIMENTO E INSTALAÇÃO DE PLACA DE OBRA COM CHAPA GALVANIZADA E ESTRUTURA DE MADEIRA. AF_03/2022_PS</t>
  </si>
  <si>
    <t>103696</t>
  </si>
  <si>
    <t>FORNECIMENTO E INSTALAÇÃO DE SUPORTE DE MADEIRA PARA PLACAS DE SINALIZAÇÃO EM CONCRETO, COM H= DE 2,5 M E SEÇÃO DE 7,5 X 7,5 CM. AF_03/2022</t>
  </si>
  <si>
    <t>103697</t>
  </si>
  <si>
    <t>FORNECIMENTO E INSTALAÇÃO DE SUPORTE DE MADEIRA PARA PLACAS DE SINALIZAÇÃO, EM BASE DE CONCRETO, COM H= DE 2,0 M E SEÇÃO DE 7,5 X 7,5 CM. AF_03/2022</t>
  </si>
  <si>
    <t>103695</t>
  </si>
  <si>
    <t>FORNECIMENTO E INSTALAÇÃO DE SUPORTE DE MADEIRA PARA PLACAS DE SINALIZAÇÃO, EM SOLO, COM H= DE 2,0 M E SEÇÃO DE 7,5 X 7,5 CM. AF_03/2022</t>
  </si>
  <si>
    <t>103694</t>
  </si>
  <si>
    <t>FORNECIMENTO E INSTALAÇÃO DE SUPORTE DE MADEIRA PARA PLACAS DE SINALIZAÇÃO, EM SOLO, COM H= DE 2,5 M E SEÇÃO DE 7,5 X 7,5 CM. AF_03/2022</t>
  </si>
  <si>
    <t>96987</t>
  </si>
  <si>
    <t>BASE METÁLICA PARA MASTRO 1 ½" PARA SPDA - FORNECIMENTO E INSTALAÇÃO. AF_08/2023</t>
  </si>
  <si>
    <t>96989</t>
  </si>
  <si>
    <t>CAPTOR TIPO FRANKLIN PARA SPDA - FORNECIMENTO E INSTALAÇÃO. AF_08/2023</t>
  </si>
  <si>
    <t>104749</t>
  </si>
  <si>
    <t>CONECTOR GRAMPO METÁLICO TIPO OLHAL, PARA SPDA, PARA HASTE DE ATERRAMENTO DE 3/4'' E CABOS DE 10 A 50 MM2 - FORNECIMENTO E INSTALAÇÃO. AF_08/2023</t>
  </si>
  <si>
    <t>104750</t>
  </si>
  <si>
    <t>CONECTOR GRAMPO METÁLICO TIPO OLHAL, PARA SPDA, PARA HASTE DE ATERRAMENTO DE 5/8'' E CABOS DE 10 A 50 MM2 - FORNECIMENTO E INSTALAÇÃO. AF_08/2023</t>
  </si>
  <si>
    <t>104751</t>
  </si>
  <si>
    <t>CONECTOR GRAMPO PARALELO METÁLICO, PARA SPDA, PARA CABOS DE 6 A 50 MM2 - FORNECIMENTO E INSTALAÇÃO. AF_08/2023</t>
  </si>
  <si>
    <t>104752</t>
  </si>
  <si>
    <t>CONECTOR SPLIT-BOLT, PARA SPDA, PARA CABOS ATÉ 35 MM2 - FORNECIMENTO E INSTALAÇÃO. AF_08/2023</t>
  </si>
  <si>
    <t>104753</t>
  </si>
  <si>
    <t>CONECTOR SPLIT-BOLT, PARA SPDA, PARA CABOS ATÉ 50 MM2 - FORNECIMENTO E INSTALAÇÃO. AF_08/2023</t>
  </si>
  <si>
    <t>104754</t>
  </si>
  <si>
    <t>CONECTOR SPLIT-BOLT, PARA SPDA, PARA CABOS ATÉ 70 MM2 - FORNECIMENTO E INSTALAÇÃO. AF_08/2023</t>
  </si>
  <si>
    <t>104755</t>
  </si>
  <si>
    <t>CONECTOR SPLIT-BOLT, PARA SPDA, PARA CABOS ATÉ 95 MM2 - FORNECIMENTO E INSTALAÇÃO. AF_08/2023</t>
  </si>
  <si>
    <t>96973</t>
  </si>
  <si>
    <t>CORDOALHA DE COBRE NU 35 MM², NÃO ENTERRADA, COM ISOLADOR - FORNECIMENTO E INSTALAÇÃO. AF_08/2023</t>
  </si>
  <si>
    <t>96977</t>
  </si>
  <si>
    <t>CORDOALHA DE COBRE NU 50 MM², ENTERRADA - FORNECIMENTO E INSTALAÇÃO. AF_08/2023</t>
  </si>
  <si>
    <t>96974</t>
  </si>
  <si>
    <t>CORDOALHA DE COBRE NU 50 MM², NÃO ENTERRADA, COM ISOLADOR - FORNECIMENTO E INSTALAÇÃO. AF_08/2023</t>
  </si>
  <si>
    <t>96978</t>
  </si>
  <si>
    <t>CORDOALHA DE COBRE NU 70 MM², ENTERRADA - FORNECIMENTO E INSTALAÇÃO. AF_08/2023</t>
  </si>
  <si>
    <t>96975</t>
  </si>
  <si>
    <t>CORDOALHA DE COBRE NU 70 MM², NÃO ENTERRADA, COM ISOLADOR - FORNECIMENTO E INSTALAÇÃO. AF_08/2023</t>
  </si>
  <si>
    <t>96979</t>
  </si>
  <si>
    <t>CORDOALHA DE COBRE NU 95 MM², ENTERRADA - FORNECIMENTO E INSTALAÇÃO. AF_08/2023</t>
  </si>
  <si>
    <t>96976</t>
  </si>
  <si>
    <t>CORDOALHA DE COBRE NU 95 MM², NÃO ENTERRADA, COM ISOLADOR - FORNECIMENTO E INSTALAÇÃO. AF_08/2023</t>
  </si>
  <si>
    <t>96984</t>
  </si>
  <si>
    <t>ELETRODUTO PVC RÍGIDO, DIÂMETRO 40MM, COM 3 METROS, PARA SPDA - FORNECIMENTO E INSTALAÇÃO. AF_08/2023</t>
  </si>
  <si>
    <t>96986</t>
  </si>
  <si>
    <t>HASTE DE ATERRAMENTO, DIÂMETRO 3/4", COM 3 METROS - FORNECIMENTO E INSTALAÇÃO. AF_08/2023</t>
  </si>
  <si>
    <t>96985</t>
  </si>
  <si>
    <t>HASTE DE ATERRAMENTO, DIÂMETRO 5/8", COM 3 METROS - FORNECIMENTO E INSTALAÇÃO. AF_08/2023</t>
  </si>
  <si>
    <t>96988</t>
  </si>
  <si>
    <t>MASTRO 1 ½", COM 3 METROS, PARA SPDA - FORNECIMENTO E INSTALAÇÃO. AF_08/2023</t>
  </si>
  <si>
    <t>104746</t>
  </si>
  <si>
    <t>MINI CAPTOR PARA SPDA - FORNECIMENTO E INSTALAÇÃO. AF_08/2023</t>
  </si>
  <si>
    <t>98463</t>
  </si>
  <si>
    <t>SUPORTE ISOLADOR PARA FIXAÇÃO DA CORDOALHA DE COBRE EM ALVENARIA OU CONCRETO - FORNECIMENTO E INSTALAÇÃO. AF_08/2023</t>
  </si>
  <si>
    <t>95676</t>
  </si>
  <si>
    <t>CAIXA EM CONCRETO PRÉ-MOLDADO PARA ABRIGO DE HIDRÔMETRO COM DN 20 MM - FORNECIMENTO E INSTALAÇÃO. AF_03/2024</t>
  </si>
  <si>
    <t>105135</t>
  </si>
  <si>
    <t>HIDRÔMETRO DN 1 1/2", 20 M³/H - FORNECIMENTO E INSTALAÇÃO. AF_03/2024</t>
  </si>
  <si>
    <t>104998</t>
  </si>
  <si>
    <t>HIDRÔMETRO DN 1", 10 M³/H - FORNECIMENTO E INSTALAÇÃO. AF_03/2024</t>
  </si>
  <si>
    <t>104997</t>
  </si>
  <si>
    <t>HIDRÔMETRO DN 1", 7 M³/H - FORNECIMENTO E INSTALAÇÃO. AF_03/2024</t>
  </si>
  <si>
    <t>95673</t>
  </si>
  <si>
    <t>HIDRÔMETRO DN 1/2", 1,5 M3/H - FORNECIMENTO E INSTALAÇÃO. AF_03/2024</t>
  </si>
  <si>
    <t>95674</t>
  </si>
  <si>
    <t>HIDRÔMETRO DN 1/2", 3,0 M3/H - FORNECIMENTO E INSTALAÇÃO. AF_03/2024</t>
  </si>
  <si>
    <t>104992</t>
  </si>
  <si>
    <t>HIDRÔMETRO DN 2", 30 M³/H - FORNECIMENTO E INSTALAÇÃO. AF_03/2024</t>
  </si>
  <si>
    <t>95675</t>
  </si>
  <si>
    <t>HIDRÔMETRO DN 3/4", 5,0 M3/H - FORNECIMENTO E INSTALAÇÃO. AF_03/2024</t>
  </si>
  <si>
    <t>95648</t>
  </si>
  <si>
    <t>KIT CAVALETE PARA MEDIÇÃO DE ÁGUA - ENTRADA INDIVIDUALIZADA, EM CPVC DN 28 MM (1"), PARA 1 MEDIDOR - FORNECIMENTO E INSTALAÇÃO (EXCLUSIVE HIDRÔMETRO). AF_03/2024</t>
  </si>
  <si>
    <t>95649</t>
  </si>
  <si>
    <t>KIT CAVALETE PARA MEDIÇÃO DE ÁGUA - ENTRADA INDIVIDUALIZADA, EM CPVC DN 28 MM (1"), PARA 2 MEDIDORES - FORNECIMENTO E INSTALAÇÃO (EXCLUSIVE HIDRÔMETRO). AF_03/2024</t>
  </si>
  <si>
    <t>95650</t>
  </si>
  <si>
    <t>KIT CAVALETE PARA MEDIÇÃO DE ÁGUA - ENTRADA INDIVIDUALIZADA, EM CPVC DN 28 MM (1"), PARA 3 MEDIDORES - FORNECIMENTO E INSTALAÇÃO (EXCLUSIVE HIDRÔMETRO). AF_03/2024</t>
  </si>
  <si>
    <t>95651</t>
  </si>
  <si>
    <t>KIT CAVALETE PARA MEDIÇÃO DE ÁGUA - ENTRADA INDIVIDUALIZADA, EM CPVC DN 28 MM (1"), PARA 4 MEDIDORES - FORNECIMENTO E INSTALAÇÃO (EXCLUSIVE HIDRÔMETRO). AF_03/2024</t>
  </si>
  <si>
    <t>95652</t>
  </si>
  <si>
    <t>KIT CAVALETE PARA MEDIÇÃO DE ÁGUA - ENTRADA INDIVIDUALIZADA, EM CPVC DN 35 MM (1 1/4"), PARA 1 MEDIDOR - FORNECIMENTO E INSTALAÇÃO (EXCLUSIVE HIDRÔMETRO). AF_03/2024</t>
  </si>
  <si>
    <t>95653</t>
  </si>
  <si>
    <t>KIT CAVALETE PARA MEDIÇÃO DE ÁGUA - ENTRADA INDIVIDUALIZADA, EM CPVC DN 35 MM (1 1/4"), PARA 2 MEDIDORES - FORNECIMENTO E INSTALAÇÃO (EXCLUSIVE HIDRÔMETRO). AF_03/2024</t>
  </si>
  <si>
    <t>95654</t>
  </si>
  <si>
    <t>KIT CAVALETE PARA MEDIÇÃO DE ÁGUA - ENTRADA INDIVIDUALIZADA, EM CPVC DN 35 MM (1 1/4"), PARA 3 MEDIDORES - FORNECIMENTO E INSTALAÇÃO (EXCLUSIVE HIDRÔMETRO). AF_03/2024</t>
  </si>
  <si>
    <t>95655</t>
  </si>
  <si>
    <t>KIT CAVALETE PARA MEDIÇÃO DE ÁGUA - ENTRADA INDIVIDUALIZADA, EM CPVC DN 35 MM (1 1/4"), PARA 4 MEDIDORES - FORNECIMENTO E INSTALAÇÃO (EXCLUSIVE HIDRÔMETRO). AF_03/2024</t>
  </si>
  <si>
    <t>95657</t>
  </si>
  <si>
    <t>KIT CAVALETE PARA MEDIÇÃO DE ÁGUA - ENTRADA INDIVIDUALIZADA, EM PPR PN20 DN 25 MM (3/4") PARA 1 MEDIDOR - FORNECIMENTO E INSTALAÇÃO (EXCLUSIVE HIDRÔMETRO). AF_03/2024</t>
  </si>
  <si>
    <t>95658</t>
  </si>
  <si>
    <t>KIT CAVALETE PARA MEDIÇÃO DE ÁGUA - ENTRADA INDIVIDUALIZADA, EM PPR PN20 DN 25 MM (3/4") PARA 2 MEDIDORES - FORNECIMENTO E INSTALAÇÃO (EXCLUSIVE HIDRÔMETRO). AF_03/2024</t>
  </si>
  <si>
    <t>95659</t>
  </si>
  <si>
    <t>KIT CAVALETE PARA MEDIÇÃO DE ÁGUA - ENTRADA INDIVIDUALIZADA, EM PPR PN20 DN 25 MM (3/4") PARA 3 MEDIDORES - FORNECIMENTO E INSTALAÇÃO (EXCLUSIVE HIDRÔMETRO). AF_03/2024</t>
  </si>
  <si>
    <t>95660</t>
  </si>
  <si>
    <t>KIT CAVALETE PARA MEDIÇÃO DE ÁGUA - ENTRADA INDIVIDUALIZADA, EM PPR PN20 DN 25 MM (3/4") PARA 4 MEDIDORES - FORNECIMENTO E INSTALAÇÃO (EXCLUSIVE HIDRÔMETRO). AF_03/2024</t>
  </si>
  <si>
    <t>95661</t>
  </si>
  <si>
    <t>KIT CAVALETE PARA MEDIÇÃO DE ÁGUA - ENTRADA INDIVIDUALIZADA, EM PPR PN20 DN 32 MM (1") PARA 1 MEDIDOR - FORNECIMENTO E INSTALAÇÃO (EXCLUSIVE HIDRÔMETRO). AF_03/2024</t>
  </si>
  <si>
    <t>95662</t>
  </si>
  <si>
    <t>KIT CAVALETE PARA MEDIÇÃO DE ÁGUA - ENTRADA INDIVIDUALIZADA, EM PPR PN20 DN 32 MM (1") PARA 2 MEDIDORES - FORNECIMENTO E INSTALAÇÃO (EXCLUSIVE HIDRÔMETRO). AF_03/2024</t>
  </si>
  <si>
    <t>95663</t>
  </si>
  <si>
    <t>KIT CAVALETE PARA MEDIÇÃO DE ÁGUA - ENTRADA INDIVIDUALIZADA, EM PPR PN20 DN 32 MM (1") PARA 3 MEDIDORES - FORNECIMENTO E INSTALAÇÃO (EXCLUSIVE HIDRÔMETRO). AF_03/2024</t>
  </si>
  <si>
    <t>95664</t>
  </si>
  <si>
    <t>KIT CAVALETE PARA MEDIÇÃO DE ÁGUA - ENTRADA INDIVIDUALIZADA, EM PPR PN20 DN 32 MM (1") PARA 4 MEDIDORES - FORNECIMENTO E INSTALAÇÃO (EXCLUSIVE HIDRÔMETRO). AF_03/2024</t>
  </si>
  <si>
    <t>95665</t>
  </si>
  <si>
    <t>KIT CAVALETE PARA MEDIÇÃO DE ÁGUA - ENTRADA INDIVIDUALIZADA, EM PPR PN25 DN 25 MM (3/4") PARA 1 MEDIDOR - FORNECIMENTO E INSTALAÇÃO (EXCLUSIVE HIDRÔMETRO). AF_03/2024</t>
  </si>
  <si>
    <t>95666</t>
  </si>
  <si>
    <t>KIT CAVALETE PARA MEDIÇÃO DE ÁGUA - ENTRADA INDIVIDUALIZADA, EM PPR PN25 DN 25 MM (3/4") PARA 2 MEDIDORES - FORNECIMENTO E INSTALAÇÃO (EXCLUSIVE HIDRÔMETRO). AF_03/2024</t>
  </si>
  <si>
    <t>95667</t>
  </si>
  <si>
    <t>KIT CAVALETE PARA MEDIÇÃO DE ÁGUA - ENTRADA INDIVIDUALIZADA, EM PPR PN25 DN 25 MM (3/4") PARA 3 MEDIDORES - FORNECIMENTO E INSTALAÇÃO (EXCLUSIVE HIDRÔMETRO). AF_03/2024</t>
  </si>
  <si>
    <t>95668</t>
  </si>
  <si>
    <t>KIT CAVALETE PARA MEDIÇÃO DE ÁGUA - ENTRADA INDIVIDUALIZADA, EM PPR PN25 DN 25 MM (3/4") PARA 4 MEDIDORES - FORNECIMENTO E INSTALAÇÃO (EXCLUSIVE HIDRÔMETRO). AF_03/2024</t>
  </si>
  <si>
    <t>95669</t>
  </si>
  <si>
    <t>KIT CAVALETE PARA MEDIÇÃO DE ÁGUA - ENTRADA INDIVIDUALIZADA, EM PPR PN25 DN 32 MM (1") PARA 1 MEDIDOR - FORNECIMENTO E INSTALAÇÃO (EXCLUSIVE HIDRÔMETRO). AF_03/2024</t>
  </si>
  <si>
    <t>95670</t>
  </si>
  <si>
    <t>KIT CAVALETE PARA MEDIÇÃO DE ÁGUA - ENTRADA INDIVIDUALIZADA, EM PPR PN25 DN 32 MM (1") PARA 2 MEDIDORES - FORNECIMENTO E INSTALAÇÃO (EXCLUSIVE HIDRÔMETRO). AF_03/2024</t>
  </si>
  <si>
    <t>95671</t>
  </si>
  <si>
    <t>KIT CAVALETE PARA MEDIÇÃO DE ÁGUA - ENTRADA INDIVIDUALIZADA, EM PPR PN25 DN 32 MM (1") PARA 3 MEDIDORES - FORNECIMENTO E INSTALAÇÃO (EXCLUSIVE HIDRÔMETRO). AF_03/2024</t>
  </si>
  <si>
    <t>95672</t>
  </si>
  <si>
    <t>KIT CAVALETE PARA MEDIÇÃO DE ÁGUA - ENTRADA INDIVIDUALIZADA, EM PPR PN25 DN 32 MM (1") PARA 4 MEDIDORES - FORNECIMENTO E INSTALAÇÃO (EXCLUSIVE HIDRÔMETRO). AF_03/2024</t>
  </si>
  <si>
    <t>97741</t>
  </si>
  <si>
    <t>KIT CAVALETE PARA MEDIÇÃO DE ÁGUA - ENTRADA INDIVIDUALIZADA, EM PVC 25 MM (3/4"), PARA 1 MEDIDOR - FORNECIMENTO E INSTALAÇÃO (EXCLUSIVE HIDRÔMETRO). AF_03/2024</t>
  </si>
  <si>
    <t>95641</t>
  </si>
  <si>
    <t>KIT CAVALETE PARA MEDIÇÃO DE ÁGUA - ENTRADA INDIVIDUALIZADA, EM PVC 25 MM (3/4"), PARA 2 MEDIDORES - FORNECIMENTO E INSTALAÇÃO (EXCLUSIVE HIDRÔMETRO). AF_03/2024</t>
  </si>
  <si>
    <t>95642</t>
  </si>
  <si>
    <t>KIT CAVALETE PARA MEDIÇÃO DE ÁGUA - ENTRADA INDIVIDUALIZADA, EM PVC 25 MM (3/4"), PARA 3 MEDIDORES - FORNECIMENTO E INSTALAÇÃO (EXCLUSIVE HIDRÔMETRO). AF_03/2024</t>
  </si>
  <si>
    <t>95643</t>
  </si>
  <si>
    <t>KIT CAVALETE PARA MEDIÇÃO DE ÁGUA - ENTRADA INDIVIDUALIZADA, EM PVC 25 MM (3/4"), PARA 4 MEDIDORES - FORNECIMENTO E INSTALAÇÃO (EXCLUSIVE HIDRÔMETRO). AF_03/2024</t>
  </si>
  <si>
    <t>95644</t>
  </si>
  <si>
    <t>KIT CAVALETE PARA MEDIÇÃO DE ÁGUA - ENTRADA INDIVIDUALIZADA, EM PVC 32 MM (1"), PARA 1 MEDIDOR - FORNECIMENTO E INSTALAÇÃO (EXCLUSIVE HIDRÔMETRO). AF_03/2024</t>
  </si>
  <si>
    <t>95645</t>
  </si>
  <si>
    <t>KIT CAVALETE PARA MEDIÇÃO DE ÁGUA - ENTRADA INDIVIDUALIZADA, EM PVC 32 MM (1"), PARA 2 MEDIDORES - FORNECIMENTO E INSTALAÇÃO (EXCLUSIVE HIDRÔMETRO). AF_03/2024</t>
  </si>
  <si>
    <t>95646</t>
  </si>
  <si>
    <t>KIT CAVALETE PARA MEDIÇÃO DE ÁGUA - ENTRADA INDIVIDUALIZADA, EM PVC 32 MM (1"), PARA 3 MEDIDORES - FORNECIMENTO E INSTALAÇÃO (EXCLUSIVE HIDRÔMETRO). AF_03/2024</t>
  </si>
  <si>
    <t>95647</t>
  </si>
  <si>
    <t>KIT CAVALETE PARA MEDIÇÃO DE ÁGUA - ENTRADA INDIVIDUALIZADA, EM PVC 32 MM (1"), PARA 4 MEDIDORES - FORNECIMENTO E INSTALAÇÃO (EXCLUSIVE HIDRÔMETRO). AF_03/2024</t>
  </si>
  <si>
    <t>95636</t>
  </si>
  <si>
    <t>KIT CAVALETE PARA MEDIÇÃO DE ÁGUA - ENTRADA PRINCIPAL, EM AÇO GALVANIZADO DN 25 MM (1") - FORNECIMENTO E INSTALAÇÃO (EXCLUSIVE HIDRÔMETRO). AF_03/2024</t>
  </si>
  <si>
    <t>95637</t>
  </si>
  <si>
    <t>KIT CAVALETE PARA MEDIÇÃO DE ÁGUA - ENTRADA PRINCIPAL, EM AÇO GALVANIZADO DN 32 MM (1 1/4") - FORNECIMENTO E INSTALAÇÃO (EXCLUSIVE HIDRÔMETRO). AF_03/2024</t>
  </si>
  <si>
    <t>95638</t>
  </si>
  <si>
    <t>KIT CAVALETE PARA MEDIÇÃO DE ÁGUA - ENTRADA PRINCIPAL, EM AÇO GALVANIZADO DN 40 MM (1 1/2") - FORNECIMENTO E INSTALAÇÃO (EXCLUSIVE HIDRÔMETRO). AF_03/2024</t>
  </si>
  <si>
    <t>95639</t>
  </si>
  <si>
    <t>KIT CAVALETE PARA MEDIÇÃO DE ÁGUA - ENTRADA PRINCIPAL, EM AÇO GALVANIZADO DN 50 MM (2") - FORNECIMENTO E INSTALAÇÃO (EXCLUSIVE HIDRÔMETRO). AF_03/2024</t>
  </si>
  <si>
    <t>95634</t>
  </si>
  <si>
    <t>KIT CAVALETE PARA MEDIÇÃO DE ÁGUA - ENTRADA PRINCIPAL, EM PVC 20 MM (1/2") - FORNECIMENTO E INSTALAÇÃO (EXCLUSIVE HIDRÔMETRO). AF_03/2024</t>
  </si>
  <si>
    <t>95635</t>
  </si>
  <si>
    <t>KIT CAVALETE PARA MEDIÇÃO DE ÁGUA - ENTRADA PRINCIPAL, EM PVC 25 MM (3/4") - FORNECIMENTO E INSTALAÇÃO (EXCLUSIVE HIDRÔMETRO). AF_03/2024</t>
  </si>
  <si>
    <t>98751</t>
  </si>
  <si>
    <t>SOLDA DE TOPO EM CHAPA/PERFIL/TUBO DE AÇO CHANFRADO, ESPESSURA=1/2''. AF_06/2018</t>
  </si>
  <si>
    <t>98746</t>
  </si>
  <si>
    <t>SOLDA DE TOPO EM CHAPA/PERFIL/TUBO DE AÇO CHANFRADO, ESPESSURA=1/4''. AF_06/2018</t>
  </si>
  <si>
    <t>98753</t>
  </si>
  <si>
    <t>SOLDA DE TOPO EM CHAPA/PERFIL/TUBO DE AÇO CHANFRADO, ESPESSURA=3/4''. AF_06/2018</t>
  </si>
  <si>
    <t>98750</t>
  </si>
  <si>
    <t>SOLDA DE TOPO EM CHAPA/PERFIL/TUBO DE AÇO CHANFRADO, ESPESSURA=3/8''. AF_06/2018</t>
  </si>
  <si>
    <t>98749</t>
  </si>
  <si>
    <t>SOLDA DE TOPO EM CHAPA/PERFIL/TUBO DE AÇO CHANFRADO, ESPESSURA=5/16''. AF_06/2018</t>
  </si>
  <si>
    <t>98752</t>
  </si>
  <si>
    <t>SOLDA DE TOPO EM CHAPA/PERFIL/TUBO DE AÇO CHANFRADO, ESPESSURA=5/8''. AF_06/2018</t>
  </si>
  <si>
    <t>98529</t>
  </si>
  <si>
    <t>CORTE RASO E RECORTE DE ÁRVORE COM DIÂMETRO DE TRONCO MAIOR OU IGUAL A 0,20 M E MENOR QUE 0,40 M. AF_03/2024</t>
  </si>
  <si>
    <t>98530</t>
  </si>
  <si>
    <t>CORTE RASO E RECORTE DE ÁRVORE COM DIÂMETRO DE TRONCO MAIOR OU IGUAL A 0,40 M E MENOR QUE 0,60 M. AF_03/2024</t>
  </si>
  <si>
    <t>98525</t>
  </si>
  <si>
    <t>LIMPEZA MECANIZADA DE CAMADA VEGETAL, VEGETAÇÃO E PEQUENAS ÁRVORES (DIÂMETRO DE TRONCO MENOR QUE 0,20 M), COM TRATOR DE ESTEIRAS. AF_03/2024</t>
  </si>
  <si>
    <t>98533</t>
  </si>
  <si>
    <t>PODA EM ALTURA DE ÁRVORE COM DIÂMETRO DE TRONCO MAIOR OU IGUAL A 0,20 M E MENOR QUE 0,40 M. AF_03/2024</t>
  </si>
  <si>
    <t>98534</t>
  </si>
  <si>
    <t>PODA EM ALTURA DE ÁRVORE COM DIÂMETRO DE TRONCO MAIOR OU IGUAL A 0,40 M E MENOR QUE 0,60 M. AF_03/2024</t>
  </si>
  <si>
    <t>98535</t>
  </si>
  <si>
    <t>PODA EM ALTURA DE ÁRVORE COM DIÂMETRO DE TRONCO MAIOR OU IGUAL A 0,60 M. AF_03/2024</t>
  </si>
  <si>
    <t>98532</t>
  </si>
  <si>
    <t>PODA EM ALTURA DE ÁRVORE COM DIÂMETRO DE TRONCO MENOR QUE 0,20 M. AF_03/2024</t>
  </si>
  <si>
    <t>98526</t>
  </si>
  <si>
    <t>REMOÇÃO DE RAÍZES REMANESCENTES DE TRONCO DE ÁRVORE COM DIÂMETRO MAIOR OU IGUAL A 0,20 M E MENOR QUE 0,40 M. AF_03/2024</t>
  </si>
  <si>
    <t>98527</t>
  </si>
  <si>
    <t>REMOÇÃO DE RAÍZES REMANESCENTES DE TRONCO DE ÁRVORE COM DIÂMETRO MAIOR OU IGUAL A 0,40 M E MENOR QUE 0,60 M. AF_03/2024</t>
  </si>
  <si>
    <t>94232</t>
  </si>
  <si>
    <t>AMARRAÇÃO DE TELHAS CERÂMICAS OU DE CONCRETO. AF_07/2019</t>
  </si>
  <si>
    <t>100434</t>
  </si>
  <si>
    <t>CALHA DE BEIRAL, SEMICIRCULAR DE PVC, DIAMETRO 125 MM, INCLUINDO CABECEIRAS, EMENDAS, BOCAIS, SUPORTES E VEDAÇÕES, EXCLUINDO CONDUTORES, INCLUSO TRANSPORTE VERTICAL. AF_07/2019</t>
  </si>
  <si>
    <t>94229</t>
  </si>
  <si>
    <t>CALHA EM CHAPA DE AÇO GALVANIZADO NÚMERO 24, DESENVOLVIMENTO DE 100 CM, INCLUSO TRANSPORTE VERTICAL. AF_07/2019</t>
  </si>
  <si>
    <t>94227</t>
  </si>
  <si>
    <t>CALHA EM CHAPA DE AÇO GALVANIZADO NÚMERO 24, DESENVOLVIMENTO DE 33 CM, INCLUSO TRANSPORTE VERTICAL. AF_07/2019</t>
  </si>
  <si>
    <t>94228</t>
  </si>
  <si>
    <t>CALHA EM CHAPA DE AÇO GALVANIZADO NÚMERO 24, DESENVOLVIMENTO DE 50 CM, INCLUSO TRANSPORTE VERTICAL. AF_07/2019</t>
  </si>
  <si>
    <t>94219</t>
  </si>
  <si>
    <t>CUMEEIRA E ESPIGÃO PARA TELHA CERÂMICA EMBOÇADA COM ARGAMASSA TRAÇO 1:2:9 (CIMENTO, CAL E AREIA), PARA TELHADOS COM MAIS DE 2 ÁGUAS, INCLUSO TRANSPORTE VERTICAL. AF_07/2019</t>
  </si>
  <si>
    <t>94220</t>
  </si>
  <si>
    <t>CUMEEIRA E ESPIGÃO PARA TELHA DE CONCRETO EMBOÇADA COM ARGAMASSA TRAÇO 1:2:9 (CIMENTO, CAL E AREIA), PARA TELHADOS COM MAIS DE 2 ÁGUAS, INCLUSO TRANSPORTE VERTICAL. AF_07/2019</t>
  </si>
  <si>
    <t>94221</t>
  </si>
  <si>
    <t>CUMEEIRA PARA TELHA CERÂMICA EMBOÇADA COM ARGAMASSA TRAÇO 1:2:9 (CIMENTO, CAL E AREIA) PARA TELHADOS COM ATÉ 2 ÁGUAS, INCLUSO TRANSPORTE VERTICAL. AF_07/2019</t>
  </si>
  <si>
    <t>94222</t>
  </si>
  <si>
    <t>CUMEEIRA PARA TELHA DE CONCRETO EMBOÇADA COM ARGAMASSA TRAÇO 1:2:9 (CIMENTO, CAL E AREIA) PARA TELHADOS COM ATÉ 2 ÁGUAS, INCLUSO TRANSPORTE VERTICAL. AF_07/2019</t>
  </si>
  <si>
    <t>94451</t>
  </si>
  <si>
    <t>CUMEEIRA PARA TELHA DE FIBROCIMENTO ESTRUTURAL E = 6 MM, INCLUSO ACESSÓRIOS DE FIXAÇÃO E IÇAMENTO. AF_07/2019</t>
  </si>
  <si>
    <t>94223</t>
  </si>
  <si>
    <t>CUMEEIRA PARA TELHA DE FIBROCIMENTO ONDULADA E = 6 MM, INCLUSO ACESSÓRIOS DE FIXAÇÃO E IÇAMENTO. AF_07/2019</t>
  </si>
  <si>
    <t>100325</t>
  </si>
  <si>
    <t>CUMEEIRA SHED PARA TELHA ONDULADA DE FIBROCIMENTO, E = 6 MM, INCLUSO ACESSÓRIOS DE FIXAÇÃO E IÇAMENTO. AF_07/2019</t>
  </si>
  <si>
    <t>94224</t>
  </si>
  <si>
    <t>EMBOÇAMENTO COM ARGAMASSA TRAÇO 1:2:9 (CIMENTO, CAL E AREIA). AF_07/2019</t>
  </si>
  <si>
    <t>100330</t>
  </si>
  <si>
    <t>RETIRADA E RECOLOCAÇÃO DE TELHA CERÂMICA CAPA-CANAL, COM ATÉ DUAS ÁGUAS, INCLUSO IÇAMENTO. AF_07/2019</t>
  </si>
  <si>
    <t>100331</t>
  </si>
  <si>
    <t>RETIRADA E RECOLOCAÇÃO DE TELHA CERÂMICA CAPA-CANAL, COM MAIS DE DUAS ÁGUAS, INCLUSO IÇAMENTO. AF_07/2019</t>
  </si>
  <si>
    <t>100328</t>
  </si>
  <si>
    <t>RETIRADA E RECOLOCAÇÃO DE TELHA CERÂMICA DE ENCAIXE, COM ATÉ DUAS ÁGUAS, INCLUSO IÇAMENTO. AF_07/2019</t>
  </si>
  <si>
    <t>100329</t>
  </si>
  <si>
    <t>RETIRADA E RECOLOCAÇÃO DE TELHA CERÂMICA DE ENCAIXE, COM MAIS DE DUAS ÁGUAS, INCLUSO IÇAMENTO. AF_07/2019</t>
  </si>
  <si>
    <t>RUFO EM CHAPA DE AÇO GALVANIZADO NÚMERO 24, CORTE DE 25 CM, INCLUSO TRANSPORTE VERTICAL. AF_07/2019</t>
  </si>
  <si>
    <t>100435</t>
  </si>
  <si>
    <t>RUFO EM FIBROCIMENTO PARA TELHA ONDULADA E = 6 MM, ABA DE 26 CM, INCLUSO TRANSPORTE VERTICAL, EXCETO CONTRARRUFO. AF_07/2019</t>
  </si>
  <si>
    <t>100327</t>
  </si>
  <si>
    <t>RUFO EXTERNO/INTERNO EM CHAPA DE AÇO GALVANIZADO NÚMERO 26, CORTE DE 33 CM, INCLUSO IÇAMENTO. AF_07/2019</t>
  </si>
  <si>
    <t>94226</t>
  </si>
  <si>
    <t>SUBCOBERTURA COM MANTA PLÁSTICA REVESTIDA POR PELÍCULA DE ALUMÍNO, INCLUSO TRANSPORTE VERTICAL. AF_07/2019</t>
  </si>
  <si>
    <t>94201</t>
  </si>
  <si>
    <t>TELHAMENTO COM TELHA CERÂMICA CAPA-CANAL, TIPO COLONIAL, COM ATÉ 2 ÁGUAS, INCLUSO TRANSPORTE VERTICAL. AF_07/2019</t>
  </si>
  <si>
    <t>94204</t>
  </si>
  <si>
    <t>TELHAMENTO COM TELHA CERÂMICA CAPA-CANAL, TIPO COLONIAL, COM MAIS DE 2 ÁGUAS, INCLUSO TRANSPORTE VERTICAL. AF_07/2019</t>
  </si>
  <si>
    <t>94447</t>
  </si>
  <si>
    <t>TELHAMENTO COM TELHA CERÂMICA CAPA-CANAL, TIPO PAULISTA, COM ATÉ 2 ÁGUAS, INCLUSO TRANSPORTE VERTICAL. AF_07/2019</t>
  </si>
  <si>
    <t>94448</t>
  </si>
  <si>
    <t>TELHAMENTO COM TELHA CERÂMICA CAPA-CANAL, TIPO PAULISTA, COM MAIS DE 2 ÁGUAS, INCLUSO TRANSPORTE VERTICAL. AF_07/2019</t>
  </si>
  <si>
    <t>94445</t>
  </si>
  <si>
    <t>TELHAMENTO COM TELHA CERÂMICA CAPA-CANAL, TIPO PLAN, COM ATÉ 2 ÁGUAS, INCLUSO TRANSPORTE VERTICAL. AF_07/2019</t>
  </si>
  <si>
    <t>94446</t>
  </si>
  <si>
    <t>TELHAMENTO COM TELHA CERÂMICA CAPA-CANAL, TIPO PLAN, COM MAIS DE 2 ÁGUAS, INCLUSO TRANSPORTE VERTICAL. AF_07/2019</t>
  </si>
  <si>
    <t>94440</t>
  </si>
  <si>
    <t>TELHAMENTO COM TELHA CERÂMICA DE ENCAIXE, TIPO FRANCESA, COM ATÉ 2 ÁGUAS, INCLUSO TRANSPORTE VERTICAL. AF_07/2019</t>
  </si>
  <si>
    <t>94441</t>
  </si>
  <si>
    <t>TELHAMENTO COM TELHA CERÂMICA DE ENCAIXE, TIPO FRANCESA, COM MAIS DE 2 ÁGUAS, INCLUSO TRANSPORTE VERTICAL. AF_07/2019</t>
  </si>
  <si>
    <t>94195</t>
  </si>
  <si>
    <t>TELHAMENTO COM TELHA CERÂMICA DE ENCAIXE, TIPO PORTUGUESA, COM ATÉ 2 ÁGUAS, INCLUSO TRANSPORTE VERTICAL. AF_07/2019</t>
  </si>
  <si>
    <t>94198</t>
  </si>
  <si>
    <t>TELHAMENTO COM TELHA CERÂMICA DE ENCAIXE, TIPO PORTUGUESA, COM MAIS DE 2 ÁGUAS, INCLUSO TRANSPORTE VERTICAL. AF_07/2019</t>
  </si>
  <si>
    <t>94442</t>
  </si>
  <si>
    <t>TELHAMENTO COM TELHA CERÂMICA DE ENCAIXE, TIPO ROMANA, COM ATÉ 2 ÁGUAS, INCLUSO TRANSPORTE VERTICAL. AF_07/2019</t>
  </si>
  <si>
    <t>94443</t>
  </si>
  <si>
    <t>TELHAMENTO COM TELHA CERÂMICA DE ENCAIXE, TIPO ROMANA, COM MAIS DE 2 ÁGUAS, INCLUSO TRANSPORTE VERTICAL. AF_07/2019</t>
  </si>
  <si>
    <t>TELHAMENTO COM TELHA DE AÇO/ALUMÍNIO E = 0,5 MM, COM ATÉ 2 ÁGUAS, INCLUSO IÇAMENTO. AF_07/2019</t>
  </si>
  <si>
    <t>94189</t>
  </si>
  <si>
    <t>TELHAMENTO COM TELHA DE CONCRETO DE ENCAIXE, COM ATÉ 2 ÁGUAS, INCLUSO TRANSPORTE VERTICAL. AF_07/2019</t>
  </si>
  <si>
    <t>94192</t>
  </si>
  <si>
    <t>TELHAMENTO COM TELHA DE CONCRETO DE ENCAIXE, COM MAIS DE 2 ÁGUAS, INCLUSO TRANSPORTE VERTICAL. AF_07/2019</t>
  </si>
  <si>
    <t>94444</t>
  </si>
  <si>
    <t>TELHAMENTO COM TELHA DE ENCAIXE, TIPO FRANCESA DE VIDRO, COM ATÉ 2 ÁGUAS, INCLUSO TRANSPORTE VERTICAL. AF_07/2019</t>
  </si>
  <si>
    <t>94218</t>
  </si>
  <si>
    <t>TELHAMENTO COM TELHA ESTRUTURAL DE FIBROCIMENTO E= 8 MM, COM ATÉ 2 ÁGUAS, INCLUSO IÇAMENTO. AF_07/2019_PS</t>
  </si>
  <si>
    <t>94216</t>
  </si>
  <si>
    <t>TELHAMENTO COM TELHA METÁLICA TERMOACÚSTICA E = 30 MM, COM ATÉ 2 ÁGUAS, INCLUSO IÇAMENTO. AF_07/2019</t>
  </si>
  <si>
    <t>94449</t>
  </si>
  <si>
    <t>TELHAMENTO COM TELHA ONDULADA DE FIBRA DE VIDRO E = 0,6 MM, PARA TELHADO COM INCLINAÇÃO MAIOR QUE 10°, COM ATÉ 2 ÁGUAS, INCLUSO IÇAMENTO. AF_07/2019</t>
  </si>
  <si>
    <t>94210</t>
  </si>
  <si>
    <t>TELHAMENTO COM TELHA ONDULADA DE FIBROCIMENTO E = 6 MM, COM RECOBRIMENTO LATERAL DE 1 1/4 DE ONDA PARA TELHADO COM INCLINAÇÃO MÁXIMA DE 10°, COM ATÉ 2 ÁGUAS, INCLUSO IÇAMENTO. AF_07/2019</t>
  </si>
  <si>
    <t>94207</t>
  </si>
  <si>
    <t>TELHAMENTO COM TELHA ONDULADA DE FIBROCIMENTO E = 6 MM, COM RECOBRIMENTO LATERAL DE 1/4 DE ONDA PARA TELHADO COM INCLINAÇÃO MAIOR QUE 10°, COM ATÉ 2 ÁGUAS, INCLUSO IÇAMENTO. AF_07/2019</t>
  </si>
  <si>
    <t>102109</t>
  </si>
  <si>
    <t>SUPORTE PARA TRANSFORMADOR EM POSTE DE CONCRETO CIRCULAR - FORNECIMENTO E INSTALAÇÃO. AF_12/2020</t>
  </si>
  <si>
    <t>102110</t>
  </si>
  <si>
    <t>SUPORTE PARA TRANSFORMADOR EM POSTE DE CONCRETO DUPLO T - FORNECIMENTO E INSTALAÇÃO. AF_12/2020</t>
  </si>
  <si>
    <t>103656</t>
  </si>
  <si>
    <t>TRANSFORMADOR DE DISTRIBUIÇÃO, 1000 KVA, TRIFÁSICO, 60 HZ, CLASSE 15 KV, IMERSO EM ÓLEO MINERAL, INSTALAÇÃO EM SOLO (NÃO INCLUSO ABRIGO) - FORNECIMENTO E INSTALAÇÃO. AF_02/2022</t>
  </si>
  <si>
    <t>102105</t>
  </si>
  <si>
    <t>TRANSFORMADOR DE DISTRIBUIÇÃO, 112,5 KVA, TRIFÁSICO, 60 HZ, CLASSE 15 KV, IMERSO EM ÓLEO MINERAL, INSTALAÇÃO EM POSTE (NÃO INCLUSO SUPORTE) - FORNECIMENTO E INSTALAÇÃO. AF_12/2020</t>
  </si>
  <si>
    <t>102106</t>
  </si>
  <si>
    <t>TRANSFORMADOR DE DISTRIBUIÇÃO, 150 KVA, TRIFÁSICO, 60 HZ, CLASSE 15 KV, IMERSO EM ÓLEO MINERAL, INSTALAÇÃO EM POSTE (NÃO INCLUSO SUPORTE) - FORNECIMENTO E INSTALAÇÃO. AF_12/2020</t>
  </si>
  <si>
    <t>102107</t>
  </si>
  <si>
    <t>TRANSFORMADOR DE DISTRIBUIÇÃO, 225 KVA, TRIFÁSICO, 60 HZ, CLASSE 15 KV, IMERSO EM ÓLEO MINERAL, INSTALAÇÃO EM POSTE (NÃO INCLUSO SUPORTE) - FORNECIMENTO E INSTALAÇÃO. AF_12/2020</t>
  </si>
  <si>
    <t>102102</t>
  </si>
  <si>
    <t>TRANSFORMADOR DE DISTRIBUIÇÃO, 30 KVA, TRIFÁSICO, 60 HZ, CLASSE 15 KV, IMERSO EM ÓLEO MINERAL, INSTALAÇÃO EM POSTE (NÃO INCLUSO SUPORTE) - FORNECIMENTO E INSTALAÇÃO. AF_12/2020</t>
  </si>
  <si>
    <t>102108</t>
  </si>
  <si>
    <t>TRANSFORMADOR DE DISTRIBUIÇÃO, 300 KVA, TRIFÁSICO, 60 HZ, CLASSE 15 KV, IMERSO EM ÓLEO MINERAL, INSTALAÇÃO EM POSTE (NÃO INCLUSO SUPORTE) - FORNECIMENTO E INSTALAÇÃO. AF_12/2020</t>
  </si>
  <si>
    <t>102103</t>
  </si>
  <si>
    <t>TRANSFORMADOR DE DISTRIBUIÇÃO, 45 KVA, TRIFÁSICO, 60 HZ, CLASSE 15 KV, IMERSO EM ÓLEO MINERAL, INSTALAÇÃO EM POSTE (NÃO INCLUSO SUPORTE) - FORNECIMENTO E INSTALAÇÃO. AF_12/2020</t>
  </si>
  <si>
    <t>103654</t>
  </si>
  <si>
    <t>TRANSFORMADOR DE DISTRIBUIÇÃO, 500KVA, TRIFÁSICO, 60 HZ, CLASSE 15 KV, IMERSO EM ÓLEO MINERAL, INSTALAÇÃO EM SOLO (NÃO INCLUSO ABRIGO) - FORNECIMENTO E INSTALAÇÃO. AF_02/2022</t>
  </si>
  <si>
    <t>102104</t>
  </si>
  <si>
    <t>TRANSFORMADOR DE DISTRIBUIÇÃO, 75 KVA, TRIFÁSICO, 60 HZ, CLASSE 15 KV, IMERSO EM ÓLEO MINERAL, INSTALAÇÃO EM POSTE (NÃO INCLUSO SUPORTE) - FORNECIMENTO E INSTALAÇÃO. AF_12/2020</t>
  </si>
  <si>
    <t>103655</t>
  </si>
  <si>
    <t>TRANSFORMADOR DE DISTRIBUIÇÃO, 750 KVA, TRIFÁSICO, 60 HZ, CLASSE 15 KV, IMERSO EM ÓLEO MINERAL, INSTALAÇÃO EM SOLO (NÃO INCLUSO ABRIGO) - FORNECIMENTO E INSTALAÇÃO. AF_02/2022</t>
  </si>
  <si>
    <t>100207</t>
  </si>
  <si>
    <t>TRANSPORTE HORIZONTAL COM CARREGADEIRA, DE MASSA/ GRANEL (UNIDADE: M3XKM). AF_07/2019</t>
  </si>
  <si>
    <t>M3XKM</t>
  </si>
  <si>
    <t>100211</t>
  </si>
  <si>
    <t>TRANSPORTE HORIZONTAL COM CARRINHO DE MÃO, DE BLOCOS CERÂMICOS FURADOS NA HORIZONTAL DE 9X19X19CM (UNIDADE: BLOCOXKM). AF_07/2019</t>
  </si>
  <si>
    <t>UNXKM</t>
  </si>
  <si>
    <t>100210</t>
  </si>
  <si>
    <t>TRANSPORTE HORIZONTAL COM CARRINHO DE MÃO, DE BLOCOS VAZADOS DE CONCRETO OU CERÂMICO DE 19X19X39CM (UNIDADE: BLOCOXKM). AF_07/2019</t>
  </si>
  <si>
    <t>100221</t>
  </si>
  <si>
    <t>TRANSPORTE HORIZONTAL COM CARRINHO DE MÃO, DE CAIXA COM REVESTIMENTO CERÂMICO (UNIDADE: M2XKM). AF_07/2019</t>
  </si>
  <si>
    <t>M2XKM</t>
  </si>
  <si>
    <t>100203</t>
  </si>
  <si>
    <t>TRANSPORTE HORIZONTAL COM CARRINHO DE MÃO, DE SACOS DE 20 KG (UNIDADE: KGXKM). AF_07/2019</t>
  </si>
  <si>
    <t>KGXKM</t>
  </si>
  <si>
    <t>100202</t>
  </si>
  <si>
    <t>TRANSPORTE HORIZONTAL COM CARRINHO DE MÃO, DE SACOS DE 30 KG (UNIDADE: KGXKM). AF_07/2019</t>
  </si>
  <si>
    <t>100201</t>
  </si>
  <si>
    <t>TRANSPORTE HORIZONTAL COM CARRINHO DE MÃO, DE SACOS DE 50 KG (UNIDADE: KGXKM). AF_07/2019</t>
  </si>
  <si>
    <t>100216</t>
  </si>
  <si>
    <t>TRANSPORTE HORIZONTAL COM CARRINHO MINI PÁLETES, DE BLOCOS CERÂMICOS FURADOS NA HORIZONTAL DE 9X19X19CM (UNIDADE: BLOCOXKM). AF_07/2019</t>
  </si>
  <si>
    <t>100215</t>
  </si>
  <si>
    <t>TRANSPORTE HORIZONTAL COM CARRINHO MINI PÁLETES, DE BLOCOS CERÂMICOS FURADOS NA VERTICAL DE 19X19X39CM (UNIDADE: BLOCOXKM). AF_07/2019</t>
  </si>
  <si>
    <t>100214</t>
  </si>
  <si>
    <t>TRANSPORTE HORIZONTAL COM CARRINHO MINI PÁLETES, DE BLOCOS VAZADOS DE CONCRETO DE 19X19X39CM (UNIDADE: BLOCOXKM). AF_07/2019</t>
  </si>
  <si>
    <t>100223</t>
  </si>
  <si>
    <t>TRANSPORTE HORIZONTAL COM CARRINHO MINI PÁLETES, DE CAIXA COM REVESTIMENTO CERÂMICO (UNIDADE: M2XKM). AF_07/2019</t>
  </si>
  <si>
    <t>100280</t>
  </si>
  <si>
    <t>TRANSPORTE HORIZONTAL COM CARRINHO PLATAFORMA, DE BACIA SANITÁRIA, CAIXA ACOPLADA, TANQUE OU PIA (UNIDADE: UNIDXKM). AF_07/2019</t>
  </si>
  <si>
    <t>100270</t>
  </si>
  <si>
    <t>TRANSPORTE HORIZONTAL COM CARRINHO PLATAFORMA, DE BANCADA DE MÁRMORE OU GRANITO PARA COZINHA/LAVATÓRIO OU MÁRMORE SINTÉTICO COM CUBA INTEGRADA (UNIDADE: UNIDXKM). AF_07/2019</t>
  </si>
  <si>
    <t>100286</t>
  </si>
  <si>
    <t>TRANSPORTE HORIZONTAL COM CARRINHO PLATAFORMA, DE BARRAMENTO BLINDADO (UNIDADE: MXKM). AF_07/2019</t>
  </si>
  <si>
    <t>MXKM</t>
  </si>
  <si>
    <t>100213</t>
  </si>
  <si>
    <t>TRANSPORTE HORIZONTAL COM CARRINHO PLATAFORMA, DE BLOCOS CERÂMICOS FURADOS NA HORIZONTAL DE 9X19X19CM (UNIDADE: BLOCOXKM). AF_07/2019</t>
  </si>
  <si>
    <t>100212</t>
  </si>
  <si>
    <t>TRANSPORTE HORIZONTAL COM CARRINHO PLATAFORMA, DE BLOCOS VAZADOS DE CONCRETO OU CERÂMICO DE 19X19X39CM (UNIDADE: BLOCOXKM). AF_07/2019</t>
  </si>
  <si>
    <t>100222</t>
  </si>
  <si>
    <t>TRANSPORTE HORIZONTAL COM CARRINHO PLATAFORMA, DE CAIXA COM REVESTIMENTO CERÂMICO (UNIDADE: M2XKM). AF_07/2019</t>
  </si>
  <si>
    <t>100226</t>
  </si>
  <si>
    <t>TRANSPORTE HORIZONTAL COM CARRINHO PLATAFORMA, DE LATA DE 18 LITROS (UNIDADE: LXKM). AF_07/2019</t>
  </si>
  <si>
    <t>LXKM</t>
  </si>
  <si>
    <t>100200</t>
  </si>
  <si>
    <t>TRANSPORTE HORIZONTAL COM CARRINHO PLATAFORMA, DE SACOS DE 20 KG (UNIDADE: KGXKM). AF_07/2019</t>
  </si>
  <si>
    <t>100199</t>
  </si>
  <si>
    <t>TRANSPORTE HORIZONTAL COM CARRINHO PLATAFORMA, DE SACOS DE 30 KG (UNIDADE: KGXKM). AF_07/2019</t>
  </si>
  <si>
    <t>100198</t>
  </si>
  <si>
    <t>TRANSPORTE HORIZONTAL COM CARRINHO PLATAFORMA, DE SACOS DE 50 KG (UNIDADE: KGXKM). AF_07/2019</t>
  </si>
  <si>
    <t>100283</t>
  </si>
  <si>
    <t>TRANSPORTE HORIZONTAL COM CARRINHO PLATAFORMA, DE TELHA DE CONCRETO OU CERÂMICA (UNIDADE: M2XKM). AF_07/2019</t>
  </si>
  <si>
    <t>100227</t>
  </si>
  <si>
    <t>TRANSPORTE HORIZONTAL COM CARRINHO RACIONAL, DE LATA DE 18 LITROS (UNIDADE: LXKM). AF_07/2019</t>
  </si>
  <si>
    <t>100205</t>
  </si>
  <si>
    <t>TRANSPORTE HORIZONTAL COM JERICA DE 60 L, DE MASSA/ GRANEL (UNIDADE: M3XKM). AF_07/2019</t>
  </si>
  <si>
    <t>100206</t>
  </si>
  <si>
    <t>TRANSPORTE HORIZONTAL COM JERICA DE 90 L, DE MASSA/ GRANEL (UNIDADE: M3XKM). AF_07/2019</t>
  </si>
  <si>
    <t>100281</t>
  </si>
  <si>
    <t>TRANSPORTE HORIZONTAL COM MANIPULADOR TELESCÓPICO, DE BACIA SANITÁRIA, CAIXA ACOPLADA, TANQUE OU PIA (UNIDADE: UNIDXKM). AF_07/2019</t>
  </si>
  <si>
    <t>100219</t>
  </si>
  <si>
    <t>TRANSPORTE HORIZONTAL COM MANIPULADOR TELESCÓPICO, DE BLOCOS CERÂMICOS FURADOS NA HORIZONTAL DE 9X19X19CM (UNIDADE: BLOCOXKM). AF_07/2019</t>
  </si>
  <si>
    <t>100218</t>
  </si>
  <si>
    <t>TRANSPORTE HORIZONTAL COM MANIPULADOR TELESCÓPICO, DE BLOCOS CERÂMICOS FURADOS NA VERTICAL DE 19X19X39CM (UNIDADE: BLOCOXKM). AF_07/2019</t>
  </si>
  <si>
    <t>100217</t>
  </si>
  <si>
    <t>TRANSPORTE HORIZONTAL COM MANIPULADOR TELESCÓPICO, DE BLOCOS VAZADOS DE CONCRETO DE 19X19X39CM (UNIDADE: BLOCOXKM). AF_07/2019</t>
  </si>
  <si>
    <t>100224</t>
  </si>
  <si>
    <t>TRANSPORTE HORIZONTAL COM MANIPULADOR TELESCÓPICO, DE CAIXA COM REVESTIMENTO CERÂMICO (UNIDADE: M2XKM). AF_07/2019</t>
  </si>
  <si>
    <t>100228</t>
  </si>
  <si>
    <t>TRANSPORTE HORIZONTAL COM MANIPULADOR TELESCÓPICO, DE LATA DE 18 LITROS (UNIDADE: LXKM). AF_07/2019</t>
  </si>
  <si>
    <t>100204</t>
  </si>
  <si>
    <t>TRANSPORTE HORIZONTAL COM MANIPULADOR TELESCÓPICO, DE PÁLETE DE SACOS (UNIDADE: KGXKM). AF_07/2019</t>
  </si>
  <si>
    <t>100284</t>
  </si>
  <si>
    <t>TRANSPORTE HORIZONTAL COM MANIPULADOR TELESCÓPICO, DE TELHA DE CONCRETO OU CERÂMICA (UNIDADE: M2XKM). AF_07/2019</t>
  </si>
  <si>
    <t>100277</t>
  </si>
  <si>
    <t>TRANSPORTE HORIZONTAL COM MANIPULADOR TELESCÓPICO, DE TELHAS TERMOACÚSTICAS, FIBROCIMENTO, AÇO ZINCADO, FIBROCIMENTO ESTRUTURAL, CANALETE 90 OU KALHETÃO (UNIDADE: M2XKM). AF_07/2019</t>
  </si>
  <si>
    <t>100278</t>
  </si>
  <si>
    <t>TRANSPORTE HORIZONTAL MANUAL, DE BACIA SANITÁRIA, CAIXA ACOPLADA, TANQUE OU PIA (UNIDADE: UNIDXKM). AF_07/2019</t>
  </si>
  <si>
    <t>100268</t>
  </si>
  <si>
    <t>TRANSPORTE HORIZONTAL MANUAL, DE BANCADA DE MÁRMORE OU GRANITO PARA COZINHA/LAVATÓRIO OU MÁRMORE SINTÉTICO COM CUBA INTEGRADA (UNIDADE: UNIDXKM). AF_07/2019</t>
  </si>
  <si>
    <t>100285</t>
  </si>
  <si>
    <t>TRANSPORTE HORIZONTAL MANUAL, DE BARRAMENTO BLINDADO (UNIDADE: MXKM). AF_07/2019</t>
  </si>
  <si>
    <t>100209</t>
  </si>
  <si>
    <t>TRANSPORTE HORIZONTAL MANUAL, DE BLOCOS CERÂMICOS FURADOS NA HORIZONTAL DE 9X19X19CM (UNIDADE: BLOCOXKM). AF_07/2019</t>
  </si>
  <si>
    <t>100208</t>
  </si>
  <si>
    <t>TRANSPORTE HORIZONTAL MANUAL, DE BLOCOS VAZADOS DE CONCRETO OU CERÂMICO DE 19X19X39CM (UNIDADE: BLOCOXKM). AF_07/2019</t>
  </si>
  <si>
    <t>100256</t>
  </si>
  <si>
    <t>TRANSPORTE HORIZONTAL MANUAL, DE CAIBROS DE MADEIRA COM SEÇÃO TRANSVERSAL DE 7,5 X 6 CM E 6 X 8 CM (UNIDADE: MXKM). AF_07/2019</t>
  </si>
  <si>
    <t>100220</t>
  </si>
  <si>
    <t>TRANSPORTE HORIZONTAL MANUAL, DE CAIXA COM REVESTIMENTO CERÂMICO (UNIDADE: M2XKM). AF_07/2019</t>
  </si>
  <si>
    <t>100287</t>
  </si>
  <si>
    <t>TRANSPORTE HORIZONTAL MANUAL, DE CALHA QUADRADA NÚMERO 24 - CORTE 33 (UNIDADE: MXKM). AF_07/2019</t>
  </si>
  <si>
    <t>100274</t>
  </si>
  <si>
    <t>TRANSPORTE HORIZONTAL MANUAL, DE COMPENSADO DE MADEIRA (UNIDADE: M2XKM). AF_07/2019</t>
  </si>
  <si>
    <t>100264</t>
  </si>
  <si>
    <t>TRANSPORTE HORIZONTAL MANUAL, DE JANELA (UNIDADE: M2XKM). AF_07/2019</t>
  </si>
  <si>
    <t>100225</t>
  </si>
  <si>
    <t>TRANSPORTE HORIZONTAL MANUAL, DE LATA DE 18 LITROS (UNIDADE: LXKM). AF_07/2019</t>
  </si>
  <si>
    <t>100266</t>
  </si>
  <si>
    <t>TRANSPORTE HORIZONTAL MANUAL, DE PORTA (UNIDADE: UNIDXKM). AF_07/2019</t>
  </si>
  <si>
    <t>100257</t>
  </si>
  <si>
    <t>TRANSPORTE HORIZONTAL MANUAL, DE RIPAS DE MADEIRA COM SEÇÃO TRANSVERSAL DE 1 X 5 CM E 2 X 5 CM (UNIDADE: MXKM). AF_07/2019</t>
  </si>
  <si>
    <t>100197</t>
  </si>
  <si>
    <t>TRANSPORTE HORIZONTAL MANUAL, DE SACOS DE 20 KG (UNIDADE: KGXKM). AF_07/2019</t>
  </si>
  <si>
    <t>100196</t>
  </si>
  <si>
    <t>TRANSPORTE HORIZONTAL MANUAL, DE SACOS DE 30 KG (UNIDADE: KGXKM). AF_07/2019</t>
  </si>
  <si>
    <t>100195</t>
  </si>
  <si>
    <t>TRANSPORTE HORIZONTAL MANUAL, DE SACOS DE 50 KG (UNIDADE: KGXKM). AF_07/2019</t>
  </si>
  <si>
    <t>100273</t>
  </si>
  <si>
    <t>TRANSPORTE HORIZONTAL MANUAL, DE TELA DE AÇO (UNIDADE: KGXKM). AF_07/2019</t>
  </si>
  <si>
    <t>100282</t>
  </si>
  <si>
    <t>TRANSPORTE HORIZONTAL MANUAL, DE TELHA DE CONCRETO OU CERÂMICA (UNIDADE: M2XKM). AF_07/2019</t>
  </si>
  <si>
    <t>100276</t>
  </si>
  <si>
    <t>TRANSPORTE HORIZONTAL MANUAL, DE TELHA DE FIBROCIMENTO OU TELHA ESTRUTURAL DE FIBROCIMENTO, CANALETE 90 OU KALHETÃO (UNIDADE: M2XKM). AF_07/2019</t>
  </si>
  <si>
    <t>100275</t>
  </si>
  <si>
    <t>TRANSPORTE HORIZONTAL MANUAL, DE TELHA TERMOACÚSTICA OU TELHA DE AÇO ZINCADO (UNIDADE: M2XKM). AF_07/2019</t>
  </si>
  <si>
    <t>100254</t>
  </si>
  <si>
    <t>TRANSPORTE HORIZONTAL MANUAL, DE TUBO DE AÇO CARBONO LEVE OU MÉDIO, PRETO OU GALVANIZADO, COM DIÂMETRO MAIOR QUE 125 MM E MENOR OU IGUAL A 150 MM (UNIDADE: MXKM). AF_07/2019</t>
  </si>
  <si>
    <t>100250</t>
  </si>
  <si>
    <t>TRANSPORTE HORIZONTAL MANUAL, DE TUBO DE AÇO CARBONO LEVE OU MÉDIO, PRETO OU GALVANIZADO, COM DIÂMETRO MAIOR QUE 20 MM E MENOR OU IGUAL A 32 MM (UNIDADE: MXKM). AF_07/2019</t>
  </si>
  <si>
    <t>100251</t>
  </si>
  <si>
    <t>TRANSPORTE HORIZONTAL MANUAL, DE TUBO DE AÇO CARBONO LEVE OU MÉDIO, PRETO OU GALVANIZADO, COM DIÂMETRO MAIOR QUE 32 MM E MENOR OU IGUAL A 65 MM (UNIDADE: MXKM). AF_07/2019</t>
  </si>
  <si>
    <t>100252</t>
  </si>
  <si>
    <t>TRANSPORTE HORIZONTAL MANUAL, DE TUBO DE AÇO CARBONO LEVE OU MÉDIO, PRETO OU GALVANIZADO, COM DIÂMETRO MAIOR QUE 65 MM E MENOR OU IGUAL A 90 MM (UNIDADE: MXKM). AF_07/2019</t>
  </si>
  <si>
    <t>100253</t>
  </si>
  <si>
    <t>TRANSPORTE HORIZONTAL MANUAL, DE TUBO DE AÇO CARBONO LEVE OU MÉDIO, PRETO OU GALVANIZADO, COM DIÂMETRO MAIOR QUE 90 MM E MENOR OU IGUAL A 125 MM (UNIDADE: MXKM). AF_07/2019</t>
  </si>
  <si>
    <t>100249</t>
  </si>
  <si>
    <t>TRANSPORTE HORIZONTAL MANUAL, DE TUBO DE AÇO CARBONO LEVE OU MÉDIO, PRETO OU GALVANIZADO, COM DIÂMETRO MENOR OU IGUAL A 20 MM (UNIDADE: MXKM). AF_07/2019</t>
  </si>
  <si>
    <t>100244</t>
  </si>
  <si>
    <t>TRANSPORTE HORIZONTAL MANUAL, DE TUBO DE COBRE - CLASSE E - COM DIÂMETRO MAIOR QUE 54 MM E MENOR OU IGUAL A 79 MM (UNIDADE: MXKM). AF_07/2019</t>
  </si>
  <si>
    <t>100245</t>
  </si>
  <si>
    <t>TRANSPORTE HORIZONTAL MANUAL, DE TUBO DE COBRE - CLASSE E - COM DIÂMETRO MAIOR QUE 79 MM E MENOR OU IGUAL A 104 MM (UNIDADE: MXKM). AF_07/2019</t>
  </si>
  <si>
    <t>100243</t>
  </si>
  <si>
    <t>TRANSPORTE HORIZONTAL MANUAL, DE TUBO DE COBRE - CLASSE E - COM DIÂMETRO MENOR OU IGUAL A 54 MM (UNIDADE: MXKM). AF_07/2019</t>
  </si>
  <si>
    <t>100239</t>
  </si>
  <si>
    <t>TRANSPORTE HORIZONTAL MANUAL, DE TUBO DE CPVC COM DIÂMETRO MAIOR QUE 73 MM E MENOR OU IGUAL A 89 MM (UNIDADE: MXKM). AF_07/2019</t>
  </si>
  <si>
    <t>100238</t>
  </si>
  <si>
    <t>TRANSPORTE HORIZONTAL MANUAL, DE TUBO DE CPVC COM DIÂMETRO MENOR OU IGUAL A 73 MM (UNIDADE: MXKM). AF_07/2019</t>
  </si>
  <si>
    <t>100241</t>
  </si>
  <si>
    <t>TRANSPORTE HORIZONTAL MANUAL, DE TUBO DE PPR - PN12 OU PN25 - COM DIÂMETRO MAIOR QUE 50 MM E MENOR OU IGUAL A 75 MM (UNIDADE: MXKM). AF_07/2019</t>
  </si>
  <si>
    <t>100242</t>
  </si>
  <si>
    <t>TRANSPORTE HORIZONTAL MANUAL, DE TUBO DE PPR - PN12 OU PN25 - COM DIÂMETRO MAIOR QUE 75 MM E MENOR OU IGUAL A 110 MM (UNIDADE: MXKM). AF_07/2019</t>
  </si>
  <si>
    <t>100240</t>
  </si>
  <si>
    <t>TRANSPORTE HORIZONTAL MANUAL, DE TUBO DE PPR - PN12 OU PN25 - COM DIÂMETRO MENOR OU IGUAL A 50 MM (UNIDADE: MXKM). AF_07/2019</t>
  </si>
  <si>
    <t>100237</t>
  </si>
  <si>
    <t>TRANSPORTE HORIZONTAL MANUAL, DE TUBO DE PVC SOLDÁVEL COM DIÂMETRO MAIOR QUE 60 MM E MENOR OU IGUAL A 85 MM (UNIDADE: MXKM). AF_07/2019</t>
  </si>
  <si>
    <t>100236</t>
  </si>
  <si>
    <t>TRANSPORTE HORIZONTAL MANUAL, DE TUBO DE PVC SOLDÁVEL COM DIÂMETRO MENOR OU IGUAL A 60 MM (UNIDADE: MXKM). AF_07/2019</t>
  </si>
  <si>
    <t>100248</t>
  </si>
  <si>
    <t>TRANSPORTE HORIZONTAL MANUAL, DE TUBO DE PVC SÉRIE NORMAL - ESGOTO PREDIAL, OU REFORÇADO PARA ESGOTO OU ÁGUAS PLUVIAIS PREDIAL, COM DIÂMETRO MAIOR QUE 100 MM E MENOR OU IGUAL A 150 MM (UNIDADE: MXKM). AF_07/2019</t>
  </si>
  <si>
    <t>100247</t>
  </si>
  <si>
    <t>TRANSPORTE HORIZONTAL MANUAL, DE TUBO DE PVC SÉRIE NORMAL - ESGOTO PREDIAL, OU REFORÇADO PARA ESGOTO OU ÁGUAS PLUVIAIS PREDIAL, COM DIÂMETRO MAIOR QUE 75 MM E MENOR OU IGUAL A 100 MM (UNIDADE: MXKM). AF_07/2019</t>
  </si>
  <si>
    <t>100246</t>
  </si>
  <si>
    <t>TRANSPORTE HORIZONTAL MANUAL, DE TUBO DE PVC SÉRIE NORMAL - ESGOTO PREDIAL, OU REFORÇADO PARA ESGOTO OU ÁGUAS PLUVIAIS PREDIAL, COM DIÂMETRO MENOR OU IGUAL A 75 MM (UNIDADE: MXKM). AF_07/2019</t>
  </si>
  <si>
    <t>100255</t>
  </si>
  <si>
    <t>TRANSPORTE HORIZONTAL MANUAL, DE TÁBUAS DE MADEIRA COM SEÇÃO TRANSVERSAL DE 2,5 X 25 CM E 2,5 X 30 CM (UNIDADE: MXKM). AF_07/2019</t>
  </si>
  <si>
    <t>100263</t>
  </si>
  <si>
    <t>TRANSPORTE HORIZONTAL MANUAL, DE VERGALHÕES DE AÇO COM DIÂMETRO DE 10 MM; 12,5 MM; 16 MM; 20 MM; 25 MM OU 32 MM (UNIDADE: KGXKM). AF_07/2019</t>
  </si>
  <si>
    <t>100260</t>
  </si>
  <si>
    <t>TRANSPORTE HORIZONTAL MANUAL, DE VERGALHÕES DE AÇO COM DIÂMETRO DE 5 MM (UNIDADE: KGXKM). AF_07/2019</t>
  </si>
  <si>
    <t>100261</t>
  </si>
  <si>
    <t>TRANSPORTE HORIZONTAL MANUAL, DE VERGALHÕES DE AÇO COM DIÂMETRO DE 6,3 MM (UNIDADE: KGXKM). AF_07/2019</t>
  </si>
  <si>
    <t>100262</t>
  </si>
  <si>
    <t>TRANSPORTE HORIZONTAL MANUAL, DE VERGALHÕES DE AÇO COM DIÂMETRO DE 8 MM (UNIDADE: KGXKM). AF_07/2019</t>
  </si>
  <si>
    <t>100271</t>
  </si>
  <si>
    <t>TRANSPORTE HORIZONTAL MANUAL, DE VIDRO (UNIDADE: M2XKM). AF_07/2019</t>
  </si>
  <si>
    <t>100258</t>
  </si>
  <si>
    <t>TRANSPORTE HORIZONTAL MANUAL, DE VIGAS DE MADEIRA COM SEÇÃO TRANSVERSAL DE 5 X 12 CM (UNIDADE: MXKM). AF_07/2019</t>
  </si>
  <si>
    <t>100259</t>
  </si>
  <si>
    <t>TRANSPORTE HORIZONTAL MANUAL, DE VIGAS DE MADEIRA COM SEÇÃO TRANSVERSAL DE 6 X 16 CM (UNIDADE: MXKM). AF_07/2019</t>
  </si>
  <si>
    <t>100279</t>
  </si>
  <si>
    <t>TRANSPORTE VERTICAL MANUAL, 1 PAVIMENTO, DE BACIA SANITÁRIA, CAIXA ACOPLADA, TANQUE OU PIA (UNIDADE: UNID). AF_07/2019</t>
  </si>
  <si>
    <t>100233</t>
  </si>
  <si>
    <t>TRANSPORTE VERTICAL MANUAL, 1 PAVIMENTO, DE BLOCOS CERÂMICOS FURADOS NA HORIZONTAL DE 9X19X19CM (UNIDADE: BLOCO). AF_07/2019</t>
  </si>
  <si>
    <t>100232</t>
  </si>
  <si>
    <t>TRANSPORTE VERTICAL MANUAL, 1 PAVIMENTO, DE BLOCOS VAZADOS DE CONCRETO OU CERÂMICO DE 19X19X39CM (UNIDADE: BLOCO). AF_07/2019</t>
  </si>
  <si>
    <t>100234</t>
  </si>
  <si>
    <t>TRANSPORTE VERTICAL MANUAL, 1 PAVIMENTO, DE CAIXA COM REVESTIMENTO CERÂMICO (UNIDADE: M2). AF_07/2019</t>
  </si>
  <si>
    <t>100265</t>
  </si>
  <si>
    <t>TRANSPORTE VERTICAL MANUAL, 1 PAVIMENTO, DE JANELA (UNIDADE: M2). AF_07/2019</t>
  </si>
  <si>
    <t>100235</t>
  </si>
  <si>
    <t>TRANSPORTE VERTICAL MANUAL, 1 PAVIMENTO, DE LATA DE 18 LITROS (UNIDADE: L). AF_07/2019</t>
  </si>
  <si>
    <t>L</t>
  </si>
  <si>
    <t>100267</t>
  </si>
  <si>
    <t>TRANSPORTE VERTICAL MANUAL, 1 PAVIMENTO, DE PORTA (UNIDADE: UNID). AF_07/2019</t>
  </si>
  <si>
    <t>100231</t>
  </si>
  <si>
    <t>TRANSPORTE VERTICAL MANUAL, 1 PAVIMENTO, DE SACOS DE 20 KG (UNIDADE: KG). AF_07/2019</t>
  </si>
  <si>
    <t>100230</t>
  </si>
  <si>
    <t>TRANSPORTE VERTICAL MANUAL, 1 PAVIMENTO, DE SACOS DE 30 KG (UNIDADE: KG). AF_07/2019</t>
  </si>
  <si>
    <t>100229</t>
  </si>
  <si>
    <t>TRANSPORTE VERTICAL MANUAL, 1 PAVIMENTO, DE SACOS DE 50 KG (UNIDADE: KG). AF_07/2019</t>
  </si>
  <si>
    <t>100272</t>
  </si>
  <si>
    <t>TRANSPORTE VERTICAL MANUAL, 1 PAVIMENTO, DE VIDRO (UNIDADE: M2). AF_07/2019</t>
  </si>
  <si>
    <t>100269</t>
  </si>
  <si>
    <t>TRANSPORTE VERTICAL, BANCADA DE MÁRMORE OU GRANITO PARA COZINHA/LAVATÓRIO OU MÁRMORE SINTÉTICO COM CUBA INTEGRADA, MANUAL, 1 PAVIMENTO, (UNIDADE: UNID). AF_07/2019</t>
  </si>
  <si>
    <t>100986</t>
  </si>
  <si>
    <t>CARGA DE MISTURA ASFÁLTICA EM CAMINHÃO BASCULANTE 10 M³ (UNIDADE: M3). AF_07/2020</t>
  </si>
  <si>
    <t>101002</t>
  </si>
  <si>
    <t>CARGA DE MISTURA ASFÁLTICA EM CAMINHÃO BASCULANTE 10 M³ (UNIDADE: T). AF_07/2020</t>
  </si>
  <si>
    <t>100987</t>
  </si>
  <si>
    <t>CARGA DE MISTURA ASFÁLTICA EM CAMINHÃO BASCULANTE 14 M³ (UNIDADE: M3). AF_07/2020</t>
  </si>
  <si>
    <t>101003</t>
  </si>
  <si>
    <t>CARGA DE MISTURA ASFÁLTICA EM CAMINHÃO BASCULANTE 14 M³ (UNIDADE: T). AF_07/2020</t>
  </si>
  <si>
    <t>100988</t>
  </si>
  <si>
    <t>CARGA DE MISTURA ASFÁLTICA EM CAMINHÃO BASCULANTE 18 M³ (UNIDADE: M3). AF_07/2020</t>
  </si>
  <si>
    <t>101004</t>
  </si>
  <si>
    <t>CARGA DE MISTURA ASFÁLTICA EM CAMINHÃO BASCULANTE 18 M³ (UNIDADE: T). AF_07/2020</t>
  </si>
  <si>
    <t>100985</t>
  </si>
  <si>
    <t>CARGA DE MISTURA ASFÁLTICA EM CAMINHÃO BASCULANTE 6 M³ (UNIDADE: M3). AF_07/2020</t>
  </si>
  <si>
    <t>101001</t>
  </si>
  <si>
    <t>CARGA DE MISTURA ASFÁLTICA EM CAMINHÃO BASCULANTE 6 M³ (UNIDADE: T). AF_07/2020</t>
  </si>
  <si>
    <t>101008</t>
  </si>
  <si>
    <t>CARGA DE ÁGUA EM CAMINHÃO PIPA 10 M³. AF_07/2020</t>
  </si>
  <si>
    <t>101007</t>
  </si>
  <si>
    <t>CARGA DE ÁGUA EM CAMINHÃO PIPA 6 M³. AF_07/2020</t>
  </si>
  <si>
    <t>100982</t>
  </si>
  <si>
    <t>CARGA, MANOBRA E DESCARGA DE ENTULHO EM CAMINHÃO BASCULANTE 10 M³ - CARGA COM ESCAVADEIRA HIDRÁULICA (CAÇAMBA DE 0,80 M³ / 111 HP) E DESCARGA LIVRE (UNIDADE: M3). AF_07/2020</t>
  </si>
  <si>
    <t>100998</t>
  </si>
  <si>
    <t>CARGA, MANOBRA E DESCARGA DE ENTULHO EM CAMINHÃO BASCULANTE 10 M³ - CARGA COM ESCAVADEIRA HIDRÁULICA (CAÇAMBA DE 0,80 M³ / 111 HP) E DESCARGA LIVRE (UNIDADE: T). AF_07/2020</t>
  </si>
  <si>
    <t>100983</t>
  </si>
  <si>
    <t>CARGA, MANOBRA E DESCARGA DE ENTULHO EM CAMINHÃO BASCULANTE 14 M³ - CARGA COM ESCAVADEIRA HIDRÁULICA (CAÇAMBA DE 0,80 M³ / 111 HP) E DESCARGA LIVRE (UNIDADE: M3). AF_07/2020</t>
  </si>
  <si>
    <t>100999</t>
  </si>
  <si>
    <t>CARGA, MANOBRA E DESCARGA DE ENTULHO EM CAMINHÃO BASCULANTE 14 M³ - CARGA COM ESCAVADEIRA HIDRÁULICA (CAÇAMBA DE 0,80 M³ / 111 HP) E DESCARGA LIVRE (UNIDADE: T). AF_07/2020</t>
  </si>
  <si>
    <t>100984</t>
  </si>
  <si>
    <t>CARGA, MANOBRA E DESCARGA DE ENTULHO EM CAMINHÃO BASCULANTE 18 M³ - CARGA COM ESCAVADEIRA HIDRÁULICA (CAÇAMBA DE 0,80 M³ / 111 HP) E DESCARGA LIVRE (UNIDADE: M3). AF_07/2020</t>
  </si>
  <si>
    <t>101000</t>
  </si>
  <si>
    <t>CARGA, MANOBRA E DESCARGA DE ENTULHO EM CAMINHÃO BASCULANTE 18 M³ - CARGA COM ESCAVADEIRA HIDRÁULICA (CAÇAMBA DE 0,80 M³ / 111 HP) E DESCARGA LIVRE (UNIDADE: T). AF_07/2020</t>
  </si>
  <si>
    <t>CARGA, MANOBRA E DESCARGA DE ENTULHO EM CAMINHÃO BASCULANTE 6 M³ - CARGA COM ESCAVADEIRA HIDRÁULICA (CAÇAMBA DE 0,80 M³ / 111 HP) E DESCARGA LIVRE (UNIDADE: M3). AF_07/2020</t>
  </si>
  <si>
    <t>100997</t>
  </si>
  <si>
    <t>CARGA, MANOBRA E DESCARGA DE ENTULHO EM CAMINHÃO BASCULANTE 6 M³ - CARGA COM ESCAVADEIRA HIDRÁULICA (CAÇAMBA DE 0,80 M³ / 111 HP) E DESCARGA LIVRE (UNIDADE: T). AF_07/2020</t>
  </si>
  <si>
    <t>101010</t>
  </si>
  <si>
    <t>CARGA, MANOBRA E DESCARGA DE PERFIL METÁLICO EM CAMINHÃO CARROCERIA COM GUINDAUTO (MUNCK) 11,7 TM. AF_07/2020</t>
  </si>
  <si>
    <t>101009</t>
  </si>
  <si>
    <t>CARGA, MANOBRA E DESCARGA DE POSTE DE CONCRETO EM CAMINHÃO CARROCERIA COM GUINDAUTO (MUNCK) 11,7 TM. AF_07/2020</t>
  </si>
  <si>
    <t>100978</t>
  </si>
  <si>
    <t>CARGA, MANOBRA E DESCARGA DE SOLOS E MATERIAIS GRANULARES EM CAMINHÃO BASCULANTE 10 M³ - CARGA COM ESCAVADEIRA HIDRÁULICA (CAÇAMBA DE 1,20 M³ / 155 HP) E DESCARGA LIVRE (UNIDADE: M3). AF_07/2020</t>
  </si>
  <si>
    <t>100994</t>
  </si>
  <si>
    <t>CARGA, MANOBRA E DESCARGA DE SOLOS E MATERIAIS GRANULARES EM CAMINHÃO BASCULANTE 10 M³ - CARGA COM ESCAVADEIRA HIDRÁULICA (CAÇAMBA DE 1,20 M³ / 155 HP) E DESCARGA LIVRE (UNIDADE: T). AF_07/2020</t>
  </si>
  <si>
    <t>100974</t>
  </si>
  <si>
    <t>CARGA, MANOBRA E DESCARGA DE SOLOS E MATERIAIS GRANULARES EM CAMINHÃO BASCULANTE 10 M³ - CARGA COM PÁ CARREGADEIRA (CAÇAMBA DE 1,7 A 2,8 M³ / 128 HP) E DESCARGA LIVRE (UNIDADE: M3). AF_07/2020</t>
  </si>
  <si>
    <t>100990</t>
  </si>
  <si>
    <t>CARGA, MANOBRA E DESCARGA DE SOLOS E MATERIAIS GRANULARES EM CAMINHÃO BASCULANTE 10 M³ - CARGA COM PÁ CARREGADEIRA (CAÇAMBA DE 1,7 A 2,8 M³ / 128 HP) E DESCARGA LIVRE (UNIDADE: T). AF_07/2020</t>
  </si>
  <si>
    <t>100979</t>
  </si>
  <si>
    <t>CARGA, MANOBRA E DESCARGA DE SOLOS E MATERIAIS GRANULARES EM CAMINHÃO BASCULANTE 14 M³ - CARGA COM ESCAVADEIRA HIDRÁULICA (CAÇAMBA DE 1,20 M³ / 155 HP) E DESCARGA LIVRE (UNIDADE: M3). AF_07/2020</t>
  </si>
  <si>
    <t>100995</t>
  </si>
  <si>
    <t>CARGA, MANOBRA E DESCARGA DE SOLOS E MATERIAIS GRANULARES EM CAMINHÃO BASCULANTE 14 M³ - CARGA COM ESCAVADEIRA HIDRÁULICA (CAÇAMBA DE 1,20 M³ / 155 HP) E DESCARGA LIVRE (UNIDADE: T). AF_07/2020</t>
  </si>
  <si>
    <t>100975</t>
  </si>
  <si>
    <t>CARGA, MANOBRA E DESCARGA DE SOLOS E MATERIAIS GRANULARES EM CAMINHÃO BASCULANTE 14 M³ - CARGA COM PÁ CARREGADEIRA (CAÇAMBA DE 1,7 A 2,8 M³ / 128 HP) E DESCARGA LIVRE (UNIDADE: M3). AF_07/2020</t>
  </si>
  <si>
    <t>100991</t>
  </si>
  <si>
    <t>CARGA, MANOBRA E DESCARGA DE SOLOS E MATERIAIS GRANULARES EM CAMINHÃO BASCULANTE 14 M³ - CARGA COM PÁ CARREGADEIRA (CAÇAMBA DE 1,7 A 2,8 M³ / 128 HP) E DESCARGA LIVRE (UNIDADE: T). AF_07/2020</t>
  </si>
  <si>
    <t>100980</t>
  </si>
  <si>
    <t>CARGA, MANOBRA E DESCARGA DE SOLOS E MATERIAIS GRANULARES EM CAMINHÃO BASCULANTE 18 M³ - CARGA COM ESCAVADEIRA HIDRÁULICA (CAÇAMBA DE 1,20 M³ / 155 HP) E DESCARGA LIVRE (UNIDADE: M3). AF_07/2020</t>
  </si>
  <si>
    <t>100996</t>
  </si>
  <si>
    <t>CARGA, MANOBRA E DESCARGA DE SOLOS E MATERIAIS GRANULARES EM CAMINHÃO BASCULANTE 18 M³ - CARGA COM ESCAVADEIRA HIDRÁULICA (CAÇAMBA DE 1,20 M³ / 155 HP) E DESCARGA LIVRE (UNIDADE: T). AF_07/2020</t>
  </si>
  <si>
    <t>100976</t>
  </si>
  <si>
    <t>CARGA, MANOBRA E DESCARGA DE SOLOS E MATERIAIS GRANULARES EM CAMINHÃO BASCULANTE 18 M³ - CARGA COM PÁ CARREGADEIRA (CAÇAMBA DE 1,7 A 2,8 M³ / 128 HP) E DESCARGA LIVRE (UNIDADE: M3). AF_07/2020</t>
  </si>
  <si>
    <t>100992</t>
  </si>
  <si>
    <t>CARGA, MANOBRA E DESCARGA DE SOLOS E MATERIAIS GRANULARES EM CAMINHÃO BASCULANTE 18 M³ - CARGA COM PÁ CARREGADEIRA (CAÇAMBA DE 1,7 A 2,8 M³ / 128 HP) E DESCARGA LIVRE (UNIDADE: T). AF_07/2020</t>
  </si>
  <si>
    <t>100977</t>
  </si>
  <si>
    <t>CARGA, MANOBRA E DESCARGA DE SOLOS E MATERIAIS GRANULARES EM CAMINHÃO BASCULANTE 6 M³ - CARGA COM ESCAVADEIRA HIDRÁULICA (CAÇAMBA DE 1,20 M³ / 155 HP) E DESCARGA LIVRE (UNIDADE: M3). AF_07/2020</t>
  </si>
  <si>
    <t>100993</t>
  </si>
  <si>
    <t>CARGA, MANOBRA E DESCARGA DE SOLOS E MATERIAIS GRANULARES EM CAMINHÃO BASCULANTE 6 M³ - CARGA COM ESCAVADEIRA HIDRÁULICA (CAÇAMBA DE 1,20 M³ / 155 HP) E DESCARGA LIVRE (UNIDADE: T). AF_07/2020</t>
  </si>
  <si>
    <t>100973</t>
  </si>
  <si>
    <t>CARGA, MANOBRA E DESCARGA DE SOLOS E MATERIAIS GRANULARES EM CAMINHÃO BASCULANTE 6 M³ - CARGA COM PÁ CARREGADEIRA (CAÇAMBA DE 1,7 A 2,8 M³ / 128 HP) E DESCARGA LIVRE (UNIDADE: M3). AF_07/2020</t>
  </si>
  <si>
    <t>100989</t>
  </si>
  <si>
    <t>CARGA, MANOBRA E DESCARGA DE SOLOS E MATERIAIS GRANULARES EM CAMINHÃO BASCULANTE 6 M³ - CARGA COM PÁ CARREGADEIRA (CAÇAMBA DE 1,7 A 2,8 M³ / 128 HP) E DESCARGA LIVRE (UNIDADE: T). AF_07/2020</t>
  </si>
  <si>
    <t>101467</t>
  </si>
  <si>
    <t>CARGA, MANOBRA E DESCARGA DE TUBOS DE CONCRETO, DN 1000 MM, EM CAMINHÃO CARROCERIA COM GUINDAUTO (MUNCK) 11,7 TM. AF_07/2020</t>
  </si>
  <si>
    <t>101468</t>
  </si>
  <si>
    <t>CARGA, MANOBRA E DESCARGA DE TUBOS DE CONCRETO, DN 1200 MM, EM CAMINHÃO CARROCERIA COM GUINDAUTO (MUNCK) 11,7 TM. AF_07/2020</t>
  </si>
  <si>
    <t>101014</t>
  </si>
  <si>
    <t>CARGA, MANOBRA E DESCARGA DE TUBOS DE CONCRETO, DN 400 MM, EM CAMINHÃO CARROCERIA COM GUINDAUTO (MUNCK) 11,7 TM. AF_07/2020</t>
  </si>
  <si>
    <t>101015</t>
  </si>
  <si>
    <t>CARGA, MANOBRA E DESCARGA DE TUBOS DE CONCRETO, DN 500 MM, EM CAMINHÃO CARROCERIA COM GUINDAUTO (MUNCK) 11,7 TM. AF_07/2020</t>
  </si>
  <si>
    <t>101463</t>
  </si>
  <si>
    <t>CARGA, MANOBRA E DESCARGA DE TUBOS DE CONCRETO, DN 600 MM, EM CAMINHÃO CARROCERIA COM GUINDAUTO (MUNCK) 11,7 TM. AF_07/2020</t>
  </si>
  <si>
    <t>101464</t>
  </si>
  <si>
    <t>CARGA, MANOBRA E DESCARGA DE TUBOS DE CONCRETO, DN 700 MM, EM CAMINHÃO CARROCERIA COM GUINDAUTO (MUNCK) 11,7 TM. AF_07/2020</t>
  </si>
  <si>
    <t>101465</t>
  </si>
  <si>
    <t>CARGA, MANOBRA E DESCARGA DE TUBOS DE CONCRETO, DN 800 MM, EM CAMINHÃO CARROCERIA COM GUINDAUTO (MUNCK) 11,7 TM. AF_07/2020</t>
  </si>
  <si>
    <t>101466</t>
  </si>
  <si>
    <t>CARGA, MANOBRA E DESCARGA DE TUBOS DE CONCRETO, DN 900 MM, EM CAMINHÃO CARROCERIA COM GUINDAUTO (MUNCK) 11,7 TM. AF_07/2020</t>
  </si>
  <si>
    <t>101013</t>
  </si>
  <si>
    <t>CARGA, MANOBRA E DESCARGA DE TUBOS DE CONCRETO, DN MENOR OU IGUAL A 300 MM, EM CAMINHÃO CARROCERIA COM GUINDAUTO (MUNCK) 11,7 TM. AF_07/2020</t>
  </si>
  <si>
    <t>101477</t>
  </si>
  <si>
    <t>CARGA, MANOBRA E DESCARGA DE TUBOS METÁLICOS, DN 1000 MM, EM CAMINHÃO CARROCERIA COM GUINDAUTO (MUNCK) 11,7 TM. AF_07/2020</t>
  </si>
  <si>
    <t>101478</t>
  </si>
  <si>
    <t>CARGA, MANOBRA E DESCARGA DE TUBOS METÁLICOS, DN 1200 MM, EM CAMINHÃO CARROCERIA COM GUINDAUTO (MUNCK) 11,7 TM. AF_07/2020</t>
  </si>
  <si>
    <t>101017</t>
  </si>
  <si>
    <t>CARGA, MANOBRA E DESCARGA DE TUBOS METÁLICOS, DN 200 MM, EM CAMINHÃO CARROCERIA COM GUINDAUTO (MUNCK) 11,7 TM. AF_07/2020</t>
  </si>
  <si>
    <t>101018</t>
  </si>
  <si>
    <t>CARGA, MANOBRA E DESCARGA DE TUBOS METÁLICOS, DN 250 MM, EM CAMINHÃO CARROCERIA COM GUINDAUTO (MUNCK) 11,7 TM. AF_07/2020</t>
  </si>
  <si>
    <t>101469</t>
  </si>
  <si>
    <t>CARGA, MANOBRA E DESCARGA DE TUBOS METÁLICOS, DN 300 MM, EM CAMINHÃO CARROCERIA COM GUINDAUTO (MUNCK) 11,7 TM. AF_07/2020</t>
  </si>
  <si>
    <t>101470</t>
  </si>
  <si>
    <t>CARGA, MANOBRA E DESCARGA DE TUBOS METÁLICOS, DN 350 MM, EM CAMINHÃO CARROCERIA COM GUINDAUTO (MUNCK) 11,7 TM. AF_07/2020</t>
  </si>
  <si>
    <t>101471</t>
  </si>
  <si>
    <t>CARGA, MANOBRA E DESCARGA DE TUBOS METÁLICOS, DN 400 MM, EM CAMINHÃO CARROCERIA COM GUINDAUTO (MUNCK) 11,7 TM. AF_07/2020</t>
  </si>
  <si>
    <t>101472</t>
  </si>
  <si>
    <t>CARGA, MANOBRA E DESCARGA DE TUBOS METÁLICOS, DN 500 MM, EM CAMINHÃO CARROCERIA COM GUINDAUTO (MUNCK) 11,7 TM. AF_07/2020</t>
  </si>
  <si>
    <t>101473</t>
  </si>
  <si>
    <t>CARGA, MANOBRA E DESCARGA DE TUBOS METÁLICOS, DN 600 MM, EM CAMINHÃO CARROCERIA COM GUINDAUTO (MUNCK) 11,7 TM. AF_07/2020</t>
  </si>
  <si>
    <t>101474</t>
  </si>
  <si>
    <t>CARGA, MANOBRA E DESCARGA DE TUBOS METÁLICOS, DN 700 MM, EM CAMINHÃO CARROCERIA COM GUINDAUTO (MUNCK) 11,7 TM. AF_07/2020</t>
  </si>
  <si>
    <t>101475</t>
  </si>
  <si>
    <t>CARGA, MANOBRA E DESCARGA DE TUBOS METÁLICOS, DN 800 MM, EM CAMINHÃO CARROCERIA COM GUINDAUTO (MUNCK) 11,7 TM. AF_07/2020</t>
  </si>
  <si>
    <t>101476</t>
  </si>
  <si>
    <t>CARGA, MANOBRA E DESCARGA DE TUBOS METÁLICOS, DN 900 MM, EM CAMINHÃO CARROCERIA COM GUINDAUTO (MUNCK) 11,7 TM. AF_07/2020</t>
  </si>
  <si>
    <t>101016</t>
  </si>
  <si>
    <t>CARGA, MANOBRA E DESCARGA DE TUBOS METÁLICOS, DN MENOR OU IGUAL A 150 MM, EM CAMINHÃO CARROCERIA COM GUINDAUTO (MUNCK) 11,7 TM. AF_07/2020</t>
  </si>
  <si>
    <t>101487</t>
  </si>
  <si>
    <t>CARGA, MANOBRA E DESCARGA DE TUBOS PLÁSTICOS, DN 1000 MM, EM CAMINHÃO CARROCERIA COM GUINDAUTO (MUNCK) 11,7 TM. AF_07/2020</t>
  </si>
  <si>
    <t>101488</t>
  </si>
  <si>
    <t>CARGA, MANOBRA E DESCARGA DE TUBOS PLÁSTICOS, DN 1200 MM, EM CAMINHÃO CARROCERIA COM GUINDAUTO (MUNCK) 11,7 TM. AF_07/2020</t>
  </si>
  <si>
    <t>101480</t>
  </si>
  <si>
    <t>CARGA, MANOBRA E DESCARGA DE TUBOS PLÁSTICOS, DN 250 MM, EM CAMINHÃO CARROCERIA COM GUINDAUTO (MUNCK) 11,7 TM. AF_07/2020</t>
  </si>
  <si>
    <t>101481</t>
  </si>
  <si>
    <t>CARGA, MANOBRA E DESCARGA DE TUBOS PLÁSTICOS, DN 300 MM, EM CAMINHÃO CARROCERIA COM GUINDAUTO (MUNCK) 11,7 TM. AF_07/2020</t>
  </si>
  <si>
    <t>101482</t>
  </si>
  <si>
    <t>CARGA, MANOBRA E DESCARGA DE TUBOS PLÁSTICOS, DN 400 MM, EM CAMINHÃO CARROCERIA COM GUINDAUTO (MUNCK) 11,7 TM. AF_07/2020</t>
  </si>
  <si>
    <t>101483</t>
  </si>
  <si>
    <t>CARGA, MANOBRA E DESCARGA DE TUBOS PLÁSTICOS, DN 500 MM, EM CAMINHÃO CARROCERIA COM GUINDAUTO (MUNCK) 11,7 TM. AF_07/2020</t>
  </si>
  <si>
    <t>101484</t>
  </si>
  <si>
    <t>CARGA, MANOBRA E DESCARGA DE TUBOS PLÁSTICOS, DN 600 MM, EM CAMINHÃO CARROCERIA COM GUINDAUTO (MUNCK) 11,7 TM. AF_07/2020</t>
  </si>
  <si>
    <t>101485</t>
  </si>
  <si>
    <t>CARGA, MANOBRA E DESCARGA DE TUBOS PLÁSTICOS, DN 750 MM, EM CAMINHÃO CARROCERIA COM GUINDAUTO (MUNCK) 11,7 TM. AF_07/2020</t>
  </si>
  <si>
    <t>101486</t>
  </si>
  <si>
    <t>CARGA, MANOBRA E DESCARGA DE TUBOS PLÁSTICOS, DN 900 MM, EM CAMINHÃO CARROCERIA COM GUINDAUTO (MUNCK) 11,7 TM. AF_07/2020</t>
  </si>
  <si>
    <t>101006</t>
  </si>
  <si>
    <t>CARGA, MANOBRA E DESCARGA DE ÁGUA EM CAMINHÃO PIPA 10 M³. AF_07/2020</t>
  </si>
  <si>
    <t>101005</t>
  </si>
  <si>
    <t>CARGA, MANOBRA E DESCARGA DE ÁGUA EM CAMINHÃO PIPA 6 M³. AF_07/2020</t>
  </si>
  <si>
    <t>102568</t>
  </si>
  <si>
    <t>CARGA, MANOBRA E DESCARGA MANUAL DE TUBOS PLÁSTICOS, DN 150 MM, EM CAMINHÃO CARROCERIA 9T. AF_06/2021</t>
  </si>
  <si>
    <t>101479</t>
  </si>
  <si>
    <t>CARGA, MANOBRA E DESCARGA MANUAL DE TUBOS PLÁSTICOS, DN 200 MM, EM CAMINHÃO CARROCERIA 9T. AF_07/2020</t>
  </si>
  <si>
    <t>101019</t>
  </si>
  <si>
    <t>CARGA, MANOBRA E DESCARGA MANUAL DE TUBOS PLÁSTICOS, DN MENOR OU IGUAL A 100 MM, EM CAMINHÃO CARROCERIA 9T. AF_07/2020</t>
  </si>
  <si>
    <t>100938</t>
  </si>
  <si>
    <t>TRANSPORTE COM CAMINHÃO BASCULANTE DE 10 M³, EM VIA INTERNA (DENTRO DO CANTEIRO - UNIDADE: M3XKM). AF_07/2020</t>
  </si>
  <si>
    <t>100942</t>
  </si>
  <si>
    <t>TRANSPORTE COM CAMINHÃO BASCULANTE DE 10 M³, EM VIA INTERNA A OBRA (UNIDADE: TXKM). AF_07/2020</t>
  </si>
  <si>
    <t>93588</t>
  </si>
  <si>
    <t>TRANSPORTE COM CAMINHÃO BASCULANTE DE 10 M³, EM VIA URBANA EM LEITO NATURAL (UNIDADE: M3XKM). AF_07/2020</t>
  </si>
  <si>
    <t>93594</t>
  </si>
  <si>
    <t>TRANSPORTE COM CAMINHÃO BASCULANTE DE 10 M³, EM VIA URBANA EM LEITO NATURAL (UNIDADE: TXKM). AF_07/2020</t>
  </si>
  <si>
    <t>93589</t>
  </si>
  <si>
    <t>TRANSPORTE COM CAMINHÃO BASCULANTE DE 10 M³, EM VIA URBANA EM REVESTIMENTO PRIMÁRIO (UNIDADE: M3XKM). AF_07/2020</t>
  </si>
  <si>
    <t>93595</t>
  </si>
  <si>
    <t>TRANSPORTE COM CAMINHÃO BASCULANTE DE 10 M³, EM VIA URBANA EM REVESTIMENTO PRIMÁRIO (UNIDADE: TXKM). AF_07/2020</t>
  </si>
  <si>
    <t>93590</t>
  </si>
  <si>
    <t>TRANSPORTE COM CAMINHÃO BASCULANTE DE 10 M³, EM VIA URBANA PAVIMENTADA, ADICIONAL PARA DMT EXCEDENTE A 30 KM (UNIDADE: M3XKM). AF_07/2020</t>
  </si>
  <si>
    <t>93596</t>
  </si>
  <si>
    <t>TRANSPORTE COM CAMINHÃO BASCULANTE DE 10 M³, EM VIA URBANA PAVIMENTADA, ADICIONAL PARA DMT EXCEDENTE A 30 KM (UNIDADE: TXKM). AF_07/2020</t>
  </si>
  <si>
    <t>95875</t>
  </si>
  <si>
    <t>TRANSPORTE COM CAMINHÃO BASCULANTE DE 10 M³, EM VIA URBANA PAVIMENTADA, DMT ATÉ 30 KM (UNIDADE: M3XKM). AF_07/2020</t>
  </si>
  <si>
    <t>95878</t>
  </si>
  <si>
    <t>TRANSPORTE COM CAMINHÃO BASCULANTE DE 10 M³, EM VIA URBANA PAVIMENTADA, DMT ATÉ 30 KM (UNIDADE: TXKM). AF_07/2020</t>
  </si>
  <si>
    <t>100943</t>
  </si>
  <si>
    <t>TRANSPORTE COM CAMINHÃO BASCULANTE DE 14 M³, EM VIA INTERNA (DENTRO DO CANTEIRO - UNIDADE: TXKM). AF_07/2020</t>
  </si>
  <si>
    <t>100939</t>
  </si>
  <si>
    <t>TRANSPORTE COM CAMINHÃO BASCULANTE DE 14 M³, EM VIA INTERNA (DENTRO DO CANTEIRO - UNIDADE:M3XKM). AF_07/2020</t>
  </si>
  <si>
    <t>93591</t>
  </si>
  <si>
    <t>TRANSPORTE COM CAMINHÃO BASCULANTE DE 14 M³, EM VIA URBANA EM LEITO NATURAL (UNIDADE: M3XKM). AF_07/2020</t>
  </si>
  <si>
    <t>93597</t>
  </si>
  <si>
    <t>TRANSPORTE COM CAMINHÃO BASCULANTE DE 14 M³, EM VIA URBANA EM LEITO NATURAL (UNIDADE: TXKM). AF_07/2020</t>
  </si>
  <si>
    <t>93592</t>
  </si>
  <si>
    <t>TRANSPORTE COM CAMINHÃO BASCULANTE DE 14 M³, EM VIA URBANA EM REVESTIMENTO PRIMÁRIO (UNIDADE: M3XKM). AF_07/2020</t>
  </si>
  <si>
    <t>93598</t>
  </si>
  <si>
    <t>TRANSPORTE COM CAMINHÃO BASCULANTE DE 14 M³, EM VIA URBANA EM REVESTIMENTO PRIMÁRIO (UNIDADE: TXKM). AF_07/2020</t>
  </si>
  <si>
    <t>93593</t>
  </si>
  <si>
    <t>TRANSPORTE COM CAMINHÃO BASCULANTE DE 14 M³, EM VIA URBANA PAVIMENTADA, ADICIONAL PARA DMT EXCEDENTE A 30 KM (UNIDADE: M3XKM). AF_07/2020</t>
  </si>
  <si>
    <t>93599</t>
  </si>
  <si>
    <t>TRANSPORTE COM CAMINHÃO BASCULANTE DE 14 M³, EM VIA URBANA PAVIMENTADA, ADICIONAL PARA DMT EXCEDENTE A 30 KM (UNIDADE: TXKM). AF_07/2020</t>
  </si>
  <si>
    <t>95876</t>
  </si>
  <si>
    <t>TRANSPORTE COM CAMINHÃO BASCULANTE DE 14 M³, EM VIA URBANA PAVIMENTADA, DMT ATÉ 30 KM (UNIDADE: M3XKM). AF_07/2020</t>
  </si>
  <si>
    <t>95879</t>
  </si>
  <si>
    <t>TRANSPORTE COM CAMINHÃO BASCULANTE DE 14 M³, EM VIA URBANA PAVIMENTADA, DMT ATÉ 30 KM (UNIDADE: TXKM). AF_07/2020</t>
  </si>
  <si>
    <t>100940</t>
  </si>
  <si>
    <t>TRANSPORTE COM CAMINHÃO BASCULANTE DE 18 M³, EM VIA INTERNA (DENTRO DO CANTEIRO - UNIDADE: M3XKM). AF_07/2020</t>
  </si>
  <si>
    <t>100944</t>
  </si>
  <si>
    <t>TRANSPORTE COM CAMINHÃO BASCULANTE DE 18 M³, EM VIA INTERNA (DENTRO DO CANTEIRO - UNIDADE: TXKM). AF_07/2020</t>
  </si>
  <si>
    <t>95425</t>
  </si>
  <si>
    <t>TRANSPORTE COM CAMINHÃO BASCULANTE DE 18 M³, EM VIA URBANA EM LEITO NATURAL (UNIDADE: M3XKM). AF_07/2020</t>
  </si>
  <si>
    <t>95428</t>
  </si>
  <si>
    <t>TRANSPORTE COM CAMINHÃO BASCULANTE DE 18 M³, EM VIA URBANA EM LEITO NATURAL (UNIDADE: TXKM). AF_07/2020</t>
  </si>
  <si>
    <t>95426</t>
  </si>
  <si>
    <t>TRANSPORTE COM CAMINHÃO BASCULANTE DE 18 M³, EM VIA URBANA EM REVESTIMENTO PRIMÁRIO (UNIDADE: M3XKM). AF_07/2020</t>
  </si>
  <si>
    <t>95429</t>
  </si>
  <si>
    <t>TRANSPORTE COM CAMINHÃO BASCULANTE DE 18 M³, EM VIA URBANA EM REVESTIMENTO PRIMÁRIO (UNIDADE: TXKM). AF_07/2020</t>
  </si>
  <si>
    <t>95427</t>
  </si>
  <si>
    <t>TRANSPORTE COM CAMINHÃO BASCULANTE DE 18 M³, EM VIA URBANA PAVIMENTADA, ADICIONAL PARA DMT EXCEDENTE A 30 KM (UNIDADE: M3XKM). AF_07/2020</t>
  </si>
  <si>
    <t>95430</t>
  </si>
  <si>
    <t>TRANSPORTE COM CAMINHÃO BASCULANTE DE 18 M³, EM VIA URBANA PAVIMENTADA, ADICIONAL PARA DMT EXCEDENTE A 30 KM (UNIDADE: TXKM). AF_07/2020</t>
  </si>
  <si>
    <t>95877</t>
  </si>
  <si>
    <t>TRANSPORTE COM CAMINHÃO BASCULANTE DE 18 M³, EM VIA URBANA PAVIMENTADA, DMT ATÉ 30 KM (UNIDADE: M3XKM). AF_07/2020</t>
  </si>
  <si>
    <t>95880</t>
  </si>
  <si>
    <t>TRANSPORTE COM CAMINHÃO BASCULANTE DE 18 M³, EM VIA URBANA PAVIMENTADA, DMT ATÉ 30 KM (UNIDADE: TXKM). AF_07/2020</t>
  </si>
  <si>
    <t>100937</t>
  </si>
  <si>
    <t>TRANSPORTE COM CAMINHÃO BASCULANTE DE 6 M³, EM VIA INTERNA (DENTRO DO CANTEIRO - UNIDADE: M3XKM). AF_07/2020</t>
  </si>
  <si>
    <t>100941</t>
  </si>
  <si>
    <t>TRANSPORTE COM CAMINHÃO BASCULANTE DE 6 M³, EM VIA INTERNA (DENTRO DO CANTEIRO - UNIDADE: TXKM). AF_07/2020</t>
  </si>
  <si>
    <t>97912</t>
  </si>
  <si>
    <t>TRANSPORTE COM CAMINHÃO BASCULANTE DE 6 M³, EM VIA URBANA EM LEITO NATURAL (UNIDADE: M3XKM). AF_07/2020</t>
  </si>
  <si>
    <t>97916</t>
  </si>
  <si>
    <t>TRANSPORTE COM CAMINHÃO BASCULANTE DE 6 M³, EM VIA URBANA EM LEITO NATURAL (UNIDADE: TXKM). AF_07/2020</t>
  </si>
  <si>
    <t>97913</t>
  </si>
  <si>
    <t>TRANSPORTE COM CAMINHÃO BASCULANTE DE 6 M³, EM VIA URBANA EM REVESTIMENTO PRIMÁRIO (UNIDADE: M3XKM). AF_07/2020</t>
  </si>
  <si>
    <t>97917</t>
  </si>
  <si>
    <t>TRANSPORTE COM CAMINHÃO BASCULANTE DE 6 M³, EM VIA URBANA EM REVESTIMENTO PRIMÁRIO (UNIDADE: TXKM). AF_07/2020</t>
  </si>
  <si>
    <t>97915</t>
  </si>
  <si>
    <t>TRANSPORTE COM CAMINHÃO BASCULANTE DE 6 M³, EM VIA URBANA PAVIMENTADA, ADICIONAL PARA DMT EXCEDENTE A 30 KM (UNIDADE: M3XKM). AF_07/2020</t>
  </si>
  <si>
    <t>97919</t>
  </si>
  <si>
    <t>TRANSPORTE COM CAMINHÃO BASCULANTE DE 6 M³, EM VIA URBANA PAVIMENTADA, ADICIONAL PARA DMT EXCEDENTE A 30 KM (UNIDADE: TXKM). AF_07/2020</t>
  </si>
  <si>
    <t>97914</t>
  </si>
  <si>
    <t>TRANSPORTE COM CAMINHÃO BASCULANTE DE 6 M³, EM VIA URBANA PAVIMENTADA, DMT ATÉ 30 KM (UNIDADE: M3XKM). AF_07/2020</t>
  </si>
  <si>
    <t>97918</t>
  </si>
  <si>
    <t>TRANSPORTE COM CAMINHÃO BASCULANTE DE 6 M³, EM VIA URBANA PAVIMENTADA, DMT ATÉ 30 KM (UNIDADE: TXKM). AF_07/2020</t>
  </si>
  <si>
    <t>100949</t>
  </si>
  <si>
    <t>TRANSPORTE COM CAMINHÃO CARROCERIA 9T, EM VIA INTERNA (DENTRO DO CANTEIRO - UNIDADE: TXKM). AF_07/2020</t>
  </si>
  <si>
    <t>100945</t>
  </si>
  <si>
    <t>TRANSPORTE COM CAMINHÃO CARROCERIA 9T, EM VIA URBANA EM LEITO NATURAL (UNIDADE: TXKM). AF_07/2020</t>
  </si>
  <si>
    <t>100946</t>
  </si>
  <si>
    <t>TRANSPORTE COM CAMINHÃO CARROCERIA 9T, EM VIA URBANA EM REVESTIMENTO PRIMÁRIO (UNIDADE: TXKM). AF_07/2020</t>
  </si>
  <si>
    <t>100948</t>
  </si>
  <si>
    <t>TRANSPORTE COM CAMINHÃO CARROCERIA 9T, EM VIA URBANA PAVIMENTADA, ADICIONAL PARA DMT EXCEDENTE A 30 KM (UNIDADE: TXKM). AF_07/2020</t>
  </si>
  <si>
    <t>100947</t>
  </si>
  <si>
    <t>TRANSPORTE COM CAMINHÃO CARROCERIA 9T, EM VIA URBANA PAVIMENTADA, DMT ATÉ 30KM (UNIDADE: TXKM). AF_07/2020</t>
  </si>
  <si>
    <t>100954</t>
  </si>
  <si>
    <t>TRANSPORTE COM CAMINHÃO CARROCERIA COM GUINDAUTO (MUNCK), MOMENTO MÁXIMO DE CARGA 11,7 TM, EM VIA INTERNA (DENTRO DO CANTEIRO - UNIDADE: TXKM). AF_07/2020</t>
  </si>
  <si>
    <t>100950</t>
  </si>
  <si>
    <t>TRANSPORTE COM CAMINHÃO CARROCERIA COM GUINDAUTO (MUNCK), MOMENTO MÁXIMO DE CARGA 11,7 TM, EM VIA URBANA EM LEITO NATURAL (UNIDADE: TXKM). AF_07/2020</t>
  </si>
  <si>
    <t>100951</t>
  </si>
  <si>
    <t>TRANSPORTE COM CAMINHÃO CARROCERIA COM GUINDAUTO (MUNCK), MOMENTO MÁXIMO DE CARGA 11,7 TM, EM VIA URBANA EM REVESTIMENTO PRIMÁRIO (UNIDADE: TXKM). AF_07/2020</t>
  </si>
  <si>
    <t>100953</t>
  </si>
  <si>
    <t>TRANSPORTE COM CAMINHÃO CARROCERIA COM GUINDAUTO (MUNCK), MOMENTO MÁXIMO DE CARGA 11,7 TM, EM VIA URBANA PAVIMENTADA, ADICIONAL PARA DMT EXCEDENTE A 30 KM (UNIDADE: TXKM). AF_07/2020</t>
  </si>
  <si>
    <t>100952</t>
  </si>
  <si>
    <t>TRANSPORTE COM CAMINHÃO CARROCERIA COM GUINDAUTO (MUNCK), MOMENTO MÁXIMO DE CARGA 11,7 TM, EM VIA URBANA PAVIMENTADA, DMT ATÉ 30KM (UNIDADE: TXKM). AF_07/2020</t>
  </si>
  <si>
    <t>100964</t>
  </si>
  <si>
    <t>TRANSPORTE COM CAMINHÃO PIPA DE 10 M³, EM VIA INTERNA (DENTRO DO CANTEIRO - UNIDADE: M3XKM). AF_07/2020</t>
  </si>
  <si>
    <t>100960</t>
  </si>
  <si>
    <t>TRANSPORTE COM CAMINHÃO PIPA DE 10 M³, EM VIA URBANA EM LEITO NATURAL (UNIDADE: M3XKM). AF_07/2020</t>
  </si>
  <si>
    <t>100961</t>
  </si>
  <si>
    <t>TRANSPORTE COM CAMINHÃO PIPA DE 10 M³, EM VIA URBANA EM REVESTIMENTO PRIMÁRIO (UNIDADE: M3XKM). AF_07/2020</t>
  </si>
  <si>
    <t>100963</t>
  </si>
  <si>
    <t>TRANSPORTE COM CAMINHÃO PIPA DE 10 M³, EM VIA URBANA PAVIMENTADA, ADICIONAL PARA DMT EXCEDENTE A 30 KM (UNIDADE: M3XKM). AF_07/2020</t>
  </si>
  <si>
    <t>100962</t>
  </si>
  <si>
    <t>TRANSPORTE COM CAMINHÃO PIPA DE 10 M³, EM VIA URBANA PAVIMENTADA, DMT ATÉ 30KM (UNIDADE: M3XKM). AF_07/2020</t>
  </si>
  <si>
    <t>100959</t>
  </si>
  <si>
    <t>TRANSPORTE COM CAMINHÃO PIPA DE 6 M³, EM VIA INTERNA (DENTRO DO CANTEIRO - UNIDADE: M3XKM). AF_07/2020</t>
  </si>
  <si>
    <t>100955</t>
  </si>
  <si>
    <t>TRANSPORTE COM CAMINHÃO PIPA DE 6 M³, EM VIA URBANA EM LEITO NATURAL (UNIDADE: M3XKM). AF_07/2020</t>
  </si>
  <si>
    <t>100956</t>
  </si>
  <si>
    <t>TRANSPORTE COM CAMINHÃO PIPA DE 6 M³, EM VIA URBANA EM REVESTIMENTO PRIMÁRIO (UNIDADE: M3XKM). AF_07/2020</t>
  </si>
  <si>
    <t>100958</t>
  </si>
  <si>
    <t>TRANSPORTE COM CAMINHÃO PIPA DE 6 M³, EM VIA URBANA PAVIMENTADA, ADICIONAL PARA DMT EXCEDENTE A 30 KM (UNIDADE: M3XKM). AF_07/2020</t>
  </si>
  <si>
    <t>100957</t>
  </si>
  <si>
    <t>TRANSPORTE COM CAMINHÃO PIPA DE 6 M³, EM VIA URBANA PAVIMENTADA, DMT ATÉ 30KM (UNIDADE: M3XKM). AF_07/2020</t>
  </si>
  <si>
    <t>100969</t>
  </si>
  <si>
    <t>TRANSPORTE COM CAMINHÃO TANQUE DE TRANSPORTE DE MATERIAL ASFÁLTICO DE 20000 L, EM VIA URBANA EM LEITO NATURAL (UNIDADE: TXKM). AF_07/2020</t>
  </si>
  <si>
    <t>100970</t>
  </si>
  <si>
    <t>TRANSPORTE COM CAMINHÃO TANQUE DE TRANSPORTE DE MATERIAL ASFÁLTICO DE 20000 L, EM VIA URBANA EM REVESTIMENTO PRIMÁRIO (UNIDADE: TXKM). AF_07/2020</t>
  </si>
  <si>
    <t>102333</t>
  </si>
  <si>
    <t>TRANSPORTE COM CAMINHÃO TANQUE DE TRANSPORTE DE MATERIAL ASFÁLTICO DE 20000 L, EM VIA URBANA PAVIMENTADA, ADICIONAL PARA DMT EXCEDENTE A 30 KM (UNIDADE: TXKM). AF_07/2020</t>
  </si>
  <si>
    <t>102332</t>
  </si>
  <si>
    <t>TRANSPORTE COM CAMINHÃO TANQUE DE TRANSPORTE DE MATERIAL ASFÁLTICO DE 20000 L, EM VIA URBANA PAVIMENTADA, DMT ATÉ 30KM (UNIDADE: TXKM). AF_07/2020</t>
  </si>
  <si>
    <t>100965</t>
  </si>
  <si>
    <t>TRANSPORTE COM CAMINHÃO TANQUE DE TRANSPORTE DE MATERIAL ASFÁLTICO DE 30000 L, EM VIA URBANA EM LEITO NATURAL (UNIDADE: TXKM). AF_07/2020</t>
  </si>
  <si>
    <t>100966</t>
  </si>
  <si>
    <t>TRANSPORTE COM CAMINHÃO TANQUE DE TRANSPORTE DE MATERIAL ASFÁLTICO DE 30000 L, EM VIA URBANA EM REVESTIMENTO PRIMÁRIO (UNIDADE: TXKM). AF_07/2020</t>
  </si>
  <si>
    <t>102331</t>
  </si>
  <si>
    <t>TRANSPORTE COM CAMINHÃO TANQUE DE TRANSPORTE DE MATERIAL ASFÁLTICO DE 30000 L, EM VIA URBANA PAVIMENTADA, ADICIONAL PARA DMT EXCEDENTE A 30 KM (UNIDADE: TXKM). AF_07/2020</t>
  </si>
  <si>
    <t>102330</t>
  </si>
  <si>
    <t>TRANSPORTE COM CAMINHÃO TANQUE DE TRANSPORTE DE MATERIAL ASFÁLTICO DE 30000 L, EM VIA URBANA PAVIMENTADA, DMT ATÉ 30KM (UNIDADE: TXKM). AF_07/2020</t>
  </si>
  <si>
    <t>103138</t>
  </si>
  <si>
    <t>ASSENTAMENTO DE CONEXÃO COM 1 ACESSO, FERRO FUNDIDO PARA REDE DE ÁGUA, DN 100 MM, JUNTA FLANGEADA (NÃO INCLUI O FORNECIMENTO). AF_09/2021</t>
  </si>
  <si>
    <t>103151</t>
  </si>
  <si>
    <t>ASSENTAMENTO DE CONEXÃO COM 1 ACESSO, FERRO FUNDIDO PARA REDE DE ÁGUA, DN 1000 MM, JUNTA FLANGEADA (NÃO INCLUI O FORNECIMENTO). AF_09/2021</t>
  </si>
  <si>
    <t>103152</t>
  </si>
  <si>
    <t>ASSENTAMENTO DE CONEXÃO COM 1 ACESSO, FERRO FUNDIDO PARA REDE DE ÁGUA, DN 1200 MM, JUNTA FLANGEADA (NÃO INCLUI O FORNECIMENTO). AF_09/2021</t>
  </si>
  <si>
    <t>103139</t>
  </si>
  <si>
    <t>ASSENTAMENTO DE CONEXÃO COM 1 ACESSO, FERRO FUNDIDO PARA REDE DE ÁGUA, DN 150 MM, JUNTA FLANGEADA (NÃO INCLUI O FORNECIMENTO). AF_09/2021</t>
  </si>
  <si>
    <t>103140</t>
  </si>
  <si>
    <t>ASSENTAMENTO DE CONEXÃO COM 1 ACESSO, FERRO FUNDIDO PARA REDE DE ÁGUA, DN 200 MM, JUNTA FLANGEADA (NÃO INCLUI O FORNECIMENTO). AF_09/2021</t>
  </si>
  <si>
    <t>103141</t>
  </si>
  <si>
    <t>ASSENTAMENTO DE CONEXÃO COM 1 ACESSO, FERRO FUNDIDO PARA REDE DE ÁGUA, DN 250 MM, JUNTA FLANGEADA (NÃO INCLUI O FORNECIMENTO). AF_09/2021</t>
  </si>
  <si>
    <t>103142</t>
  </si>
  <si>
    <t>ASSENTAMENTO DE CONEXÃO COM 1 ACESSO, FERRO FUNDIDO PARA REDE DE ÁGUA, DN 300 MM, JUNTA FLANGEADA (NÃO INCLUI O FORNECIMENTO). AF_09/2021</t>
  </si>
  <si>
    <t>103143</t>
  </si>
  <si>
    <t>ASSENTAMENTO DE CONEXÃO COM 1 ACESSO, FERRO FUNDIDO PARA REDE DE ÁGUA, DN 350 MM, JUNTA FLANGEADA (NÃO INCLUI O FORNECIMENTO). AF_09/2021</t>
  </si>
  <si>
    <t>103144</t>
  </si>
  <si>
    <t>ASSENTAMENTO DE CONEXÃO COM 1 ACESSO, FERRO FUNDIDO PARA REDE DE ÁGUA, DN 400 MM, JUNTA FLANGEADA (NÃO INCLUI O FORNECIMENTO). AF_09/2021</t>
  </si>
  <si>
    <t>103145</t>
  </si>
  <si>
    <t>ASSENTAMENTO DE CONEXÃO COM 1 ACESSO, FERRO FUNDIDO PARA REDE DE ÁGUA, DN 450 MM, JUNTA FLANGEADA (NÃO INCLUI O FORNECIMENTO). AF_09/2021</t>
  </si>
  <si>
    <t>103146</t>
  </si>
  <si>
    <t>ASSENTAMENTO DE CONEXÃO COM 1 ACESSO, FERRO FUNDIDO PARA REDE DE ÁGUA, DN 500 MM, JUNTA FLANGEADA (NÃO INCLUI O FORNECIMENTO). AF_09/2021</t>
  </si>
  <si>
    <t>103147</t>
  </si>
  <si>
    <t>ASSENTAMENTO DE CONEXÃO COM 1 ACESSO, FERRO FUNDIDO PARA REDE DE ÁGUA, DN 600 MM, JUNTA FLANGEADA (NÃO INCLUI O FORNECIMENTO). AF_09/2021</t>
  </si>
  <si>
    <t>103148</t>
  </si>
  <si>
    <t>ASSENTAMENTO DE CONEXÃO COM 1 ACESSO, FERRO FUNDIDO PARA REDE DE ÁGUA, DN 700 MM, JUNTA FLANGEADA (NÃO INCLUI O FORNECIMENTO). AF_09/2021</t>
  </si>
  <si>
    <t>103137</t>
  </si>
  <si>
    <t>ASSENTAMENTO DE CONEXÃO COM 1 ACESSO, FERRO FUNDIDO PARA REDE DE ÁGUA, DN 80 MM, JUNTA FLANGEADA (NÃO INCLUI O FORNECIMENTO). AF_09/2021</t>
  </si>
  <si>
    <t>103149</t>
  </si>
  <si>
    <t>ASSENTAMENTO DE CONEXÃO COM 1 ACESSO, FERRO FUNDIDO PARA REDE DE ÁGUA, DN 800 MM, JUNTA FLANGEADA (NÃO INCLUI O FORNECIMENTO). AF_09/2021</t>
  </si>
  <si>
    <t>103150</t>
  </si>
  <si>
    <t>ASSENTAMENTO DE CONEXÃO COM 1 ACESSO, FERRO FUNDIDO PARA REDE DE ÁGUA, DN 900 MM, JUNTA FLANGEADA (NÃO INCLUI O FORNECIMENTO). AF_09/2021</t>
  </si>
  <si>
    <t>103106</t>
  </si>
  <si>
    <t>ASSENTAMENTO DE CONEXÃO COM 2 ACESSOS, FERRO FUNDIDO PARA REDE DE ÁGUA, DN 100 MM, JUNTA FLANGEADA (NÃO INCLUI O FORNECIMENTO). AF_09/2021</t>
  </si>
  <si>
    <t>103119</t>
  </si>
  <si>
    <t>ASSENTAMENTO DE CONEXÃO COM 2 ACESSOS, FERRO FUNDIDO PARA REDE DE ÁGUA, DN 1000 MM, JUNTA FLANGEADA (NÃO INCLUI O FORNECIMENTO). AF_09/2021</t>
  </si>
  <si>
    <t>103120</t>
  </si>
  <si>
    <t>ASSENTAMENTO DE CONEXÃO COM 2 ACESSOS, FERRO FUNDIDO PARA REDE DE ÁGUA, DN 1200 MM, JUNTA FLANGEADA (NÃO INCLUI O FORNECIMENTO). AF_09/2021</t>
  </si>
  <si>
    <t>103107</t>
  </si>
  <si>
    <t>ASSENTAMENTO DE CONEXÃO COM 2 ACESSOS, FERRO FUNDIDO PARA REDE DE ÁGUA, DN 150 MM, JUNTA FLANGEADA (NÃO INCLUI O FORNECIMENTO). AF_09/2021</t>
  </si>
  <si>
    <t>103108</t>
  </si>
  <si>
    <t>ASSENTAMENTO DE CONEXÃO COM 2 ACESSOS, FERRO FUNDIDO PARA REDE DE ÁGUA, DN 200 MM, JUNTA FLANGEADA (NÃO INCLUI O FORNECIMENTO). AF_09/2021</t>
  </si>
  <si>
    <t>103109</t>
  </si>
  <si>
    <t>ASSENTAMENTO DE CONEXÃO COM 2 ACESSOS, FERRO FUNDIDO PARA REDE DE ÁGUA, DN 250 MM, JUNTA FLANGEADA (NÃO INCLUI O FORNECIMENTO). AF_09/2021</t>
  </si>
  <si>
    <t>103110</t>
  </si>
  <si>
    <t>ASSENTAMENTO DE CONEXÃO COM 2 ACESSOS, FERRO FUNDIDO PARA REDE DE ÁGUA, DN 300 MM, JUNTA FLANGEADA (NÃO INCLUI O FORNECIMENTO). AF_09/2021</t>
  </si>
  <si>
    <t>103111</t>
  </si>
  <si>
    <t>ASSENTAMENTO DE CONEXÃO COM 2 ACESSOS, FERRO FUNDIDO PARA REDE DE ÁGUA, DN 350 MM, JUNTA FLANGEADA (NÃO INCLUI O FORNECIMENTO). AF_09/2021</t>
  </si>
  <si>
    <t>103112</t>
  </si>
  <si>
    <t>ASSENTAMENTO DE CONEXÃO COM 2 ACESSOS, FERRO FUNDIDO PARA REDE DE ÁGUA, DN 400 MM, JUNTA FLANGEADA (NÃO INCLUI O FORNECIMENTO). AF_09/2021</t>
  </si>
  <si>
    <t>103113</t>
  </si>
  <si>
    <t>ASSENTAMENTO DE CONEXÃO COM 2 ACESSOS, FERRO FUNDIDO PARA REDE DE ÁGUA, DN 450 MM, JUNTA FLANGEADA (NÃO INCLUI O FORNECIMENTO). AF_09/2021</t>
  </si>
  <si>
    <t>103114</t>
  </si>
  <si>
    <t>ASSENTAMENTO DE CONEXÃO COM 2 ACESSOS, FERRO FUNDIDO PARA REDE DE ÁGUA, DN 500 MM, JUNTA FLANGEADA (NÃO INCLUI O FORNECIMENTO). AF_09/2021</t>
  </si>
  <si>
    <t>103115</t>
  </si>
  <si>
    <t>ASSENTAMENTO DE CONEXÃO COM 2 ACESSOS, FERRO FUNDIDO PARA REDE DE ÁGUA, DN 600 MM, JUNTA FLANGEADA (NÃO INCLUI O FORNECIMENTO). AF_09/2021</t>
  </si>
  <si>
    <t>103116</t>
  </si>
  <si>
    <t>ASSENTAMENTO DE CONEXÃO COM 2 ACESSOS, FERRO FUNDIDO PARA REDE DE ÁGUA, DN 700 MM, JUNTA FLANGEADA (NÃO INCLUI O FORNECIMENTO). AF_09/2021</t>
  </si>
  <si>
    <t>103105</t>
  </si>
  <si>
    <t>ASSENTAMENTO DE CONEXÃO COM 2 ACESSOS, FERRO FUNDIDO PARA REDE DE ÁGUA, DN 80 MM, JUNTA FLANGEADA (NÃO INCLUI O FORNECIMENTO). AF_09/2021</t>
  </si>
  <si>
    <t>103117</t>
  </si>
  <si>
    <t>ASSENTAMENTO DE CONEXÃO COM 2 ACESSOS, FERRO FUNDIDO PARA REDE DE ÁGUA, DN 800 MM, JUNTA FLANGEADA (NÃO INCLUI O FORNECIMENTO). AF_09/2021</t>
  </si>
  <si>
    <t>103118</t>
  </si>
  <si>
    <t>ASSENTAMENTO DE CONEXÃO COM 2 ACESSOS, FERRO FUNDIDO PARA REDE DE ÁGUA, DN 900 MM, JUNTA FLANGEADA (NÃO INCLUI O FORNECIMENTO). AF_09/2021</t>
  </si>
  <si>
    <t>103122</t>
  </si>
  <si>
    <t>ASSENTAMENTO DE CONEXÃO COM 3 ACESSOS, FERRO FUNDIDO PARA REDE DE ÁGUA, DN 100 MM, JUNTA FLANGEADA (NÃO INCLUI O FORNECIMENTO). AF_09/2021</t>
  </si>
  <si>
    <t>103135</t>
  </si>
  <si>
    <t>ASSENTAMENTO DE CONEXÃO COM 3 ACESSOS, FERRO FUNDIDO PARA REDE DE ÁGUA, DN 1000 MM, JUNTA FLANGEADA (NÃO INCLUI O FORNECIMENTO). AF_09/2021</t>
  </si>
  <si>
    <t>103136</t>
  </si>
  <si>
    <t>ASSENTAMENTO DE CONEXÃO COM 3 ACESSOS, FERRO FUNDIDO PARA REDE DE ÁGUA, DN 1200 MM, JUNTA FLANGEADA (NÃO INCLUI O FORNECIMENTO). AF_09/2021</t>
  </si>
  <si>
    <t>103123</t>
  </si>
  <si>
    <t>ASSENTAMENTO DE CONEXÃO COM 3 ACESSOS, FERRO FUNDIDO PARA REDE DE ÁGUA, DN 150 MM, JUNTA FLANGEADA (NÃO INCLUI O FORNECIMENTO). AF_09/2021</t>
  </si>
  <si>
    <t>103124</t>
  </si>
  <si>
    <t>ASSENTAMENTO DE CONEXÃO COM 3 ACESSOS, FERRO FUNDIDO PARA REDE DE ÁGUA, DN 200 MM, JUNTA FLANGEADA (NÃO INCLUI O FORNECIMENTO). AF_09/2021</t>
  </si>
  <si>
    <t>103125</t>
  </si>
  <si>
    <t>ASSENTAMENTO DE CONEXÃO COM 3 ACESSOS, FERRO FUNDIDO PARA REDE DE ÁGUA, DN 250 MM, JUNTA FLANGEADA (NÃO INCLUI O FORNECIMENTO). AF_09/2021</t>
  </si>
  <si>
    <t>103126</t>
  </si>
  <si>
    <t>ASSENTAMENTO DE CONEXÃO COM 3 ACESSOS, FERRO FUNDIDO PARA REDE DE ÁGUA, DN 300 MM, JUNTA FLANGEADA (NÃO INCLUI O FORNECIMENTO). AF_09/2021</t>
  </si>
  <si>
    <t>103127</t>
  </si>
  <si>
    <t>ASSENTAMENTO DE CONEXÃO COM 3 ACESSOS, FERRO FUNDIDO PARA REDE DE ÁGUA, DN 350 MM, JUNTA FLANGEADA (NÃO INCLUI O FORNECIMENTO). AF_09/2021</t>
  </si>
  <si>
    <t>103128</t>
  </si>
  <si>
    <t>ASSENTAMENTO DE CONEXÃO COM 3 ACESSOS, FERRO FUNDIDO PARA REDE DE ÁGUA, DN 400 MM, JUNTA FLANGEADA (NÃO INCLUI O FORNECIMENTO). AF_09/2021</t>
  </si>
  <si>
    <t>103129</t>
  </si>
  <si>
    <t>ASSENTAMENTO DE CONEXÃO COM 3 ACESSOS, FERRO FUNDIDO PARA REDE DE ÁGUA, DN 450 MM, JUNTA FLANGEADA (NÃO INCLUI O FORNECIMENTO). AF_09/2021</t>
  </si>
  <si>
    <t>103130</t>
  </si>
  <si>
    <t>ASSENTAMENTO DE CONEXÃO COM 3 ACESSOS, FERRO FUNDIDO PARA REDE DE ÁGUA, DN 500 MM, JUNTA FLANGEADA (NÃO INCLUI O FORNECIMENTO). AF_09/2021</t>
  </si>
  <si>
    <t>103131</t>
  </si>
  <si>
    <t>ASSENTAMENTO DE CONEXÃO COM 3 ACESSOS, FERRO FUNDIDO PARA REDE DE ÁGUA, DN 600 MM, JUNTA FLANGEADA (NÃO INCLUI O FORNECIMENTO). AF_09/2021</t>
  </si>
  <si>
    <t>103132</t>
  </si>
  <si>
    <t>ASSENTAMENTO DE CONEXÃO COM 3 ACESSOS, FERRO FUNDIDO PARA REDE DE ÁGUA, DN 700 MM, JUNTA FLANGEADA (NÃO INCLUI O FORNECIMENTO). AF_09/2021</t>
  </si>
  <si>
    <t>103121</t>
  </si>
  <si>
    <t>ASSENTAMENTO DE CONEXÃO COM 3 ACESSOS, FERRO FUNDIDO PARA REDE DE ÁGUA, DN 80 MM, JUNTA FLANGEADA (NÃO INCLUI O FORNECIMENTO). AF_09/2021</t>
  </si>
  <si>
    <t>103133</t>
  </si>
  <si>
    <t>ASSENTAMENTO DE CONEXÃO COM 3 ACESSOS, FERRO FUNDIDO PARA REDE DE ÁGUA, DN 800 MM, JUNTA FLANGEADA (NÃO INCLUI O FORNECIMENTO). AF_09/2021</t>
  </si>
  <si>
    <t>103134</t>
  </si>
  <si>
    <t>ASSENTAMENTO DE CONEXÃO COM 3 ACESSOS, FERRO FUNDIDO PARA REDE DE ÁGUA, DN 900 MM, JUNTA FLANGEADA (NÃO INCLUI O FORNECIMENTO). AF_09/2021</t>
  </si>
  <si>
    <t>103090</t>
  </si>
  <si>
    <t>ASSENTAMENTO DE TUBO DE FERRO FUNDIDO PARA REDE DE ÁGUA, DN 100 MM, JUNTA FLANGEADA (NÃO INCLUI O FORNECIMENTO). AF_09/2021</t>
  </si>
  <si>
    <t>103103</t>
  </si>
  <si>
    <t>ASSENTAMENTO DE TUBO DE FERRO FUNDIDO PARA REDE DE ÁGUA, DN 1000 MM, JUNTA FLANGEADA (NÃO INCLUI O FORNECIMENTO). AF_09/2021</t>
  </si>
  <si>
    <t>103104</t>
  </si>
  <si>
    <t>ASSENTAMENTO DE TUBO DE FERRO FUNDIDO PARA REDE DE ÁGUA, DN 1200 MM, JUNTA FLANGEADA (NÃO INCLUI O FORNECIMENTO). AF_09/2021</t>
  </si>
  <si>
    <t>103091</t>
  </si>
  <si>
    <t>ASSENTAMENTO DE TUBO DE FERRO FUNDIDO PARA REDE DE ÁGUA, DN 150 MM, JUNTA FLANGEADA (NÃO INCLUI O FORNECIMENTO). AF_09/2021</t>
  </si>
  <si>
    <t>103092</t>
  </si>
  <si>
    <t>ASSENTAMENTO DE TUBO DE FERRO FUNDIDO PARA REDE DE ÁGUA, DN 200 MM, JUNTA FLANGEADA (NÃO INCLUI O FORNECIMENTO). AF_09/2021</t>
  </si>
  <si>
    <t>103093</t>
  </si>
  <si>
    <t>ASSENTAMENTO DE TUBO DE FERRO FUNDIDO PARA REDE DE ÁGUA, DN 250 MM, JUNTA FLANGEADA (NÃO INCLUI O FORNECIMENTO). AF_09/2021</t>
  </si>
  <si>
    <t>103094</t>
  </si>
  <si>
    <t>ASSENTAMENTO DE TUBO DE FERRO FUNDIDO PARA REDE DE ÁGUA, DN 300 MM, JUNTA FLANGEADA (NÃO INCLUI O FORNECIMENTO). AF_09/2021</t>
  </si>
  <si>
    <t>103095</t>
  </si>
  <si>
    <t>ASSENTAMENTO DE TUBO DE FERRO FUNDIDO PARA REDE DE ÁGUA, DN 350 MM, JUNTA FLANGEADA (NÃO INCLUI O FORNECIMENTO). AF_09/2021</t>
  </si>
  <si>
    <t>103096</t>
  </si>
  <si>
    <t>ASSENTAMENTO DE TUBO DE FERRO FUNDIDO PARA REDE DE ÁGUA, DN 400 MM, JUNTA FLANGEADA (NÃO INCLUI O FORNECIMENTO). AF_09/2021</t>
  </si>
  <si>
    <t>103097</t>
  </si>
  <si>
    <t>ASSENTAMENTO DE TUBO DE FERRO FUNDIDO PARA REDE DE ÁGUA, DN 450 MM, JUNTA FLANGEADA (NÃO INCLUI O FORNECIMENTO). AF_09/2021</t>
  </si>
  <si>
    <t>103098</t>
  </si>
  <si>
    <t>ASSENTAMENTO DE TUBO DE FERRO FUNDIDO PARA REDE DE ÁGUA, DN 500 MM, JUNTA FLANGEADA (NÃO INCLUI O FORNECIMENTO). AF_09/2021</t>
  </si>
  <si>
    <t>103099</t>
  </si>
  <si>
    <t>ASSENTAMENTO DE TUBO DE FERRO FUNDIDO PARA REDE DE ÁGUA, DN 600 MM, JUNTA FLANGEADA (NÃO INCLUI O FORNECIMENTO). AF_09/2021</t>
  </si>
  <si>
    <t>103100</t>
  </si>
  <si>
    <t>ASSENTAMENTO DE TUBO DE FERRO FUNDIDO PARA REDE DE ÁGUA, DN 700 MM, JUNTA FLANGEADA (NÃO INCLUI O FORNECIMENTO). AF_09/2021</t>
  </si>
  <si>
    <t>103089</t>
  </si>
  <si>
    <t>ASSENTAMENTO DE TUBO DE FERRO FUNDIDO PARA REDE DE ÁGUA, DN 80 MM, JUNTA FLANGEADA (NÃO INCLUI O FORNECIMENTO). AF_09/2021</t>
  </si>
  <si>
    <t>103101</t>
  </si>
  <si>
    <t>ASSENTAMENTO DE TUBO DE FERRO FUNDIDO PARA REDE DE ÁGUA, DN 800 MM, JUNTA FLANGEADA (NÃO INCLUI O FORNECIMENTO). AF_09/2021</t>
  </si>
  <si>
    <t>103102</t>
  </si>
  <si>
    <t>ASSENTAMENTO DE TUBO DE FERRO FUNDIDO PARA REDE DE ÁGUA, DN 900 MM, JUNTA FLANGEADA (NÃO INCLUI O FORNECIMENTO). AF_09/2021</t>
  </si>
  <si>
    <t>101112</t>
  </si>
  <si>
    <t>ALARGAMENTO DE BASE DE TUBULÃO A CÉU ABERTO, ESCAVAÇÃO MANUAL, CONCRETO FEITO EM OBRA E LANÇADO COM JERICA. AF_05/2020</t>
  </si>
  <si>
    <t>101113</t>
  </si>
  <si>
    <t>ALARGAMENTO DE BASE DE TUBULÃO A CÉU ABERTO, ESCAVAÇÃO MANUAL, CONCRETO USINADO E LANÇADO COM BOMBA OU DIRETAMENTE DO CAMINHÃO (EXCLUSIVE BOMBEAMENTO). AF_05/2020</t>
  </si>
  <si>
    <t>101098</t>
  </si>
  <si>
    <t>TUBULÃO A CÉU ABERTO, DIÂMETRO DO FUSTE DE 100CM, ESCAVAÇÃO MANUAL, SEM ALARGAMENTO DE BASE, CONCRETO FEITO EM OBRA E LANÇADO COM JERICA. AF_05/2020</t>
  </si>
  <si>
    <t>101106</t>
  </si>
  <si>
    <t>TUBULÃO A CÉU ABERTO, DIÂMETRO DO FUSTE DE 100CM, ESCAVAÇÃO MANUAL, SEM ALARGAMENTO DE BASE, CONCRETO USINADO E LANÇADO COM BOMBA OU DIRETAMENTE DO CAMINHÃO (EXCLUSIVE BOMBEAMENTO). AF_05/2020</t>
  </si>
  <si>
    <t>101102</t>
  </si>
  <si>
    <t>TUBULÃO A CÉU ABERTO, DIÂMETRO DO FUSTE DE 100CM, ESCAVAÇÃO MECÂNICA, SEM ALARGAMENTO DE BASE, CONCRETO FEITO EM OBRA E LANÇADO COM JERICA (EXCLUSIVE MOBILIZAÇÃO E DESMOBILIZAÇÃO). AF_05/2020</t>
  </si>
  <si>
    <t>101110</t>
  </si>
  <si>
    <t>TUBULÃO A CÉU ABERTO, DIÂMETRO DO FUSTE DE 100CM, ESCAVAÇÃO MECÂNICA, SEM ALARGAMENTO DE BASE, CONCRETO USINADO E LANÇADO COM BOMBA OU DIRETAMENTE DO CAMINHÃO (EXCLUSIVE BOMBEAMENTO, MOBILIZAÇÃO E DESMOBILIZAÇÃO). AF_05/2020</t>
  </si>
  <si>
    <t>101099</t>
  </si>
  <si>
    <t>TUBULÃO A CÉU ABERTO, DIÂMETRO DO FUSTE DE 120CM, ESCAVAÇÃO MANUAL, SEM ALARGAMENTO DE BASE, CONCRETO FEITO EM OBRA E LANÇADO COM JERICA. AF_05/2020</t>
  </si>
  <si>
    <t>101107</t>
  </si>
  <si>
    <t>TUBULÃO A CÉU ABERTO, DIÂMETRO DO FUSTE DE 120CM, ESCAVAÇÃO MANUAL, SEM ALARGAMENTO DE BASE, CONCRETO USINADO E LANÇADO COM BOMBA OU DIRETAMENTE DO CAMINHÃO (EXCLUSIVE BOMBEAMENTO). AF_05/2020</t>
  </si>
  <si>
    <t>101103</t>
  </si>
  <si>
    <t>TUBULÃO A CÉU ABERTO, DIÂMETRO DO FUSTE DE 120CM, ESCAVAÇÃO MECÂNICA, SEM ALARGAMENTO DE BASE, CONCRETO FEITO EM OBRA E LANÇADO COM JERICA (EXCLUSIVE MOBILIZAÇÃO E DESMOBILIZAÇÃO). AF_05/2020</t>
  </si>
  <si>
    <t>101111</t>
  </si>
  <si>
    <t>TUBULÃO A CÉU ABERTO, DIÂMETRO DO FUSTE DE 120CM, ESCAVAÇÃO MECÂNICA, SEM ALARGAMENTO DE BASE, CONCRETO USINADO E LANÇADO COM BOMBA OU DIRETAMENTE DO CAMINHÃO (EXCLUSIVE BOMBEAMENTO, MOBILIZAÇÃO E DESMOBILIZAÇÃO). AF_05/2020</t>
  </si>
  <si>
    <t>101096</t>
  </si>
  <si>
    <t>TUBULÃO A CÉU ABERTO, DIÂMETRO DO FUSTE DE 70CM, ESCAVAÇÃO MANUAL, SEM ALARGAMENTO DE BASE, CONCRETO FEITO EM OBRA E LANÇADO COM JERICA. AF_05/2020</t>
  </si>
  <si>
    <t>101104</t>
  </si>
  <si>
    <t>TUBULÃO A CÉU ABERTO, DIÂMETRO DO FUSTE DE 70CM, ESCAVAÇÃO MANUAL, SEM ALARGAMENTO DE BASE, CONCRETO USINADO E LANÇADO COM BOMBA OU DIRETAMENTE DO CAMINHÃO (EXCLUSIVE BOMBEAMENTO). AF_05/2020</t>
  </si>
  <si>
    <t>101100</t>
  </si>
  <si>
    <t>TUBULÃO A CÉU ABERTO, DIÂMETRO DO FUSTE DE 70CM, ESCAVAÇÃO MECÂNICA, SEM ALARGAMENTO DE BASE, CONCRETO FEITO EM OBRA E LANÇADO COM JERICA. AF_05/2020</t>
  </si>
  <si>
    <t>101108</t>
  </si>
  <si>
    <t>TUBULÃO A CÉU ABERTO, DIÂMETRO DO FUSTE DE 70CM, ESCAVAÇÃO MECÂNICA, SEM ALARGAMENTO DE BASE, CONCRETO USINADO E LANÇADO COM BOMBA OU DIRETAMENTE DO CAMINHÃO (EXCLUSIVE BOMBEAMENTO, MOBILIZAÇÃO E DESMOBILIZAÇÃO). AF_05/2020</t>
  </si>
  <si>
    <t>101097</t>
  </si>
  <si>
    <t>TUBULÃO A CÉU ABERTO, DIÂMETRO DO FUSTE DE 80CM, ESCAVAÇÃO MANUAL, SEM ALARGAMENTO DE BASE, CONCRETO FEITO EM OBRA E LANÇADO COM JERICA. AF_05/2020</t>
  </si>
  <si>
    <t>101105</t>
  </si>
  <si>
    <t>TUBULÃO A CÉU ABERTO, DIÂMETRO DO FUSTE DE 80CM, ESCAVAÇÃO MANUAL, SEM ALARGAMENTO DE BASE, CONCRETO USINADO E LANÇADO COM BOMBA OU DIRETAMENTE DO CAMINHÃO (EXCLUSIVE BOMBEAMENTO). AF_05/2020</t>
  </si>
  <si>
    <t>101101</t>
  </si>
  <si>
    <t>TUBULÃO A CÉU ABERTO, DIÂMETRO DO FUSTE DE 80CM, ESCAVAÇÃO MECÂNICA, SEM ALARGAMENTO DE BASE, CONCRETO FEITO EM OBRA E LANÇADO COM JERICA (EXCLUSIVE MOBILIZAÇÃO E DESMOBILIZAÇÃO). AF_05/2020</t>
  </si>
  <si>
    <t>101109</t>
  </si>
  <si>
    <t>TUBULÃO A CÉU ABERTO, DIÂMETRO DO FUSTE DE 80CM, ESCAVAÇÃO MECÂNICA, SEM ALARGAMENTO DE BASE, CONCRETO USINADO E LANÇADO COM BOMBA OU DIRETAMENTE DO CAMINHÃO (EXCLUSIVE BOMBEAMENTO, MOBILIZAÇÃO E DESMOBILIZAÇÃO). AF_05/2020</t>
  </si>
  <si>
    <t>96393</t>
  </si>
  <si>
    <t>USINAGEM DE BRITA GRADUADA SIMPLES. AF_03/2020</t>
  </si>
  <si>
    <t>96394</t>
  </si>
  <si>
    <t>USINAGEM DE BRITA GRADUADA TRATADA COM CIMENTO. AF_03/2020</t>
  </si>
  <si>
    <t>96395</t>
  </si>
  <si>
    <t>USINAGEM DE CONCRETO PARA COMPACTAÇÃO COM ROLO. AF_03/2020</t>
  </si>
  <si>
    <t>105034</t>
  </si>
  <si>
    <t>CINTA DE AMARRAÇÃO DE ALVENARIA MOLDADA IN LOCO COM UTILIZAÇÃO DE BLOCOS CANALETA, ESPESSURA DE *10* CM. AF_03/2024</t>
  </si>
  <si>
    <t>105033</t>
  </si>
  <si>
    <t>CINTA DE AMARRAÇÃO DE ALVENARIA MOLDADA IN LOCO COM UTILIZAÇÃO DE BLOCOS CANALETA, ESPESSURA DE *15* CM. AF_03/2024</t>
  </si>
  <si>
    <t>93205</t>
  </si>
  <si>
    <t>CINTA DE AMARRAÇÃO DE ALVENARIA MOLDADA IN LOCO COM UTILIZAÇÃO DE BLOCOS CANALETA, ESPESSURA DE *20* CM. AF_03/2024</t>
  </si>
  <si>
    <t>105032</t>
  </si>
  <si>
    <t>CONTRAVERGA MOLDADA IN LOCO COM UTILIZAÇÃO DE BLOCOS CANALETA, ESPESSURA DE *10* CM. AF_03/2024</t>
  </si>
  <si>
    <t>105031</t>
  </si>
  <si>
    <t>CONTRAVERGA MOLDADA IN LOCO COM UTILIZAÇÃO DE BLOCOS CANALETA, ESPESSURA DE *15* CM. AF_03/2024</t>
  </si>
  <si>
    <t>93199</t>
  </si>
  <si>
    <t>CONTRAVERGA MOLDADA IN LOCO COM UTILIZAÇÃO DE BLOCOS CANALETA, ESPESSURA DE *20* CM. AF_03/2024</t>
  </si>
  <si>
    <t>105030</t>
  </si>
  <si>
    <t>CONTRAVERGA MOLDADA IN LOCO EM CONCRETO, ESPESSURA DE *10* CM. AF_03/2024</t>
  </si>
  <si>
    <t>105029</t>
  </si>
  <si>
    <t>CONTRAVERGA MOLDADA IN LOCO EM CONCRETO, ESPESSURA DE *15* CM. AF_03/2024</t>
  </si>
  <si>
    <t>93197</t>
  </si>
  <si>
    <t>CONTRAVERGA MOLDADA IN LOCO EM CONCRETO, ESPESSURA DE *20* CM. AF_03/2024</t>
  </si>
  <si>
    <t>105040</t>
  </si>
  <si>
    <t>CONTRAVERGA PRÉ-FABRICADA, ESPESSURA DE *10* CM. AF_03/2024</t>
  </si>
  <si>
    <t>105039</t>
  </si>
  <si>
    <t>CONTRAVERGA PRÉ-FABRICADA, ESPESSURA DE *15* CM. AF_03/2024</t>
  </si>
  <si>
    <t>105038</t>
  </si>
  <si>
    <t>CONTRAVERGA PRÉ-FABRICADA, ESPESSURA DE *20* CM. AF_03/2024</t>
  </si>
  <si>
    <t>105028</t>
  </si>
  <si>
    <t>CONTRAVERGA PRÉ-MOLDADA, ESPESSURA DE *10* CM. AF_03/2024</t>
  </si>
  <si>
    <t>105027</t>
  </si>
  <si>
    <t>CONTRAVERGA PRÉ-MOLDADA, ESPESSURA DE *15* CM. AF_03/2024</t>
  </si>
  <si>
    <t>93194</t>
  </si>
  <si>
    <t>CONTRAVERGA PRÉ-MOLDADA, ESPESSURA DE *20* CM. AF_03/2024</t>
  </si>
  <si>
    <t>93200</t>
  </si>
  <si>
    <t>FIXAÇÃO (ENCUNHAMENTO) DE ALVENARIA DE VEDAÇÃO COM ARGAMASSA APLICADA COM BISNAGA. AF_03/2024</t>
  </si>
  <si>
    <t>93203</t>
  </si>
  <si>
    <t>FIXAÇÃO (ENCUNHAMENTO) DE ALVENARIA DE VEDAÇÃO COM ESPUMA DE POLIURETANO EXPANSIVA. AF_03/2024</t>
  </si>
  <si>
    <t>93202</t>
  </si>
  <si>
    <t>FIXAÇÃO (ENCUNHAMENTO) DE ALVENARIA DE VEDAÇÃO COM TIJOLO MACIÇO. AF_03/2024</t>
  </si>
  <si>
    <t>105026</t>
  </si>
  <si>
    <t>VERGA MOLDADA IN LOCO COM UTILIZAÇÃO DE BLOCOS CANALETA, ESPESSURA DE *10* CM. AF_03/2024</t>
  </si>
  <si>
    <t>105025</t>
  </si>
  <si>
    <t>VERGA MOLDADA IN LOCO COM UTILIZAÇÃO DE BLOCOS CANALETA, ESPESSURA DE *15* CM. AF_03/2024</t>
  </si>
  <si>
    <t>93191</t>
  </si>
  <si>
    <t>VERGA MOLDADA IN LOCO COM UTILIZAÇÃO DE BLOCOS CANALETA, ESPESSURA DE *20* CM. AF_03/2024</t>
  </si>
  <si>
    <t>105024</t>
  </si>
  <si>
    <t>VERGA MOLDADA IN LOCO EM CONCRETO, ESPESSURA DE *10* CM. AF_03/2024</t>
  </si>
  <si>
    <t>105023</t>
  </si>
  <si>
    <t>VERGA MOLDADA IN LOCO EM CONCRETO, ESPESSURA DE *15* CM. AF_03/2024</t>
  </si>
  <si>
    <t>93187</t>
  </si>
  <si>
    <t>VERGA MOLDADA IN LOCO EM CONCRETO, ESPESSURA DE *20* CM. AF_03/2024</t>
  </si>
  <si>
    <t>105037</t>
  </si>
  <si>
    <t>VERGA PRÉ-FABRICADA COM ATÉ 1,5 M DE VÃO, ESPESSURA DE *10* CM. AF_03/2024</t>
  </si>
  <si>
    <t>105036</t>
  </si>
  <si>
    <t>VERGA PRÉ-FABRICADA COM ATÉ 1,5 M DE VÃO, ESPESSURA DE *15* CM. AF_03/2024</t>
  </si>
  <si>
    <t>105035</t>
  </si>
  <si>
    <t>VERGA PRÉ-FABRICADA COM ATÉ 1,5 M DE VÃO, ESPESSURA DE *20* CM. AF_03/2024</t>
  </si>
  <si>
    <t>105022</t>
  </si>
  <si>
    <t>VERGA PRÉ-MOLDADA COM ATÉ 1,5 M DE VÃO, ESPESSURA DE *10* CM. AF_03/2024</t>
  </si>
  <si>
    <t>105021</t>
  </si>
  <si>
    <t>VERGA PRÉ-MOLDADA COM ATÉ 1,5 M DE VÃO, ESPESSURA DE *15* CM. AF_03/2024</t>
  </si>
  <si>
    <t>93184</t>
  </si>
  <si>
    <t>VERGA PRÉ-MOLDADA COM ATÉ 1,5 M DE VÃO, ESPESSURA DE *20* CM. AF_03/2024</t>
  </si>
  <si>
    <t>102171</t>
  </si>
  <si>
    <t>INSTALAÇÃO DE VIDRO ARAMADO, E = 6 MM, EM ESQUADRIA DE ALUMÍNIO OU PVC, FIXADO COM BAGUETE. AF_01/2021_PS</t>
  </si>
  <si>
    <t>102172</t>
  </si>
  <si>
    <t>INSTALAÇÃO DE VIDRO ARAMADO, E = 7 MM, EM ESQUADRIA DE ALUMÍNIO OU PVC, FIXADO COM BAGUETE. AF_01/2021_PS</t>
  </si>
  <si>
    <t>102170</t>
  </si>
  <si>
    <t>INSTALAÇÃO DE VIDRO IMPRESSO, E = 4 MM, EM ESQUADRIA DE ALUMÍNIO OU PVC, FIXADO COM BAGUETE. AF_01/2021_PS</t>
  </si>
  <si>
    <t>102160</t>
  </si>
  <si>
    <t>INSTALAÇÃO DE VIDRO IMPRESSO, E = 4 MM, EM ESQUADRIA DE MADEIRA, FIXADO COM BAGUETE. AF_01/2021</t>
  </si>
  <si>
    <t>102177</t>
  </si>
  <si>
    <t>INSTALAÇÃO DE VIDRO LAMINADO, E = 12 MM (4+4+4), ENCAIXADO EM PERFIL U. AF_01/2021_PS</t>
  </si>
  <si>
    <t>102178</t>
  </si>
  <si>
    <t>INSTALAÇÃO DE VIDRO LAMINADO, E = 15 MM (5+5+5), ENCAIXADO EM PERFIL U. AF_01/2021_PS</t>
  </si>
  <si>
    <t>102176</t>
  </si>
  <si>
    <t>INSTALAÇÃO DE VIDRO LAMINADO, E = 8 MM (4+4), ENCAIXADO EM PERFIL U. AF_01/2021_PS</t>
  </si>
  <si>
    <t>102163</t>
  </si>
  <si>
    <t>INSTALAÇÃO DE VIDRO LISO FUME, E = 4 MM, EM ESQUADRIA DE ALUMÍNIO OU PVC, FIXADO COM BAGUETE. AF_01/2021_PS</t>
  </si>
  <si>
    <t>102153</t>
  </si>
  <si>
    <t>INSTALAÇÃO DE VIDRO LISO FUME, E = 4 MM, EM ESQUADRIA DE MADEIRA, FIXADO COM BAGUETE. AF_01/2021</t>
  </si>
  <si>
    <t>102165</t>
  </si>
  <si>
    <t>INSTALAÇÃO DE VIDRO LISO FUME, E = 5 MM, EM ESQUADRIA DE ALUMÍNIO OU PVC, FIXADO COM BAGUETE. AF_01/2021_PS</t>
  </si>
  <si>
    <t>102155</t>
  </si>
  <si>
    <t>INSTALAÇÃO DE VIDRO LISO FUME, E = 5 MM, EM ESQUADRIA DE MADEIRA, FIXADO COM BAGUETE. AF_01/2021</t>
  </si>
  <si>
    <t>102167</t>
  </si>
  <si>
    <t>INSTALAÇÃO DE VIDRO LISO FUME, E = 6 MM, EM ESQUADRIA DE ALUMÍNIO OU PVC, FIXADO COM BAGUETE. AF_01/2021_PS</t>
  </si>
  <si>
    <t>102157</t>
  </si>
  <si>
    <t>INSTALAÇÃO DE VIDRO LISO FUME, E = 6 MM, EM ESQUADRIA DE MADEIRA, FIXADO COM BAGUETE. AF_01/2021</t>
  </si>
  <si>
    <t>102169</t>
  </si>
  <si>
    <t>INSTALAÇÃO DE VIDRO LISO INCOLOR, E = 10 MM, EM ESQUADRIA DE ALUMÍNIO OU PVC, FIXADO COM BAGUETE. AF_01/2021_PS</t>
  </si>
  <si>
    <t>102159</t>
  </si>
  <si>
    <t>INSTALAÇÃO DE VIDRO LISO INCOLOR, E = 10 MM, EM ESQUADRIA DE MADEIRA, FIXADO COM BAGUETE. AF_01/2021</t>
  </si>
  <si>
    <t>102161</t>
  </si>
  <si>
    <t>INSTALAÇÃO DE VIDRO LISO INCOLOR, E = 3 MM, EM ESQUADRIA DE ALUMÍNIO OU PVC, FIXADO COM BAGUETE. AF_01/2021_PS</t>
  </si>
  <si>
    <t>102151</t>
  </si>
  <si>
    <t>INSTALAÇÃO DE VIDRO LISO INCOLOR, E = 3 MM, EM ESQUADRIA DE MADEIRA, FIXADO COM BAGUETE. AF_01/2021</t>
  </si>
  <si>
    <t>102162</t>
  </si>
  <si>
    <t>INSTALAÇÃO DE VIDRO LISO INCOLOR, E = 4 MM, EM ESQUADRIA DE ALUMÍNIO OU PVC, FIXADO COM BAGUETE. AF_01/2021_PS</t>
  </si>
  <si>
    <t>102164</t>
  </si>
  <si>
    <t>INSTALAÇÃO DE VIDRO LISO INCOLOR, E = 5 MM, EM ESQUADRIA DE ALUMÍNIO OU PVC, FIXADO COM BAGUETE. AF_01/2021_PS</t>
  </si>
  <si>
    <t>102154</t>
  </si>
  <si>
    <t>INSTALAÇÃO DE VIDRO LISO INCOLOR, E = 5 MM, EM ESQUADRIA DE MADEIRA, FIXADO COM BAGUETE. AF_01/2021</t>
  </si>
  <si>
    <t>102166</t>
  </si>
  <si>
    <t>INSTALAÇÃO DE VIDRO LISO INCOLOR, E = 6 MM, EM ESQUADRIA DE ALUMÍNIO OU PVC, FIXADO COM BAGUETE. AF_01/2021_PS</t>
  </si>
  <si>
    <t>102156</t>
  </si>
  <si>
    <t>INSTALAÇÃO DE VIDRO LISO INCOLOR, E = 6 MM, EM ESQUADRIA DE MADEIRA, FIXADO COM BAGUETE. AF_01/2021</t>
  </si>
  <si>
    <t>102168</t>
  </si>
  <si>
    <t>INSTALAÇÃO DE VIDRO LISO INCOLOR, E = 8 MM, EM ESQUADRIA DE ALUMÍNIO OU PVC, FIXADO COM BAGUETE. AF_01/2021_PS</t>
  </si>
  <si>
    <t>102158</t>
  </si>
  <si>
    <t>INSTALAÇÃO DE VIDRO LISO INCOLOR, E = 8 MM, EM ESQUADRIA DE MADEIRA, FIXADO COM BAGUETE. AF_01/2021</t>
  </si>
  <si>
    <t>102152</t>
  </si>
  <si>
    <t>INSTALAÇÃO DE VIDRO LISO, E = 4 MM, EM ESQUADRIA DE MADEIRA, FIXADO COM BAGUETE. AF_01/2021</t>
  </si>
  <si>
    <t>102181</t>
  </si>
  <si>
    <t>INSTALAÇÃO DE VIDRO TEMPERADO, E = 10 MM, ENCAIXADO EM PERFIL U. AF_01/2021_PS</t>
  </si>
  <si>
    <t>102179</t>
  </si>
  <si>
    <t>INSTALAÇÃO DE VIDRO TEMPERADO, E = 6 MM, ENCAIXADO EM PERFIL U. AF_01/2021_PS</t>
  </si>
  <si>
    <t>102180</t>
  </si>
  <si>
    <t>INSTALAÇÃO DE VIDRO TEMPERADO, E = 8 MM, ENCAIXADO EM PERFIL U. AF_01/2021_PS</t>
  </si>
  <si>
    <t>102189</t>
  </si>
  <si>
    <t>JOGO DE FERRAGENS CROMADAS PARA PORTA DE VIDRO TEMPERADO, UMA FOLHA COMPOSTO DE DOBRADICAS SUPERIOR E INFERIOR, TRINCO, FECHADURA, CONTRA FECHADURA COM CAPUCHINHO SEM MOLA E PUXADOR. AF_01/2021</t>
  </si>
  <si>
    <t>102188</t>
  </si>
  <si>
    <t>MOLA HIDRAULICA DE PISO PARA PORTA DE VIDRO TEMPERADO. AF_01/2021</t>
  </si>
  <si>
    <t>102185</t>
  </si>
  <si>
    <t>PORTA DE ABRIR COM MOLA HIDRÁULICA, EM VIDRO TEMPERADO, 2 FOLHAS DE 90X210 CM, ESPESSURA DD 10MM, INCLUSIVE ACESSÓRIOS. AF_01/2021</t>
  </si>
  <si>
    <t>102184</t>
  </si>
  <si>
    <t>PORTA DE ABRIR COM MOLA HIDRÁULICA, EM VIDRO TEMPERADO, 90X210 CM, ESPESSURA 10 MM, INCLUSIVE ACESSÓRIOS. AF_01/2021</t>
  </si>
  <si>
    <t>102183</t>
  </si>
  <si>
    <t>PORTA PIVOTANTE DE VIDRO TEMPERADO, 2 FOLHAS DE 90X210 CM, ESPESSURA DE 10MM, INCLUSIVE ACESSÓRIOS. AF_01/2021</t>
  </si>
  <si>
    <t>102182</t>
  </si>
  <si>
    <t>PORTA PIVOTANTE DE VIDRO TEMPERADO, 90X210 CM, ESPESSURA 10 MM, INCLUSIVE ACESSÓRIOS. AF_01/2021</t>
  </si>
  <si>
    <t>102191</t>
  </si>
  <si>
    <t>REMOÇÃO DE VIDRO LISO COMUM DE ESQUADRIA COM BAGUETE DE ALUMÍNIO OU PVC. AF_01/2021</t>
  </si>
  <si>
    <t>102190</t>
  </si>
  <si>
    <t>REMOÇÃO DE VIDRO LISO COMUM DE ESQUADRIA COM BAGUETE DE MADEIRA. AF_01/2021</t>
  </si>
  <si>
    <t>102192</t>
  </si>
  <si>
    <t>REMOÇÃO DE VIDRO TEMPERADO FIXADO EM PERFIL U. AF_01/2021</t>
  </si>
  <si>
    <t>89354</t>
  </si>
  <si>
    <t>MISTURADOR MONOCOMANDO PARA CHUVEIRO, BASE BRUTA E ACABAMENTO CROMADO - FORNECIMENTO E INSTALAÇÃO. AF_08/2021</t>
  </si>
  <si>
    <t>103041</t>
  </si>
  <si>
    <t>REGISTRO DE ESFERA, PVC, ROSCÁVEL, COM BORBOLETA, 1/2" - FORNECIMENTO E INSTALAÇÃO. AF_08/2021</t>
  </si>
  <si>
    <t>103042</t>
  </si>
  <si>
    <t>REGISTRO DE ESFERA, PVC, ROSCÁVEL, COM BORBOLETA, 3/4" - FORNECIMENTO E INSTALAÇÃO. AF_08/2021</t>
  </si>
  <si>
    <t>103043</t>
  </si>
  <si>
    <t>REGISTRO DE ESFERA, PVC, ROSCÁVEL, COM CABEÇA QUADRADA, 1/2" - FORNECIMENTO E INSTALAÇÃO. AF_08/2021</t>
  </si>
  <si>
    <t>103044</t>
  </si>
  <si>
    <t>REGISTRO DE ESFERA, PVC, ROSCÁVEL, COM CABEÇA QUADRADA, 3/4" - FORNECIMENTO E INSTALAÇÃO. AF_08/2021</t>
  </si>
  <si>
    <t>103039</t>
  </si>
  <si>
    <t>REGISTRO DE ESFERA, PVC, ROSCÁVEL, COM VOLANTE, 1 1/2" - FORNECIMENTO E INSTALAÇÃO. AF_08/2021</t>
  </si>
  <si>
    <t>103038</t>
  </si>
  <si>
    <t>REGISTRO DE ESFERA, PVC, ROSCÁVEL, COM VOLANTE, 1 1/4" - FORNECIMENTO E INSTALAÇÃO. AF_08/2021</t>
  </si>
  <si>
    <t>103037</t>
  </si>
  <si>
    <t>REGISTRO DE ESFERA, PVC, ROSCÁVEL, COM VOLANTE, 1" - FORNECIMENTO E INSTALAÇÃO. AF_08/2021</t>
  </si>
  <si>
    <t>103036</t>
  </si>
  <si>
    <t>REGISTRO DE ESFERA, PVC, ROSCÁVEL, COM VOLANTE, 1/2" - FORNECIMENTO E INSTALAÇÃO. AF_08/2021</t>
  </si>
  <si>
    <t>103040</t>
  </si>
  <si>
    <t>REGISTRO DE ESFERA, PVC, ROSCÁVEL, COM VOLANTE, 2" - FORNECIMENTO E INSTALAÇÃO. AF_08/2021</t>
  </si>
  <si>
    <t>90371</t>
  </si>
  <si>
    <t>REGISTRO DE ESFERA, PVC, ROSCÁVEL, COM VOLANTE, 3/4" - FORNECIMENTO E INSTALAÇÃO. AF_08/2021</t>
  </si>
  <si>
    <t>103047</t>
  </si>
  <si>
    <t>REGISTRO DE ESFERA, PVC, SOLDÁVEL, COM VOLANTE, DN 20 MM - FORNECIMENTO E INSTALAÇÃO. AF_08/2021</t>
  </si>
  <si>
    <t>94489</t>
  </si>
  <si>
    <t>REGISTRO DE ESFERA, PVC, SOLDÁVEL, COM VOLANTE, DN 25 MM - FORNECIMENTO E INSTALAÇÃO. AF_08/2021</t>
  </si>
  <si>
    <t>94490</t>
  </si>
  <si>
    <t>REGISTRO DE ESFERA, PVC, SOLDÁVEL, COM VOLANTE, DN 32 MM - FORNECIMENTO E INSTALAÇÃO. AF_08/2021</t>
  </si>
  <si>
    <t>94491</t>
  </si>
  <si>
    <t>REGISTRO DE ESFERA, PVC, SOLDÁVEL, COM VOLANTE, DN 40 MM - FORNECIMENTO E INSTALAÇÃO. AF_08/2021</t>
  </si>
  <si>
    <t>94492</t>
  </si>
  <si>
    <t>REGISTRO DE ESFERA, PVC, SOLDÁVEL, COM VOLANTE, DN 50 MM - FORNECIMENTO E INSTALAÇÃO. AF_08/2021</t>
  </si>
  <si>
    <t>94493</t>
  </si>
  <si>
    <t>REGISTRO DE ESFERA, PVC, SOLDÁVEL, COM VOLANTE, DN 60 MM - FORNECIMENTO E INSTALAÇÃO. AF_08/2021</t>
  </si>
  <si>
    <t>94497</t>
  </si>
  <si>
    <t>REGISTRO DE GAVETA BRUTO, LATÃO, ROSCÁVEL, 1 1/2" - FORNECIMENTO E INSTALAÇÃO. AF_08/2021</t>
  </si>
  <si>
    <t>94794</t>
  </si>
  <si>
    <t>REGISTRO DE GAVETA BRUTO, LATÃO, ROSCÁVEL, 1 1/2", COM ACABAMENTO E CANOPLA CROMADOS - FORNECIMENTO E INSTALAÇÃO. AF_08/2021</t>
  </si>
  <si>
    <t>94496</t>
  </si>
  <si>
    <t>REGISTRO DE GAVETA BRUTO, LATÃO, ROSCÁVEL, 1 1/4" - FORNECIMENTO E INSTALAÇÃO. AF_08/2021</t>
  </si>
  <si>
    <t>94793</t>
  </si>
  <si>
    <t>REGISTRO DE GAVETA BRUTO, LATÃO, ROSCÁVEL, 1 1/4", COM ACABAMENTO E CANOPLA CROMADOS - FORNECIMENTO E INSTALAÇÃO. AF_08/2021</t>
  </si>
  <si>
    <t>94495</t>
  </si>
  <si>
    <t>REGISTRO DE GAVETA BRUTO, LATÃO, ROSCÁVEL, 1" - FORNECIMENTO E INSTALAÇÃO. AF_08/2021</t>
  </si>
  <si>
    <t>94792</t>
  </si>
  <si>
    <t>REGISTRO DE GAVETA BRUTO, LATÃO, ROSCÁVEL, 1", COM ACABAMENTO E CANOPLA CROMADOS - FORNECIMENTO E INSTALAÇÃO. AF_08/2021</t>
  </si>
  <si>
    <t>89352</t>
  </si>
  <si>
    <t>REGISTRO DE GAVETA BRUTO, LATÃO, ROSCÁVEL, 1/2" - FORNECIMENTO E INSTALAÇÃO. AF_08/2021</t>
  </si>
  <si>
    <t>89986</t>
  </si>
  <si>
    <t>REGISTRO DE GAVETA BRUTO, LATÃO, ROSCÁVEL, 1/2", COM ACABAMENTO E CANOPLA CROMADOS - FORNECIMENTO E INSTALAÇÃO. AF_08/2021</t>
  </si>
  <si>
    <t>94499</t>
  </si>
  <si>
    <t>REGISTRO DE GAVETA BRUTO, LATÃO, ROSCÁVEL, 2 1/2" - FORNECIMENTO E INSTALAÇÃO. AF_08/2021</t>
  </si>
  <si>
    <t>94498</t>
  </si>
  <si>
    <t>REGISTRO DE GAVETA BRUTO, LATÃO, ROSCÁVEL, 2" - FORNECIMENTO E INSTALAÇÃO. AF_08/2021</t>
  </si>
  <si>
    <t>94500</t>
  </si>
  <si>
    <t>REGISTRO DE GAVETA BRUTO, LATÃO, ROSCÁVEL, 3" - FORNECIMENTO E INSTALAÇÃO. AF_08/2021</t>
  </si>
  <si>
    <t>89353</t>
  </si>
  <si>
    <t>REGISTRO DE GAVETA BRUTO, LATÃO, ROSCÁVEL, 3/4" - FORNECIMENTO E INSTALAÇÃO. AF_08/2021</t>
  </si>
  <si>
    <t>REGISTRO DE GAVETA BRUTO, LATÃO, ROSCÁVEL, 3/4", COM ACABAMENTO E CANOPLA CROMADOS - FORNECIMENTO E INSTALAÇÃO. AF_08/2021</t>
  </si>
  <si>
    <t>94501</t>
  </si>
  <si>
    <t>REGISTRO DE GAVETA BRUTO, LATÃO, ROSCÁVEL, 4" - FORNECIMENTO E INSTALAÇÃO. AF_08/2021</t>
  </si>
  <si>
    <t>89349</t>
  </si>
  <si>
    <t>REGISTRO DE PRESSÃO BRUTO, LATÃO, ROSCÁVEL, 1/2" - FORNECIMENTO E INSTALAÇÃO. AF_08/2021</t>
  </si>
  <si>
    <t>89984</t>
  </si>
  <si>
    <t>REGISTRO DE PRESSÃO BRUTO, LATÃO, ROSCÁVEL, 1/2", COM ACABAMENTO E CANOPLA CROMADOS - FORNECIMENTO E INSTALAÇÃO. AF_08/2021</t>
  </si>
  <si>
    <t>89985</t>
  </si>
  <si>
    <t>REGISTRO DE PRESSÃO BRUTO, LATÃO, ROSCÁVEL, 3/4", COM ACABAMENTO E CANOPLA CROMADOS - FORNECIMENTO E INSTALAÇÃO. AF_08/2021</t>
  </si>
  <si>
    <t>89351</t>
  </si>
  <si>
    <t>REGISTRO DE PRESSÃO BRUTO, LATÃO, ROSCÁVEL, 3/4'' - FORNECIMENTO E INSTALAÇÃO. AF_08/2021</t>
  </si>
  <si>
    <t>103045</t>
  </si>
  <si>
    <t>REGISTRO DE PRESSÃO, PVC, ROSCÁVEL, VOLANTE SIMPLES, 1/2" - FORNECIMENTO E INSTALAÇÃO. AF_08/2021</t>
  </si>
  <si>
    <t>103046</t>
  </si>
  <si>
    <t>REGISTRO DE PRESSÃO, PVC, ROSCÁVEL, VOLANTE SIMPLES, 3/4" - FORNECIMENTO E INSTALAÇÃO. AF_08/2021</t>
  </si>
  <si>
    <t>103048</t>
  </si>
  <si>
    <t>REGISTRO DE PRESSÃO, PVC, SOLDÁVEL, VOLANTE SIMPLES, DN 20 MM - FORNECIMENTO E INSTALAÇÃO. AF_08/2021</t>
  </si>
  <si>
    <t>103049</t>
  </si>
  <si>
    <t>REGISTRO DE PRESSÃO, PVC, SOLDÁVEL, VOLANTE SIMPLES, DN 25 MM - FORNECIMENTO E INSTALAÇÃO. AF_08/2021</t>
  </si>
  <si>
    <t>103029</t>
  </si>
  <si>
    <t>REGISTRO OU REGULADOR DE GÁS DE COZINHA - FORNECIMENTO E INSTALAÇÃO. AF_08/2021</t>
  </si>
  <si>
    <t>103019</t>
  </si>
  <si>
    <t>REGISTRO OU VÁLVULA GLOBO ANGULAR EM LATÃO, PARA HIDRANTES EM INSTALAÇÃO PREDIAL DE INCÊNDIO, 45 GRAUS, 2 1/2" - FORNECIMENTO E INSTALAÇÃO. AF_08/2021</t>
  </si>
  <si>
    <t>103050</t>
  </si>
  <si>
    <t>SUBSTITUIÇÃO DE REGISTRO OU VÁLVULA, ROSCÁVEL, DN 20 MM. AF_08/2021</t>
  </si>
  <si>
    <t>103051</t>
  </si>
  <si>
    <t>SUBSTITUIÇÃO DE REGISTRO OU VÁLVULA, ROSCÁVEL, DN 25 MM. AF_08/2021</t>
  </si>
  <si>
    <t>103052</t>
  </si>
  <si>
    <t>SUBSTITUIÇÃO DE REGISTRO OU VÁLVULA, ROSCÁVEL, DN 32 MM. AF_08/2021</t>
  </si>
  <si>
    <t>94799</t>
  </si>
  <si>
    <t>TORNEIRA DE BOIA PARA CAIXA D'ÁGUA, ROSCÁVEL, 1 1/2" - FORNECIMENTO E INSTALAÇÃO. AF_08/2021</t>
  </si>
  <si>
    <t>94798</t>
  </si>
  <si>
    <t>TORNEIRA DE BOIA PARA CAIXA D'ÁGUA, ROSCÁVEL, 1 1/4" - FORNECIMENTO E INSTALAÇÃO. AF_08/2021</t>
  </si>
  <si>
    <t>94797</t>
  </si>
  <si>
    <t>TORNEIRA DE BOIA PARA CAIXA D'ÁGUA, ROSCÁVEL, 1" - FORNECIMENTO E INSTALAÇÃO. AF_08/2021</t>
  </si>
  <si>
    <t>94795</t>
  </si>
  <si>
    <t>TORNEIRA DE BOIA PARA CAIXA D'ÁGUA, ROSCÁVEL, 1/2" - FORNECIMENTO E INSTALAÇÃO. AF_08/2021</t>
  </si>
  <si>
    <t>94800</t>
  </si>
  <si>
    <t>TORNEIRA DE BOIA PARA CAIXA D'ÁGUA, ROSCÁVEL, 2" - FORNECIMENTO E INSTALAÇÃO. AF_08/2021</t>
  </si>
  <si>
    <t>94796</t>
  </si>
  <si>
    <t>TORNEIRA DE BOIA PARA CAIXA D'ÁGUA, ROSCÁVEL, 3/4" - FORNECIMENTO E INSTALAÇÃO. AF_08/2021</t>
  </si>
  <si>
    <t>99635</t>
  </si>
  <si>
    <t>VÁLVULA DE DESCARGA METÁLICA, BASE 1 1/2", ACABAMENTO METALICO CROMADO - FORNECIMENTO E INSTALAÇÃO. AF_08/2021</t>
  </si>
  <si>
    <t>103018</t>
  </si>
  <si>
    <t>VÁLVULA DE DESCARGA METÁLICA, BASE 1 1/4", ACABAMENTO METALICO CROMADO - FORNECIMENTO E INSTALAÇÃO. AF_08/2021</t>
  </si>
  <si>
    <t>95252</t>
  </si>
  <si>
    <t>VÁLVULA DE ESFERA BRUTA, BRONZE, ROSCÁVEL, 1 1/2'' - FORNECIMENTO E INSTALAÇÃO. AF_08/2021</t>
  </si>
  <si>
    <t>95251</t>
  </si>
  <si>
    <t>VÁLVULA DE ESFERA BRUTA, BRONZE, ROSCÁVEL, 1 1/4'' - FORNECIMENTO E INSTALAÇÃO. AF_08/2021</t>
  </si>
  <si>
    <t>95250</t>
  </si>
  <si>
    <t>VÁLVULA DE ESFERA BRUTA, BRONZE, ROSCÁVEL, 1'' - FORNECIMENTO E INSTALAÇÃO. AF_08/2021</t>
  </si>
  <si>
    <t>95248</t>
  </si>
  <si>
    <t>VÁLVULA DE ESFERA BRUTA, BRONZE, ROSCÁVEL, 1/2" - FORNECIMENTO E INSTALAÇÃO. AF_08/2021</t>
  </si>
  <si>
    <t>95253</t>
  </si>
  <si>
    <t>VÁLVULA DE ESFERA BRUTA, BRONZE, ROSCÁVEL, 2'' - FORNECIMENTO E INSTALAÇÃO. AF_08/2021</t>
  </si>
  <si>
    <t>95249</t>
  </si>
  <si>
    <t>VÁLVULA DE ESFERA BRUTA, BRONZE, ROSCÁVEL, 3/4'' - FORNECIMENTO E INSTALAÇÃO. AF_08/2021</t>
  </si>
  <si>
    <t>99622</t>
  </si>
  <si>
    <t>VÁLVULA DE RETENÇÃO HORIZONTAL, DE BRONZE, ROSCÁVEL, 1 1/2" - FORNECIMENTO E INSTALAÇÃO. AF_08/2021</t>
  </si>
  <si>
    <t>99621</t>
  </si>
  <si>
    <t>VÁLVULA DE RETENÇÃO HORIZONTAL, DE BRONZE, ROSCÁVEL, 1 1/4" - FORNECIMENTO E INSTALAÇÃO. AF_08/2021</t>
  </si>
  <si>
    <t>99620</t>
  </si>
  <si>
    <t>VÁLVULA DE RETENÇÃO HORIZONTAL, DE BRONZE, ROSCÁVEL, 1" - FORNECIMENTO E INSTALAÇÃO. AF_08/2021</t>
  </si>
  <si>
    <t>103008</t>
  </si>
  <si>
    <t>VÁLVULA DE RETENÇÃO HORIZONTAL, DE BRONZE, ROSCÁVEL, 1/2" - FORNECIMENTO E INSTALAÇÃO. AF_08/2021</t>
  </si>
  <si>
    <t>99624</t>
  </si>
  <si>
    <t>VÁLVULA DE RETENÇÃO HORIZONTAL, DE BRONZE, ROSCÁVEL, 2 1/2" - FORNECIMENTO E INSTALAÇÃO. AF_08/2021</t>
  </si>
  <si>
    <t>99623</t>
  </si>
  <si>
    <t>VÁLVULA DE RETENÇÃO HORIZONTAL, DE BRONZE, ROSCÁVEL, 2" - FORNECIMENTO E INSTALAÇÃO. AF_08/2021</t>
  </si>
  <si>
    <t>99625</t>
  </si>
  <si>
    <t>VÁLVULA DE RETENÇÃO HORIZONTAL, DE BRONZE, ROSCÁVEL, 3" - FORNECIMENTO E INSTALAÇÃO. AF_08/2021</t>
  </si>
  <si>
    <t>99619</t>
  </si>
  <si>
    <t>VÁLVULA DE RETENÇÃO HORIZONTAL, DE BRONZE, ROSCÁVEL, 3/4" - FORNECIMENTO E INSTALAÇÃO. AF_08/2021</t>
  </si>
  <si>
    <t>99626</t>
  </si>
  <si>
    <t>VÁLVULA DE RETENÇÃO HORIZONTAL, DE BRONZE, ROSCÁVEL, 4" - FORNECIMENTO E INSTALAÇÃO. AF_08/2021</t>
  </si>
  <si>
    <t>99631</t>
  </si>
  <si>
    <t>VÁLVULA DE RETENÇÃO VERTICAL, DE BRONZE, ROSCÁVEL, 1 1/2" - FORNECIMENTO E INSTALAÇÃO. AF_08/2021</t>
  </si>
  <si>
    <t>99630</t>
  </si>
  <si>
    <t>VÁLVULA DE RETENÇÃO VERTICAL, DE BRONZE, ROSCÁVEL, 1 1/4" - FORNECIMENTO E INSTALAÇÃO. AF_08/2021</t>
  </si>
  <si>
    <t>99629</t>
  </si>
  <si>
    <t>VÁLVULA DE RETENÇÃO VERTICAL, DE BRONZE, ROSCÁVEL, 1" - FORNECIMENTO E INSTALAÇÃO. AF_08/2021</t>
  </si>
  <si>
    <t>99627</t>
  </si>
  <si>
    <t>VÁLVULA DE RETENÇÃO VERTICAL, DE BRONZE, ROSCÁVEL, 1/2" - FORNECIMENTO E INSTALAÇÃO. AF_08/2021</t>
  </si>
  <si>
    <t>103009</t>
  </si>
  <si>
    <t>VÁLVULA DE RETENÇÃO VERTICAL, DE BRONZE, ROSCÁVEL, 2 1/2" - FORNECIMENTO E INSTALAÇÃO. AF_08/2021</t>
  </si>
  <si>
    <t>99632</t>
  </si>
  <si>
    <t>VÁLVULA DE RETENÇÃO VERTICAL, DE BRONZE, ROSCÁVEL, 2" - FORNECIMENTO E INSTALAÇÃO. AF_08/2021</t>
  </si>
  <si>
    <t>99633</t>
  </si>
  <si>
    <t>VÁLVULA DE RETENÇÃO VERTICAL, DE BRONZE, ROSCÁVEL, 3" - FORNECIMENTO E INSTALAÇÃO. AF_08/2021</t>
  </si>
  <si>
    <t>99628</t>
  </si>
  <si>
    <t>VÁLVULA DE RETENÇÃO VERTICAL, DE BRONZE, ROSCÁVEL, 3/4" - FORNECIMENTO E INSTALAÇÃO. AF_08/2021</t>
  </si>
  <si>
    <t>99634</t>
  </si>
  <si>
    <t>VÁLVULA DE RETENÇÃO VERTICAL, DE BRONZE, ROSCÁVEL, 4" - FORNECIMENTO E INSTALAÇÃO. AF_08/2021</t>
  </si>
  <si>
    <t>103013</t>
  </si>
  <si>
    <t>VÁLVULA DE RETENÇÃO, DE BRONZE, PÉ COM CRIVOS, ROSCÁVEL, 1 1/2" - FORNECIMENTO E INSTALAÇÃO. AF_08/2021</t>
  </si>
  <si>
    <t>103012</t>
  </si>
  <si>
    <t>VÁLVULA DE RETENÇÃO, DE BRONZE, PÉ COM CRIVOS, ROSCÁVEL, 1 1/4" - FORNECIMENTO E INSTALAÇÃO. AF_08/2021</t>
  </si>
  <si>
    <t>103011</t>
  </si>
  <si>
    <t>VÁLVULA DE RETENÇÃO, DE BRONZE, PÉ COM CRIVOS, ROSCÁVEL, 1" - FORNECIMENTO E INSTALAÇÃO. AF_08/2021</t>
  </si>
  <si>
    <t>103015</t>
  </si>
  <si>
    <t>VÁLVULA DE RETENÇÃO, DE BRONZE, PÉ COM CRIVOS, ROSCÁVEL, 2 1/2" - FORNECIMENTO E INSTALAÇÃO. AF_08/2021</t>
  </si>
  <si>
    <t>103014</t>
  </si>
  <si>
    <t>VÁLVULA DE RETENÇÃO, DE BRONZE, PÉ COM CRIVOS, ROSCÁVEL, 2" - FORNECIMENTO E INSTALAÇÃO. AF_08/2021</t>
  </si>
  <si>
    <t>103016</t>
  </si>
  <si>
    <t>VÁLVULA DE RETENÇÃO, DE BRONZE, PÉ COM CRIVOS, ROSCÁVEL, 3" - FORNECIMENTO E INSTALAÇÃO. AF_08/2021</t>
  </si>
  <si>
    <t>103010</t>
  </si>
  <si>
    <t>VÁLVULA DE RETENÇÃO, DE BRONZE, PÉ COM CRIVOS, ROSCÁVEL, 3/4" - FORNECIMENTO E INSTALAÇÃO. AF_08/2021</t>
  </si>
  <si>
    <t>103017</t>
  </si>
  <si>
    <t>VÁLVULA DE RETENÇÃO, DE BRONZE, PÉ COM CRIVOS, ROSCÁVEL, 4" - FORNECIMENTO E INSTALAÇÃO. AF_08/2021</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</si>
</sst>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R$-416]\ #,##0.00;[RED]\-[$R$-416]\ #,##0.00"/>
    <numFmt numFmtId="165" formatCode="[$R$ -416]#,##0.00"/>
    <numFmt numFmtId="166" formatCode="0.0%"/>
    <numFmt numFmtId="167" formatCode="_-&quot;R$ &quot;* #,##0.00_-;&quot;-R$ &quot;* #,##0.00_-;_-&quot;R$ &quot;* \-??_-;_-@"/>
    <numFmt numFmtId="168" formatCode="D\.M"/>
    <numFmt numFmtId="169" formatCode="#,##0.000"/>
    <numFmt numFmtId="170" formatCode="0.0000"/>
  </numFmts>
  <fonts count="35">
    <font>
      <sz val="10.0"/>
      <color rgb="FF000000"/>
      <name val="Arial"/>
      <scheme val="minor"/>
    </font>
    <font>
      <sz val="11.0"/>
      <color rgb="FF000000"/>
      <name val="Calibri"/>
    </font>
    <font/>
    <font>
      <b/>
      <sz val="11.0"/>
      <color rgb="FF000000"/>
      <name val="Calibri"/>
    </font>
    <font>
      <sz val="10.0"/>
      <color rgb="FF345168"/>
      <name val="Calibri"/>
    </font>
    <font>
      <sz val="10.0"/>
      <color rgb="FF000000"/>
      <name val="Calibri"/>
    </font>
    <font>
      <b/>
      <sz val="11.0"/>
      <color rgb="FF345168"/>
      <name val="Calibri"/>
    </font>
    <font>
      <b/>
      <sz val="14.0"/>
      <color rgb="FFFFFFFF"/>
      <name val="Calibri"/>
    </font>
    <font>
      <color theme="1"/>
      <name val="Calibri"/>
    </font>
    <font>
      <b/>
      <sz val="8.0"/>
      <color theme="1"/>
      <name val="Calibri"/>
    </font>
    <font>
      <b/>
      <sz val="12.0"/>
      <color rgb="FF345168"/>
      <name val="Calibri"/>
    </font>
    <font>
      <sz val="12.0"/>
      <color rgb="FF000000"/>
      <name val="Calibri"/>
    </font>
    <font>
      <sz val="11.0"/>
      <color theme="1"/>
      <name val="Calibri"/>
    </font>
    <font>
      <b/>
      <sz val="10.0"/>
      <color rgb="FFFFFFFF"/>
      <name val="Calibri"/>
    </font>
    <font>
      <b/>
      <sz val="12.0"/>
      <color rgb="FF000000"/>
      <name val="Calibri"/>
    </font>
    <font>
      <color theme="1"/>
      <name val="Arial"/>
    </font>
    <font>
      <sz val="8.0"/>
      <color rgb="FF000000"/>
      <name val="Calibri"/>
    </font>
    <font>
      <sz val="8.0"/>
      <color theme="1"/>
      <name val="Calibri"/>
    </font>
    <font>
      <b/>
      <sz val="8.0"/>
      <color rgb="FF000000"/>
      <name val="Calibri"/>
    </font>
    <font>
      <b/>
      <sz val="10.0"/>
      <color theme="1"/>
      <name val="Calibri"/>
    </font>
    <font>
      <sz val="10.0"/>
      <color theme="1"/>
      <name val="Calibri"/>
    </font>
    <font>
      <sz val="8.0"/>
      <color rgb="FF000000"/>
      <name val="Arial"/>
    </font>
    <font>
      <i/>
      <sz val="10.0"/>
      <color theme="1"/>
      <name val="Calibri"/>
    </font>
    <font>
      <sz val="16.0"/>
      <color rgb="FFFF0000"/>
      <name val="Calibri"/>
    </font>
    <font>
      <b/>
      <sz val="11.0"/>
      <color rgb="FFFFFFFF"/>
      <name val="Calibri"/>
    </font>
    <font>
      <sz val="11.0"/>
      <color rgb="FFFFFFFF"/>
      <name val="Calibri"/>
    </font>
    <font>
      <b/>
      <sz val="8.0"/>
      <color rgb="FF000000"/>
      <name val="Arial"/>
    </font>
    <font>
      <b/>
      <sz val="10.0"/>
      <color rgb="FF000000"/>
      <name val="Calibri"/>
    </font>
    <font>
      <b/>
      <sz val="11.0"/>
      <color theme="1"/>
      <name val="Calibri"/>
    </font>
    <font>
      <b/>
      <color theme="1"/>
      <name val="Calibri"/>
    </font>
    <font>
      <i/>
      <color theme="1"/>
      <name val="Calibri"/>
    </font>
    <font>
      <b/>
      <color rgb="FFFFFFFF"/>
      <name val="Arial"/>
    </font>
    <font>
      <color rgb="FF000000"/>
      <name val="Arial"/>
    </font>
    <font>
      <u/>
      <color rgb="FF0000FF"/>
      <name val="Arial"/>
    </font>
    <font>
      <i/>
      <sz val="11.0"/>
      <color rgb="FF000000"/>
      <name val="Calibri"/>
    </font>
  </fonts>
  <fills count="10">
    <fill>
      <patternFill patternType="none"/>
    </fill>
    <fill>
      <patternFill patternType="lightGray"/>
    </fill>
    <fill>
      <patternFill patternType="solid">
        <fgColor rgb="FF345168"/>
        <bgColor rgb="FF345168"/>
      </patternFill>
    </fill>
    <fill>
      <patternFill patternType="solid">
        <fgColor rgb="FFFFF2CC"/>
        <bgColor rgb="FFFFF2CC"/>
      </patternFill>
    </fill>
    <fill>
      <patternFill patternType="solid">
        <fgColor rgb="FFFFFFFF"/>
        <bgColor rgb="FFFFFFFF"/>
      </patternFill>
    </fill>
    <fill>
      <patternFill patternType="solid">
        <fgColor theme="0"/>
        <bgColor theme="0"/>
      </patternFill>
    </fill>
    <fill>
      <patternFill patternType="solid">
        <fgColor rgb="FFDDDDDD"/>
        <bgColor rgb="FFDDDDDD"/>
      </patternFill>
    </fill>
    <fill>
      <patternFill patternType="solid">
        <fgColor rgb="FFD9D9D9"/>
        <bgColor rgb="FFD9D9D9"/>
      </patternFill>
    </fill>
    <fill>
      <patternFill patternType="solid">
        <fgColor rgb="FFC9DAF8"/>
        <bgColor rgb="FFC9DAF8"/>
      </patternFill>
    </fill>
    <fill>
      <patternFill patternType="solid">
        <fgColor rgb="FF005CA9"/>
        <bgColor rgb="FF005CA9"/>
      </patternFill>
    </fill>
  </fills>
  <borders count="4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border>
    <border>
      <top/>
    </border>
    <border>
      <left style="thin">
        <color rgb="FFFFFFFF"/>
      </left>
      <top style="thin">
        <color rgb="FFFFFFFF"/>
      </top>
    </border>
    <border>
      <right style="thin">
        <color rgb="FFFFFFFF"/>
      </right>
      <top style="thin">
        <color rgb="FFFFFFFF"/>
      </top>
    </border>
    <border>
      <left style="thin">
        <color rgb="FFFFFFFF"/>
      </left>
      <top style="thin">
        <color rgb="FFFFFFFF"/>
      </top>
      <bottom style="thin">
        <color rgb="FFFFFFFF"/>
      </bottom>
    </border>
    <border>
      <top style="thin">
        <color rgb="FFFFFFFF"/>
      </top>
      <bottom style="thin">
        <color rgb="FFFFFFFF"/>
      </bottom>
    </border>
    <border>
      <right style="thin">
        <color rgb="FFFFFFFF"/>
      </right>
      <top style="thin">
        <color rgb="FFFFFFFF"/>
      </top>
      <bottom style="thin">
        <color rgb="FFFFFFFF"/>
      </bottom>
    </border>
    <border>
      <left style="thin">
        <color rgb="FFFFFFFF"/>
      </left>
    </border>
    <border>
      <right style="thin">
        <color rgb="FFFFFFFF"/>
      </right>
    </border>
    <border>
      <left style="thin">
        <color rgb="FFFFF2CC"/>
      </left>
      <right style="thin">
        <color rgb="FFFFF2CC"/>
      </right>
      <top style="thin">
        <color rgb="FFFFF2CC"/>
      </top>
      <bottom style="thin">
        <color rgb="FFFFF2CC"/>
      </bottom>
    </border>
    <border>
      <left style="thin">
        <color rgb="FF000000"/>
      </left>
      <bottom style="thin">
        <color rgb="FF000000"/>
      </bottom>
    </border>
    <border>
      <left/>
      <top/>
      <bottom/>
    </border>
    <border>
      <bottom style="thin">
        <color rgb="FF000000"/>
      </bottom>
    </border>
    <border>
      <top/>
      <bottom/>
    </border>
    <border>
      <right style="thin">
        <color rgb="FF000000"/>
      </right>
      <bottom style="thin">
        <color rgb="FF000000"/>
      </bottom>
    </border>
    <border>
      <left style="thin">
        <color rgb="FF000000"/>
      </left>
      <top style="thin">
        <color rgb="FF000000"/>
      </top>
    </border>
    <border>
      <top style="thin">
        <color rgb="FF000000"/>
      </top>
    </border>
    <border>
      <left style="thin">
        <color rgb="FFFFFFFF"/>
      </left>
      <top style="thin">
        <color rgb="FF000000"/>
      </top>
      <bottom style="thin">
        <color rgb="FFFFFFFF"/>
      </bottom>
    </border>
    <border>
      <top style="thin">
        <color rgb="FF000000"/>
      </top>
      <bottom style="thin">
        <color rgb="FFFFFFFF"/>
      </bottom>
    </border>
    <border>
      <right style="thin">
        <color rgb="FF000000"/>
      </right>
      <top style="thin">
        <color rgb="FF000000"/>
      </top>
      <bottom style="thin">
        <color rgb="FFFFFFFF"/>
      </bottom>
    </border>
    <border>
      <left style="thin">
        <color rgb="FF000000"/>
      </left>
    </border>
    <border>
      <left style="thin">
        <color rgb="FFFFF2CC"/>
      </left>
      <top style="thin">
        <color rgb="FFFFF2CC"/>
      </top>
      <bottom style="thin">
        <color rgb="FFFFF2CC"/>
      </bottom>
    </border>
    <border>
      <right style="thin">
        <color rgb="FFFFF2CC"/>
      </right>
      <top style="thin">
        <color rgb="FFFFF2CC"/>
      </top>
      <bottom style="thin">
        <color rgb="FFFFF2CC"/>
      </bottom>
    </border>
    <border>
      <right style="thin">
        <color rgb="FF000000"/>
      </right>
      <top style="thin">
        <color rgb="FF000000"/>
      </top>
    </border>
    <border>
      <right style="thin">
        <color rgb="FF000000"/>
      </right>
      <top style="thin">
        <color rgb="FFFFFFFF"/>
      </top>
      <bottom style="thin">
        <color rgb="FFFFFFFF"/>
      </bottom>
    </border>
    <border>
      <left style="thin">
        <color rgb="FF000000"/>
      </left>
      <right style="thin">
        <color rgb="FF000000"/>
      </right>
      <top style="thin">
        <color rgb="FF000000"/>
      </top>
    </border>
    <border>
      <right style="thin">
        <color rgb="FF000000"/>
      </right>
    </border>
    <border>
      <left style="thin">
        <color rgb="FF000000"/>
      </left>
      <right style="thin">
        <color rgb="FF000000"/>
      </right>
      <top style="thin">
        <color rgb="FF000000"/>
      </top>
      <bottom style="thin">
        <color rgb="FF000000"/>
      </bottom>
    </border>
    <border>
      <bottom style="thin">
        <color rgb="FFFFFFFF"/>
      </bottom>
    </border>
    <border>
      <left style="thin">
        <color rgb="FFFFFFFF"/>
      </left>
      <top style="thin">
        <color rgb="FFFFFFFF"/>
      </top>
      <bottom style="thin">
        <color rgb="FF000000"/>
      </bottom>
    </border>
    <border>
      <top style="thin">
        <color rgb="FFFFFFFF"/>
      </top>
      <bottom style="thin">
        <color rgb="FF000000"/>
      </bottom>
    </border>
    <border>
      <right style="thin">
        <color rgb="FF000000"/>
      </right>
      <top style="thin">
        <color rgb="FFFFFFFF"/>
      </top>
      <bottom style="thin">
        <color rgb="FF000000"/>
      </bottom>
    </border>
    <border>
      <left style="thin">
        <color rgb="FF000000"/>
      </left>
      <right style="thin">
        <color rgb="FF000000"/>
      </right>
      <bottom style="thin">
        <color rgb="FF000000"/>
      </bottom>
    </border>
    <border>
      <left style="thin">
        <color rgb="FFFFFFFF"/>
      </left>
      <bottom style="thin">
        <color rgb="FFFFFFFF"/>
      </bottom>
    </border>
    <border>
      <right style="thin">
        <color rgb="FFFFFFFF"/>
      </right>
      <bottom style="thin">
        <color rgb="FFFFFFFF"/>
      </bottom>
    </border>
    <border>
      <left style="thin">
        <color rgb="FFFFFFFF"/>
      </left>
      <right style="thin">
        <color rgb="FFFFFFFF"/>
      </right>
      <top style="thin">
        <color rgb="FFFFFFFF"/>
      </top>
      <bottom style="thin">
        <color rgb="FFFFFFFF"/>
      </bottom>
    </border>
  </borders>
  <cellStyleXfs count="1">
    <xf borderId="0" fillId="0" fontId="0" numFmtId="0" applyAlignment="1" applyFont="1"/>
  </cellStyleXfs>
  <cellXfs count="292">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shrinkToFit="0" vertical="center" wrapText="0"/>
    </xf>
    <xf borderId="2" fillId="0" fontId="2" numFmtId="0" xfId="0" applyBorder="1" applyFont="1"/>
    <xf borderId="3" fillId="0" fontId="2" numFmtId="0" xfId="0" applyBorder="1" applyFont="1"/>
    <xf borderId="0" fillId="0" fontId="3" numFmtId="0" xfId="0" applyAlignment="1" applyFont="1">
      <alignment horizontal="center" shrinkToFit="0" vertical="center" wrapText="0"/>
    </xf>
    <xf borderId="0" fillId="0" fontId="3" numFmtId="0" xfId="0" applyAlignment="1" applyFont="1">
      <alignment shrinkToFit="0" vertical="center" wrapText="0"/>
    </xf>
    <xf borderId="0" fillId="0" fontId="1" numFmtId="0" xfId="0" applyAlignment="1" applyFont="1">
      <alignment shrinkToFit="0" vertical="center" wrapText="0"/>
    </xf>
    <xf borderId="0" fillId="0" fontId="1" numFmtId="49" xfId="0" applyAlignment="1" applyFont="1" applyNumberFormat="1">
      <alignment horizontal="center" shrinkToFit="0" vertical="center" wrapText="0"/>
    </xf>
    <xf borderId="4" fillId="2" fontId="4" numFmtId="0" xfId="0" applyAlignment="1" applyBorder="1" applyFill="1" applyFont="1">
      <alignment horizontal="center" shrinkToFit="0" vertical="bottom" wrapText="1"/>
    </xf>
    <xf borderId="5" fillId="0" fontId="2" numFmtId="0" xfId="0" applyBorder="1" applyFont="1"/>
    <xf borderId="6" fillId="0" fontId="1" numFmtId="49" xfId="0" applyAlignment="1" applyBorder="1" applyFont="1" applyNumberFormat="1">
      <alignment horizontal="left" shrinkToFit="0" vertical="center" wrapText="1"/>
    </xf>
    <xf borderId="7" fillId="0" fontId="2" numFmtId="0" xfId="0" applyBorder="1" applyFont="1"/>
    <xf borderId="0" fillId="0" fontId="5" numFmtId="0" xfId="0" applyAlignment="1" applyFont="1">
      <alignment shrinkToFit="0" vertical="bottom" wrapText="0"/>
    </xf>
    <xf borderId="8" fillId="0" fontId="6" numFmtId="0" xfId="0" applyAlignment="1" applyBorder="1" applyFont="1">
      <alignment horizontal="center" shrinkToFit="0" vertical="center" wrapText="1"/>
    </xf>
    <xf borderId="0" fillId="0" fontId="4" numFmtId="0" xfId="0" applyAlignment="1" applyFont="1">
      <alignment horizontal="center" shrinkToFit="0" vertical="bottom" wrapText="1"/>
    </xf>
    <xf borderId="9" fillId="0" fontId="2" numFmtId="0" xfId="0" applyBorder="1" applyFont="1"/>
    <xf borderId="10" fillId="0" fontId="2" numFmtId="0" xfId="0" applyBorder="1" applyFont="1"/>
    <xf borderId="0" fillId="0" fontId="1" numFmtId="0" xfId="0" applyAlignment="1" applyFont="1">
      <alignment horizontal="center" shrinkToFit="0" vertical="center" wrapText="0"/>
    </xf>
    <xf borderId="0" fillId="0" fontId="5" numFmtId="49" xfId="0" applyAlignment="1" applyFont="1" applyNumberFormat="1">
      <alignment horizontal="left" shrinkToFit="0" vertical="center" wrapText="1"/>
    </xf>
    <xf borderId="11" fillId="0" fontId="2" numFmtId="0" xfId="0" applyBorder="1" applyFont="1"/>
    <xf borderId="12" fillId="0" fontId="2" numFmtId="0" xfId="0" applyBorder="1" applyFont="1"/>
    <xf borderId="8" fillId="0" fontId="1" numFmtId="0" xfId="0" applyAlignment="1" applyBorder="1" applyFont="1">
      <alignment horizontal="center" shrinkToFit="0" vertical="center" wrapText="1"/>
    </xf>
    <xf borderId="13" fillId="3" fontId="3" numFmtId="164" xfId="0" applyAlignment="1" applyBorder="1" applyFill="1" applyFont="1" applyNumberFormat="1">
      <alignment shrinkToFit="0" vertical="center" wrapText="0"/>
    </xf>
    <xf borderId="14" fillId="2" fontId="7" numFmtId="49" xfId="0" applyAlignment="1" applyBorder="1" applyFill="1" applyFont="1" applyNumberFormat="1">
      <alignment horizontal="center"/>
    </xf>
    <xf borderId="15" fillId="2" fontId="7" numFmtId="0" xfId="0" applyAlignment="1" applyBorder="1" applyFill="1" applyFont="1">
      <alignment horizontal="center" shrinkToFit="0" vertical="bottom" wrapText="0"/>
    </xf>
    <xf borderId="16" fillId="0" fontId="2" numFmtId="0" xfId="0" applyBorder="1" applyFont="1"/>
    <xf borderId="17" fillId="0" fontId="2" numFmtId="0" xfId="0" applyBorder="1" applyFont="1"/>
    <xf borderId="18" fillId="0" fontId="2" numFmtId="0" xfId="0" applyBorder="1" applyFont="1"/>
    <xf borderId="8" fillId="4" fontId="6" numFmtId="0" xfId="0" applyAlignment="1" applyBorder="1" applyFill="1" applyFont="1">
      <alignment horizontal="center" shrinkToFit="0" vertical="center" wrapText="1"/>
    </xf>
    <xf borderId="0" fillId="0" fontId="8" numFmtId="0" xfId="0" applyAlignment="1" applyFont="1">
      <alignment vertical="bottom"/>
    </xf>
    <xf borderId="0" fillId="0" fontId="5" numFmtId="49" xfId="0" applyAlignment="1" applyFont="1" applyNumberFormat="1">
      <alignment shrinkToFit="0" vertical="bottom" wrapText="0"/>
    </xf>
    <xf borderId="13" fillId="3" fontId="1" numFmtId="10" xfId="0" applyAlignment="1" applyBorder="1" applyFill="1" applyFont="1" applyNumberFormat="1">
      <alignment horizontal="right" shrinkToFit="0" vertical="center" wrapText="0"/>
    </xf>
    <xf borderId="8" fillId="4" fontId="1" numFmtId="0" xfId="0" applyAlignment="1" applyBorder="1" applyFill="1" applyFont="1">
      <alignment horizontal="center" shrinkToFit="0" vertical="center" wrapText="1"/>
    </xf>
    <xf borderId="0" fillId="0" fontId="8" numFmtId="49" xfId="0" applyFont="1" applyNumberFormat="1"/>
    <xf borderId="19" fillId="0" fontId="5" numFmtId="49" xfId="0" applyAlignment="1" applyBorder="1" applyFont="1" applyNumberFormat="1">
      <alignment horizontal="center" shrinkToFit="0" vertical="center" wrapText="0"/>
    </xf>
    <xf borderId="19" fillId="4" fontId="9" numFmtId="0" xfId="0" applyAlignment="1" applyBorder="1" applyFill="1" applyFont="1">
      <alignment shrinkToFit="0" vertical="bottom" wrapText="1"/>
    </xf>
    <xf borderId="20" fillId="0" fontId="2" numFmtId="0" xfId="0" applyBorder="1" applyFont="1"/>
    <xf borderId="21" fillId="0" fontId="6" numFmtId="0" xfId="0" applyAlignment="1" applyBorder="1" applyFont="1">
      <alignment horizontal="center" shrinkToFit="0" vertical="center" wrapText="1"/>
    </xf>
    <xf borderId="22" fillId="0" fontId="2" numFmtId="0" xfId="0" applyBorder="1" applyFont="1"/>
    <xf borderId="23" fillId="0" fontId="2" numFmtId="0" xfId="0" applyBorder="1" applyFont="1"/>
    <xf borderId="24" fillId="0" fontId="2" numFmtId="0" xfId="0" applyBorder="1" applyFont="1"/>
    <xf borderId="25" fillId="3" fontId="1" numFmtId="0" xfId="0" applyAlignment="1" applyBorder="1" applyFill="1" applyFont="1">
      <alignment shrinkToFit="0" vertical="center" wrapText="0"/>
    </xf>
    <xf borderId="20" fillId="0" fontId="10" numFmtId="0" xfId="0" applyAlignment="1" applyBorder="1" applyFont="1">
      <alignment horizontal="center" shrinkToFit="0" vertical="center" wrapText="1"/>
    </xf>
    <xf borderId="26" fillId="0" fontId="2" numFmtId="0" xfId="0" applyBorder="1" applyFont="1"/>
    <xf borderId="27" fillId="0" fontId="2" numFmtId="0" xfId="0" applyBorder="1" applyFont="1"/>
    <xf borderId="28" fillId="0" fontId="2" numFmtId="0" xfId="0" applyBorder="1" applyFont="1"/>
    <xf borderId="0" fillId="0" fontId="11" numFmtId="164" xfId="0" applyAlignment="1" applyFont="1" applyNumberFormat="1">
      <alignment shrinkToFit="0" vertical="bottom" wrapText="0"/>
    </xf>
    <xf borderId="0" fillId="0" fontId="11" numFmtId="10" xfId="0" applyAlignment="1" applyFont="1" applyNumberFormat="1">
      <alignment horizontal="right" shrinkToFit="0" vertical="bottom" wrapText="0"/>
    </xf>
    <xf borderId="0" fillId="5" fontId="8" numFmtId="0" xfId="0" applyFill="1" applyFont="1"/>
    <xf borderId="0" fillId="5" fontId="8" numFmtId="0" xfId="0" applyAlignment="1" applyFill="1" applyFont="1">
      <alignment vertical="bottom"/>
    </xf>
    <xf borderId="0" fillId="0" fontId="12" numFmtId="0" xfId="0" applyAlignment="1" applyFont="1">
      <alignment vertical="center"/>
    </xf>
    <xf borderId="0" fillId="0" fontId="11" numFmtId="0" xfId="0" applyAlignment="1" applyFont="1">
      <alignment shrinkToFit="0" vertical="bottom" wrapText="0"/>
    </xf>
    <xf borderId="0" fillId="0" fontId="5" numFmtId="49" xfId="0" applyAlignment="1" applyFont="1" applyNumberFormat="1">
      <alignment horizontal="center" shrinkToFit="0" vertical="center" wrapText="0"/>
    </xf>
    <xf borderId="1" fillId="2" fontId="13" numFmtId="0" xfId="0" applyAlignment="1" applyBorder="1" applyFill="1" applyFont="1">
      <alignment horizontal="center" shrinkToFit="0" vertical="top" wrapText="1"/>
    </xf>
    <xf borderId="29" fillId="0" fontId="5" numFmtId="0" xfId="0" applyAlignment="1" applyBorder="1" applyFont="1">
      <alignment shrinkToFit="0" vertical="bottom" wrapText="0"/>
    </xf>
    <xf borderId="0" fillId="0" fontId="5" numFmtId="0" xfId="0" applyAlignment="1" applyFont="1">
      <alignment horizontal="center" shrinkToFit="0" vertical="center" wrapText="1"/>
    </xf>
    <xf borderId="30" fillId="0" fontId="2" numFmtId="0" xfId="0" applyBorder="1" applyFont="1"/>
    <xf borderId="0" fillId="0" fontId="14" numFmtId="164" xfId="0" applyAlignment="1" applyFont="1" applyNumberFormat="1">
      <alignment shrinkToFit="0" vertical="bottom" wrapText="0"/>
    </xf>
    <xf borderId="0" fillId="0" fontId="11" numFmtId="164" xfId="0" applyAlignment="1" applyFont="1" applyNumberFormat="1">
      <alignment horizontal="right" shrinkToFit="0" vertical="bottom" wrapText="0"/>
    </xf>
    <xf borderId="29" fillId="0" fontId="5" numFmtId="0" xfId="0" applyAlignment="1" applyBorder="1" applyFont="1">
      <alignment shrinkToFit="0" vertical="center" wrapText="0"/>
    </xf>
    <xf borderId="14" fillId="0" fontId="2" numFmtId="0" xfId="0" applyBorder="1" applyFont="1"/>
    <xf borderId="31" fillId="0" fontId="5" numFmtId="0" xfId="0" applyAlignment="1" applyBorder="1" applyFont="1">
      <alignment shrinkToFit="0" vertical="bottom" wrapText="0"/>
    </xf>
    <xf borderId="32" fillId="0" fontId="15" numFmtId="0" xfId="0" applyAlignment="1" applyBorder="1" applyFont="1">
      <alignment horizontal="center"/>
    </xf>
    <xf borderId="32" fillId="0" fontId="2" numFmtId="0" xfId="0" applyBorder="1" applyFont="1"/>
    <xf borderId="33" fillId="0" fontId="16" numFmtId="0" xfId="0" applyAlignment="1" applyBorder="1" applyFont="1">
      <alignment horizontal="center" shrinkToFit="0" vertical="center" wrapText="1"/>
    </xf>
    <xf borderId="34" fillId="0" fontId="2" numFmtId="0" xfId="0" applyBorder="1" applyFont="1"/>
    <xf borderId="1" fillId="0" fontId="5" numFmtId="0" xfId="0" applyAlignment="1" applyBorder="1" applyFont="1">
      <alignment horizontal="center" shrinkToFit="0" vertical="bottom" wrapText="1"/>
    </xf>
    <xf borderId="0" fillId="0" fontId="14" numFmtId="164" xfId="0" applyAlignment="1" applyFont="1" applyNumberFormat="1">
      <alignment horizontal="right" shrinkToFit="0" vertical="bottom" wrapText="0"/>
    </xf>
    <xf borderId="35" fillId="0" fontId="2" numFmtId="0" xfId="0" applyBorder="1" applyFont="1"/>
    <xf borderId="0" fillId="0" fontId="15" numFmtId="0" xfId="0" applyAlignment="1" applyFont="1">
      <alignment horizontal="center"/>
    </xf>
    <xf borderId="9" fillId="0" fontId="1" numFmtId="0" xfId="0" applyAlignment="1" applyBorder="1" applyFont="1">
      <alignment horizontal="center" shrinkToFit="0" vertical="center" wrapText="1"/>
    </xf>
    <xf borderId="33" fillId="0" fontId="1" numFmtId="0" xfId="0" applyAlignment="1" applyBorder="1" applyFont="1">
      <alignment horizontal="center" shrinkToFit="0" vertical="center" wrapText="1"/>
    </xf>
    <xf borderId="0" fillId="0" fontId="7" numFmtId="0" xfId="0" applyAlignment="1" applyFont="1">
      <alignment horizontal="center" shrinkToFit="0" vertical="bottom" wrapText="0"/>
    </xf>
    <xf borderId="36" fillId="0" fontId="2" numFmtId="0" xfId="0" applyBorder="1" applyFont="1"/>
    <xf borderId="31" fillId="0" fontId="5" numFmtId="0" xfId="0" applyAlignment="1" applyBorder="1" applyFont="1">
      <alignment shrinkToFit="0" vertical="top" wrapText="1"/>
    </xf>
    <xf borderId="31" fillId="0" fontId="5" numFmtId="0" xfId="0" applyAlignment="1" applyBorder="1" applyFont="1">
      <alignment horizontal="center" shrinkToFit="0" vertical="top" wrapText="1"/>
    </xf>
    <xf borderId="0" fillId="4" fontId="9" numFmtId="49" xfId="0" applyAlignment="1" applyFill="1" applyFont="1" applyNumberFormat="1">
      <alignment horizontal="center"/>
    </xf>
    <xf borderId="31" fillId="4" fontId="5" numFmtId="0" xfId="0" applyAlignment="1" applyBorder="1" applyFill="1" applyFont="1">
      <alignment horizontal="center" shrinkToFit="0" vertical="top" wrapText="1"/>
    </xf>
    <xf borderId="0" fillId="4" fontId="9" numFmtId="0" xfId="0" applyAlignment="1" applyFill="1" applyFont="1">
      <alignment shrinkToFit="0" vertical="bottom" wrapText="1"/>
    </xf>
    <xf borderId="0" fillId="4" fontId="17" numFmtId="0" xfId="0" applyAlignment="1" applyFill="1" applyFont="1">
      <alignment horizontal="center" shrinkToFit="0" vertical="bottom" wrapText="1"/>
    </xf>
    <xf borderId="1" fillId="0" fontId="18" numFmtId="0" xfId="0" applyAlignment="1" applyBorder="1" applyFont="1">
      <alignment horizontal="center" shrinkToFit="0" vertical="bottom" wrapText="0"/>
    </xf>
    <xf borderId="0" fillId="4" fontId="8" numFmtId="0" xfId="0" applyAlignment="1" applyFill="1" applyFont="1">
      <alignment vertical="bottom"/>
    </xf>
    <xf borderId="13" fillId="3" fontId="1" numFmtId="164" xfId="0" applyAlignment="1" applyBorder="1" applyFill="1" applyFont="1" applyNumberFormat="1">
      <alignment horizontal="right" shrinkToFit="0" vertical="center" wrapText="0"/>
    </xf>
    <xf borderId="0" fillId="4" fontId="8" numFmtId="0" xfId="0" applyFill="1" applyFont="1"/>
    <xf borderId="29" fillId="0" fontId="18" numFmtId="0" xfId="0" applyAlignment="1" applyBorder="1" applyFont="1">
      <alignment horizontal="center" shrinkToFit="0" vertical="bottom" wrapText="0"/>
    </xf>
    <xf borderId="19" fillId="0" fontId="18" numFmtId="0" xfId="0" applyAlignment="1" applyBorder="1" applyFont="1">
      <alignment horizontal="center" shrinkToFit="0" vertical="bottom" wrapText="0"/>
    </xf>
    <xf borderId="0" fillId="0" fontId="15" numFmtId="49" xfId="0" applyAlignment="1" applyFont="1" applyNumberFormat="1">
      <alignment vertical="center"/>
    </xf>
    <xf borderId="31" fillId="0" fontId="5" numFmtId="49" xfId="0" applyAlignment="1" applyBorder="1" applyFont="1" applyNumberFormat="1">
      <alignment horizontal="center" shrinkToFit="0" vertical="bottom" wrapText="0"/>
    </xf>
    <xf borderId="0" fillId="0" fontId="15" numFmtId="0" xfId="0" applyAlignment="1" applyFont="1">
      <alignment vertical="center"/>
    </xf>
    <xf borderId="0" fillId="6" fontId="19" numFmtId="49" xfId="0" applyAlignment="1" applyFill="1" applyFont="1" applyNumberFormat="1">
      <alignment horizontal="center" vertical="center"/>
    </xf>
    <xf borderId="31" fillId="6" fontId="19" numFmtId="0" xfId="0" applyAlignment="1" applyBorder="1" applyFill="1" applyFont="1">
      <alignment shrinkToFit="0" vertical="center" wrapText="1"/>
    </xf>
    <xf borderId="31" fillId="0" fontId="18" numFmtId="0" xfId="0" applyAlignment="1" applyBorder="1" applyFont="1">
      <alignment horizontal="center" shrinkToFit="0" vertical="bottom" wrapText="0"/>
    </xf>
    <xf borderId="31" fillId="6" fontId="20" numFmtId="0" xfId="0" applyAlignment="1" applyBorder="1" applyFill="1" applyFont="1">
      <alignment horizontal="center" shrinkToFit="0" vertical="center" wrapText="1"/>
    </xf>
    <xf borderId="31" fillId="0" fontId="21" numFmtId="0" xfId="0" applyAlignment="1" applyBorder="1" applyFont="1">
      <alignment horizontal="center" shrinkToFit="0" vertical="bottom" wrapText="0"/>
    </xf>
    <xf borderId="31" fillId="6" fontId="20" numFmtId="0" xfId="0" applyAlignment="1" applyBorder="1" applyFill="1" applyFont="1">
      <alignment vertical="center"/>
    </xf>
    <xf borderId="31" fillId="0" fontId="5" numFmtId="49" xfId="0" applyAlignment="1" applyBorder="1" applyFont="1" applyNumberFormat="1">
      <alignment horizontal="left" shrinkToFit="0" vertical="bottom" wrapText="0"/>
    </xf>
    <xf borderId="0" fillId="0" fontId="3" numFmtId="165" xfId="0" applyAlignment="1" applyFont="1" applyNumberFormat="1">
      <alignment horizontal="center" shrinkToFit="0" vertical="center" wrapText="0"/>
    </xf>
    <xf borderId="0" fillId="0" fontId="1" numFmtId="165" xfId="0" applyAlignment="1" applyFont="1" applyNumberFormat="1">
      <alignment shrinkToFit="0" vertical="center" wrapText="0"/>
    </xf>
    <xf borderId="1" fillId="0" fontId="16" numFmtId="0" xfId="0" applyAlignment="1" applyBorder="1" applyFont="1">
      <alignment shrinkToFit="0" vertical="bottom" wrapText="0"/>
    </xf>
    <xf borderId="31" fillId="0" fontId="1" numFmtId="0" xfId="0" applyAlignment="1" applyBorder="1" applyFont="1">
      <alignment shrinkToFit="0" vertical="bottom" wrapText="0"/>
    </xf>
    <xf borderId="31" fillId="0" fontId="21" numFmtId="10" xfId="0" applyAlignment="1" applyBorder="1" applyFont="1" applyNumberFormat="1">
      <alignment horizontal="center" shrinkToFit="0" vertical="bottom" wrapText="0"/>
    </xf>
    <xf borderId="31" fillId="0" fontId="16" numFmtId="10" xfId="0" applyAlignment="1" applyBorder="1" applyFont="1" applyNumberFormat="1">
      <alignment horizontal="center" shrinkToFit="0" vertical="bottom" wrapText="0"/>
    </xf>
    <xf borderId="31" fillId="0" fontId="5" numFmtId="164" xfId="0" applyAlignment="1" applyBorder="1" applyFont="1" applyNumberFormat="1">
      <alignment horizontal="left" shrinkToFit="0" vertical="center" wrapText="0"/>
    </xf>
    <xf borderId="0" fillId="0" fontId="20" numFmtId="0" xfId="0" applyAlignment="1" applyFont="1">
      <alignment vertical="center"/>
    </xf>
    <xf borderId="31" fillId="0" fontId="5" numFmtId="10" xfId="0" applyAlignment="1" applyBorder="1" applyFont="1" applyNumberFormat="1">
      <alignment horizontal="right" shrinkToFit="0" vertical="top" wrapText="0"/>
    </xf>
    <xf borderId="31" fillId="7" fontId="5" numFmtId="166" xfId="0" applyAlignment="1" applyBorder="1" applyFill="1" applyFont="1" applyNumberFormat="1">
      <alignment horizontal="right" shrinkToFit="0" vertical="bottom" wrapText="0"/>
    </xf>
    <xf borderId="31" fillId="0" fontId="19" numFmtId="49" xfId="0" applyAlignment="1" applyBorder="1" applyFont="1" applyNumberFormat="1">
      <alignment horizontal="center" vertical="center"/>
    </xf>
    <xf borderId="31" fillId="0" fontId="19" numFmtId="0" xfId="0" applyAlignment="1" applyBorder="1" applyFont="1">
      <alignment horizontal="center" shrinkToFit="0" vertical="center" wrapText="1"/>
    </xf>
    <xf borderId="31" fillId="0" fontId="5" numFmtId="167" xfId="0" applyAlignment="1" applyBorder="1" applyFont="1" applyNumberFormat="1">
      <alignment horizontal="right" shrinkToFit="0" vertical="bottom" wrapText="0"/>
    </xf>
    <xf borderId="31" fillId="7" fontId="5" numFmtId="166" xfId="0" applyAlignment="1" applyBorder="1" applyFill="1" applyFont="1" applyNumberFormat="1">
      <alignment shrinkToFit="0" vertical="bottom" wrapText="0"/>
    </xf>
    <xf borderId="31" fillId="0" fontId="19" numFmtId="0" xfId="0" applyAlignment="1" applyBorder="1" applyFont="1">
      <alignment horizontal="center" vertical="center"/>
    </xf>
    <xf borderId="19" fillId="0" fontId="16" numFmtId="0" xfId="0" applyAlignment="1" applyBorder="1" applyFont="1">
      <alignment shrinkToFit="0" vertical="top" wrapText="0"/>
    </xf>
    <xf borderId="0" fillId="0" fontId="15" numFmtId="0" xfId="0" applyFont="1"/>
    <xf borderId="31" fillId="0" fontId="21" numFmtId="168" xfId="0" applyAlignment="1" applyBorder="1" applyFont="1" applyNumberFormat="1">
      <alignment horizontal="right" shrinkToFit="0" vertical="bottom" wrapText="0"/>
    </xf>
    <xf borderId="31" fillId="0" fontId="22" numFmtId="49" xfId="0" applyAlignment="1" applyBorder="1" applyFont="1" applyNumberFormat="1">
      <alignment horizontal="center" vertical="center"/>
    </xf>
    <xf borderId="31" fillId="0" fontId="20" numFmtId="0" xfId="0" applyAlignment="1" applyBorder="1" applyFont="1">
      <alignment shrinkToFit="0" vertical="center" wrapText="1"/>
    </xf>
    <xf borderId="31" fillId="0" fontId="20" numFmtId="0" xfId="0" applyAlignment="1" applyBorder="1" applyFont="1">
      <alignment horizontal="center" shrinkToFit="0" vertical="center" wrapText="1"/>
    </xf>
    <xf borderId="31" fillId="0" fontId="20" numFmtId="2" xfId="0" applyAlignment="1" applyBorder="1" applyFont="1" applyNumberFormat="1">
      <alignment horizontal="center" shrinkToFit="0" vertical="center" wrapText="1"/>
    </xf>
    <xf borderId="0" fillId="0" fontId="5" numFmtId="166" xfId="0" applyAlignment="1" applyFont="1" applyNumberFormat="1">
      <alignment shrinkToFit="0" vertical="bottom" wrapText="0"/>
    </xf>
    <xf borderId="31" fillId="0" fontId="20" numFmtId="165" xfId="0" applyAlignment="1" applyBorder="1" applyFont="1" applyNumberFormat="1">
      <alignment horizontal="center" shrinkToFit="0" vertical="center" wrapText="1"/>
    </xf>
    <xf borderId="16" fillId="0" fontId="1" numFmtId="0" xfId="0" applyAlignment="1" applyBorder="1" applyFont="1">
      <alignment shrinkToFit="0" vertical="bottom" wrapText="0"/>
    </xf>
    <xf borderId="10" fillId="0" fontId="1" numFmtId="0" xfId="0" applyAlignment="1" applyBorder="1" applyFont="1">
      <alignment horizontal="center" shrinkToFit="0" vertical="center" wrapText="1"/>
    </xf>
    <xf borderId="31" fillId="0" fontId="20" numFmtId="165" xfId="0" applyAlignment="1" applyBorder="1" applyFont="1" applyNumberFormat="1">
      <alignment horizontal="center" vertical="center"/>
    </xf>
    <xf borderId="0" fillId="3" fontId="3" numFmtId="164" xfId="0" applyAlignment="1" applyFill="1" applyFont="1" applyNumberFormat="1">
      <alignment shrinkToFit="0" vertical="center" wrapText="0"/>
    </xf>
    <xf borderId="0" fillId="3" fontId="1" numFmtId="164" xfId="0" applyAlignment="1" applyFill="1" applyFont="1" applyNumberFormat="1">
      <alignment horizontal="right" shrinkToFit="0" vertical="center" wrapText="0"/>
    </xf>
    <xf borderId="31" fillId="7" fontId="5" numFmtId="166" xfId="0" applyAlignment="1" applyBorder="1" applyFill="1" applyFont="1" applyNumberFormat="1">
      <alignment horizontal="right" shrinkToFit="0" vertical="bottom" wrapText="1"/>
    </xf>
    <xf borderId="31" fillId="7" fontId="5" numFmtId="166" xfId="0" applyAlignment="1" applyBorder="1" applyFill="1" applyFont="1" applyNumberFormat="1">
      <alignment shrinkToFit="0" vertical="top" wrapText="0"/>
    </xf>
    <xf borderId="37" fillId="0" fontId="2" numFmtId="0" xfId="0" applyBorder="1" applyFont="1"/>
    <xf borderId="38" fillId="0" fontId="2" numFmtId="0" xfId="0" applyBorder="1" applyFont="1"/>
    <xf borderId="32" fillId="0" fontId="23" numFmtId="0" xfId="0" applyAlignment="1" applyBorder="1" applyFont="1">
      <alignment horizontal="center" readingOrder="0" shrinkToFit="0" vertical="center" wrapText="1"/>
    </xf>
    <xf borderId="29" fillId="2" fontId="24" numFmtId="49" xfId="0" applyAlignment="1" applyBorder="1" applyFill="1" applyFont="1" applyNumberFormat="1">
      <alignment horizontal="center" shrinkToFit="0" vertical="center" wrapText="0"/>
    </xf>
    <xf borderId="29" fillId="2" fontId="24" numFmtId="49" xfId="0" applyAlignment="1" applyBorder="1" applyFill="1" applyFont="1" applyNumberFormat="1">
      <alignment horizontal="center" shrinkToFit="0" vertical="center" wrapText="1"/>
    </xf>
    <xf borderId="29" fillId="2" fontId="24" numFmtId="0" xfId="0" applyAlignment="1" applyBorder="1" applyFill="1" applyFont="1">
      <alignment horizontal="center" shrinkToFit="0" vertical="center" wrapText="1"/>
    </xf>
    <xf borderId="29" fillId="2" fontId="24" numFmtId="0" xfId="0" applyAlignment="1" applyBorder="1" applyFill="1" applyFont="1">
      <alignment horizontal="center" shrinkToFit="0" vertical="center" wrapText="0"/>
    </xf>
    <xf borderId="29" fillId="2" fontId="24" numFmtId="2" xfId="0" applyAlignment="1" applyBorder="1" applyFill="1" applyFont="1" applyNumberFormat="1">
      <alignment horizontal="center" shrinkToFit="0" vertical="center" wrapText="0"/>
    </xf>
    <xf borderId="1" fillId="2" fontId="24" numFmtId="0" xfId="0" applyAlignment="1" applyBorder="1" applyFill="1" applyFont="1">
      <alignment horizontal="center" shrinkToFit="0" vertical="center" wrapText="0"/>
    </xf>
    <xf borderId="29" fillId="2" fontId="25" numFmtId="0" xfId="0" applyAlignment="1" applyBorder="1" applyFill="1" applyFont="1">
      <alignment horizontal="center" shrinkToFit="0" vertical="center" wrapText="1"/>
    </xf>
    <xf borderId="31" fillId="2" fontId="24" numFmtId="0" xfId="0" applyAlignment="1" applyBorder="1" applyFill="1" applyFont="1">
      <alignment horizontal="center" shrinkToFit="0" vertical="center" wrapText="0"/>
    </xf>
    <xf borderId="0" fillId="0" fontId="1" numFmtId="0" xfId="0" applyAlignment="1" applyFont="1">
      <alignment shrinkToFit="0" vertical="bottom" wrapText="0"/>
    </xf>
    <xf borderId="1" fillId="8" fontId="3" numFmtId="49" xfId="0" applyAlignment="1" applyBorder="1" applyFill="1" applyFont="1" applyNumberFormat="1">
      <alignment horizontal="center" shrinkToFit="0" vertical="center" wrapText="0"/>
    </xf>
    <xf borderId="1" fillId="8" fontId="3" numFmtId="49" xfId="0" applyAlignment="1" applyBorder="1" applyFill="1" applyFont="1" applyNumberFormat="1">
      <alignment horizontal="left" shrinkToFit="0" vertical="center" wrapText="0"/>
    </xf>
    <xf borderId="2" fillId="8" fontId="3" numFmtId="49" xfId="0" applyAlignment="1" applyBorder="1" applyFill="1" applyFont="1" applyNumberFormat="1">
      <alignment horizontal="left" shrinkToFit="0" vertical="center" wrapText="1"/>
    </xf>
    <xf borderId="2" fillId="8" fontId="3" numFmtId="0" xfId="0" applyAlignment="1" applyBorder="1" applyFill="1" applyFont="1">
      <alignment horizontal="left" shrinkToFit="0" vertical="center" wrapText="1"/>
    </xf>
    <xf borderId="2" fillId="8" fontId="3" numFmtId="0" xfId="0" applyAlignment="1" applyBorder="1" applyFill="1" applyFont="1">
      <alignment horizontal="left" shrinkToFit="0" vertical="center" wrapText="0"/>
    </xf>
    <xf borderId="2" fillId="8" fontId="3" numFmtId="4" xfId="0" applyAlignment="1" applyBorder="1" applyFill="1" applyFont="1" applyNumberFormat="1">
      <alignment horizontal="left" shrinkToFit="0" vertical="center" wrapText="0"/>
    </xf>
    <xf borderId="2" fillId="8" fontId="3" numFmtId="165" xfId="0" applyAlignment="1" applyBorder="1" applyFill="1" applyFont="1" applyNumberFormat="1">
      <alignment horizontal="center" shrinkToFit="0" vertical="center" wrapText="0"/>
    </xf>
    <xf borderId="3" fillId="8" fontId="3" numFmtId="165" xfId="0" applyAlignment="1" applyBorder="1" applyFill="1" applyFont="1" applyNumberFormat="1">
      <alignment horizontal="center" shrinkToFit="0" vertical="center" wrapText="0"/>
    </xf>
    <xf borderId="31" fillId="8" fontId="3" numFmtId="165" xfId="0" applyAlignment="1" applyBorder="1" applyFill="1" applyFont="1" applyNumberFormat="1">
      <alignment horizontal="center" shrinkToFit="0" vertical="center" wrapText="0"/>
    </xf>
    <xf borderId="0" fillId="0" fontId="3" numFmtId="165" xfId="0" applyAlignment="1" applyFont="1" applyNumberFormat="1">
      <alignment horizontal="left" shrinkToFit="0" vertical="center" wrapText="0"/>
    </xf>
    <xf borderId="0" fillId="0" fontId="3" numFmtId="0" xfId="0" applyAlignment="1" applyFont="1">
      <alignment horizontal="left" shrinkToFit="0" vertical="center" wrapText="0"/>
    </xf>
    <xf borderId="36" fillId="4" fontId="1" numFmtId="49" xfId="0" applyAlignment="1" applyBorder="1" applyFill="1" applyFont="1" applyNumberFormat="1">
      <alignment horizontal="center" shrinkToFit="0" vertical="center" wrapText="0"/>
    </xf>
    <xf borderId="36" fillId="4" fontId="1" numFmtId="49" xfId="0" applyAlignment="1" applyBorder="1" applyFill="1" applyFont="1" applyNumberFormat="1">
      <alignment horizontal="left" shrinkToFit="0" vertical="center" wrapText="1"/>
    </xf>
    <xf borderId="36" fillId="4" fontId="1" numFmtId="0" xfId="0" applyAlignment="1" applyBorder="1" applyFill="1" applyFont="1">
      <alignment horizontal="center" shrinkToFit="0" vertical="center" wrapText="0"/>
    </xf>
    <xf borderId="31" fillId="4" fontId="1" numFmtId="4" xfId="0" applyAlignment="1" applyBorder="1" applyFill="1" applyFont="1" applyNumberFormat="1">
      <alignment horizontal="center" shrinkToFit="0" vertical="center" wrapText="0"/>
    </xf>
    <xf borderId="36" fillId="4" fontId="1" numFmtId="165" xfId="0" applyAlignment="1" applyBorder="1" applyFill="1" applyFont="1" applyNumberFormat="1">
      <alignment horizontal="center" shrinkToFit="0" vertical="center" wrapText="0"/>
    </xf>
    <xf borderId="1" fillId="0" fontId="1" numFmtId="0" xfId="0" applyAlignment="1" applyBorder="1" applyFont="1">
      <alignment shrinkToFit="0" vertical="bottom" wrapText="0"/>
    </xf>
    <xf borderId="0" fillId="4" fontId="3" numFmtId="0" xfId="0" applyAlignment="1" applyFill="1" applyFont="1">
      <alignment horizontal="center" shrinkToFit="0" vertical="center" wrapText="0"/>
    </xf>
    <xf borderId="0" fillId="4" fontId="3" numFmtId="0" xfId="0" applyAlignment="1" applyFill="1" applyFont="1">
      <alignment shrinkToFit="0" vertical="center" wrapText="0"/>
    </xf>
    <xf borderId="0" fillId="4" fontId="1" numFmtId="0" xfId="0" applyAlignment="1" applyFill="1" applyFont="1">
      <alignment shrinkToFit="0" vertical="center" wrapText="0"/>
    </xf>
    <xf borderId="1" fillId="2" fontId="7" numFmtId="0" xfId="0" applyAlignment="1" applyBorder="1" applyFill="1" applyFont="1">
      <alignment horizontal="center" shrinkToFit="0" vertical="bottom" wrapText="0"/>
    </xf>
    <xf borderId="0" fillId="0" fontId="20" numFmtId="49" xfId="0" applyAlignment="1" applyFont="1" applyNumberFormat="1">
      <alignment vertical="center"/>
    </xf>
    <xf borderId="31" fillId="0" fontId="20" numFmtId="0" xfId="0" applyAlignment="1" applyBorder="1" applyFont="1">
      <alignment vertical="center"/>
    </xf>
    <xf borderId="29" fillId="0" fontId="18" numFmtId="0" xfId="0" applyAlignment="1" applyBorder="1" applyFont="1">
      <alignment horizontal="center" shrinkToFit="0" vertical="bottom" wrapText="1"/>
    </xf>
    <xf borderId="31" fillId="0" fontId="20" numFmtId="0" xfId="0" applyAlignment="1" applyBorder="1" applyFont="1">
      <alignment horizontal="right" vertical="center"/>
    </xf>
    <xf borderId="31" fillId="0" fontId="19" numFmtId="165" xfId="0" applyAlignment="1" applyBorder="1" applyFont="1" applyNumberFormat="1">
      <alignment horizontal="center" vertical="center"/>
    </xf>
    <xf borderId="31" fillId="0" fontId="26" numFmtId="10" xfId="0" applyAlignment="1" applyBorder="1" applyFont="1" applyNumberFormat="1">
      <alignment horizontal="center" shrinkToFit="0" vertical="bottom" wrapText="0"/>
    </xf>
    <xf borderId="1" fillId="3" fontId="3" numFmtId="49" xfId="0" applyAlignment="1" applyBorder="1" applyFill="1" applyFont="1" applyNumberFormat="1">
      <alignment horizontal="center" shrinkToFit="0" vertical="center" wrapText="0"/>
    </xf>
    <xf borderId="2" fillId="3" fontId="3" numFmtId="49" xfId="0" applyAlignment="1" applyBorder="1" applyFill="1" applyFont="1" applyNumberFormat="1">
      <alignment horizontal="left" shrinkToFit="0" vertical="center" wrapText="1"/>
    </xf>
    <xf borderId="2" fillId="3" fontId="3" numFmtId="0" xfId="0" applyAlignment="1" applyBorder="1" applyFill="1" applyFont="1">
      <alignment horizontal="left" shrinkToFit="0" vertical="center" wrapText="1"/>
    </xf>
    <xf borderId="2" fillId="3" fontId="3" numFmtId="0" xfId="0" applyAlignment="1" applyBorder="1" applyFill="1" applyFont="1">
      <alignment horizontal="left" shrinkToFit="0" vertical="center" wrapText="0"/>
    </xf>
    <xf borderId="2" fillId="3" fontId="3" numFmtId="4" xfId="0" applyAlignment="1" applyBorder="1" applyFill="1" applyFont="1" applyNumberFormat="1">
      <alignment horizontal="left" shrinkToFit="0" vertical="center" wrapText="0"/>
    </xf>
    <xf borderId="2" fillId="3" fontId="3" numFmtId="165" xfId="0" applyAlignment="1" applyBorder="1" applyFill="1" applyFont="1" applyNumberFormat="1">
      <alignment horizontal="center" shrinkToFit="0" vertical="center" wrapText="0"/>
    </xf>
    <xf borderId="3" fillId="3" fontId="3" numFmtId="165" xfId="0" applyAlignment="1" applyBorder="1" applyFill="1" applyFont="1" applyNumberFormat="1">
      <alignment horizontal="center" shrinkToFit="0" vertical="center" wrapText="0"/>
    </xf>
    <xf borderId="0" fillId="0" fontId="3" numFmtId="10" xfId="0" applyAlignment="1" applyFont="1" applyNumberFormat="1">
      <alignment horizontal="center" shrinkToFit="0" vertical="center" wrapText="0"/>
    </xf>
    <xf borderId="0" fillId="0" fontId="20" numFmtId="0" xfId="0" applyAlignment="1" applyFont="1">
      <alignment horizontal="right" vertical="center"/>
    </xf>
    <xf borderId="0" fillId="0" fontId="19" numFmtId="165" xfId="0" applyAlignment="1" applyFont="1" applyNumberFormat="1">
      <alignment horizontal="center" vertical="center"/>
    </xf>
    <xf borderId="31" fillId="0" fontId="5" numFmtId="0" xfId="0" applyAlignment="1" applyBorder="1" applyFont="1">
      <alignment shrinkToFit="0" vertical="bottom" wrapText="1"/>
    </xf>
    <xf borderId="31" fillId="0" fontId="5" numFmtId="9" xfId="0" applyAlignment="1" applyBorder="1" applyFont="1" applyNumberFormat="1">
      <alignment shrinkToFit="0" vertical="bottom" wrapText="0"/>
    </xf>
    <xf borderId="31" fillId="0" fontId="5" numFmtId="10" xfId="0" applyAlignment="1" applyBorder="1" applyFont="1" applyNumberFormat="1">
      <alignment shrinkToFit="0" vertical="bottom" wrapText="0"/>
    </xf>
    <xf borderId="31" fillId="0" fontId="5" numFmtId="167" xfId="0" applyAlignment="1" applyBorder="1" applyFont="1" applyNumberFormat="1">
      <alignment horizontal="right" shrinkToFit="0" vertical="bottom" wrapText="1"/>
    </xf>
    <xf borderId="19" fillId="0" fontId="5" numFmtId="49" xfId="0" applyAlignment="1" applyBorder="1" applyFont="1" applyNumberFormat="1">
      <alignment horizontal="center" shrinkToFit="0" vertical="bottom" wrapText="0"/>
    </xf>
    <xf borderId="20" fillId="0" fontId="5" numFmtId="49" xfId="0" applyAlignment="1" applyBorder="1" applyFont="1" applyNumberFormat="1">
      <alignment horizontal="center" shrinkToFit="0" vertical="bottom" wrapText="0"/>
    </xf>
    <xf borderId="39" fillId="0" fontId="5" numFmtId="0" xfId="0" applyAlignment="1" applyBorder="1" applyFont="1">
      <alignment shrinkToFit="0" vertical="bottom" wrapText="0"/>
    </xf>
    <xf borderId="39" fillId="0" fontId="8" numFmtId="0" xfId="0" applyBorder="1" applyFont="1"/>
    <xf borderId="30" fillId="0" fontId="1" numFmtId="0" xfId="0" applyAlignment="1" applyBorder="1" applyFont="1">
      <alignment shrinkToFit="0" vertical="bottom" wrapText="0"/>
    </xf>
    <xf borderId="36" fillId="4" fontId="1" numFmtId="4" xfId="0" applyAlignment="1" applyBorder="1" applyFill="1" applyFont="1" applyNumberFormat="1">
      <alignment horizontal="center" shrinkToFit="0" vertical="center" wrapText="0"/>
    </xf>
    <xf borderId="31" fillId="0" fontId="1" numFmtId="10" xfId="0" applyAlignment="1" applyBorder="1" applyFont="1" applyNumberFormat="1">
      <alignment shrinkToFit="0" vertical="bottom" wrapText="0"/>
    </xf>
    <xf borderId="8" fillId="0" fontId="5" numFmtId="0" xfId="0" applyAlignment="1" applyBorder="1" applyFont="1">
      <alignment shrinkToFit="0" vertical="bottom" wrapText="0"/>
    </xf>
    <xf borderId="31" fillId="0" fontId="27" numFmtId="0" xfId="0" applyAlignment="1" applyBorder="1" applyFont="1">
      <alignment horizontal="right" shrinkToFit="0" vertical="top" wrapText="1"/>
    </xf>
    <xf borderId="2" fillId="0" fontId="27" numFmtId="167" xfId="0" applyAlignment="1" applyBorder="1" applyFont="1" applyNumberFormat="1">
      <alignment horizontal="right" shrinkToFit="0" vertical="top" wrapText="0"/>
    </xf>
    <xf borderId="18" fillId="0" fontId="1" numFmtId="0" xfId="0" applyAlignment="1" applyBorder="1" applyFont="1">
      <alignment shrinkToFit="0" vertical="bottom" wrapText="0"/>
    </xf>
    <xf borderId="1" fillId="0" fontId="28" numFmtId="0" xfId="0" applyAlignment="1" applyBorder="1" applyFont="1">
      <alignment shrinkToFit="0" vertical="bottom" wrapText="1"/>
    </xf>
    <xf borderId="8" fillId="0" fontId="5" numFmtId="9" xfId="0" applyAlignment="1" applyBorder="1" applyFont="1" applyNumberFormat="1">
      <alignment shrinkToFit="0" vertical="bottom" wrapText="0"/>
    </xf>
    <xf borderId="31" fillId="4" fontId="1" numFmtId="49" xfId="0" applyAlignment="1" applyBorder="1" applyFill="1" applyFont="1" applyNumberFormat="1">
      <alignment horizontal="center" shrinkToFit="0" vertical="center" wrapText="0"/>
    </xf>
    <xf borderId="31" fillId="4" fontId="1" numFmtId="49" xfId="0" applyAlignment="1" applyBorder="1" applyFill="1" applyFont="1" applyNumberFormat="1">
      <alignment horizontal="left" shrinkToFit="0" vertical="center" wrapText="1"/>
    </xf>
    <xf borderId="2" fillId="7" fontId="27" numFmtId="10" xfId="0" applyAlignment="1" applyBorder="1" applyFill="1" applyFont="1" applyNumberFormat="1">
      <alignment horizontal="right" shrinkToFit="0" vertical="bottom" wrapText="0"/>
    </xf>
    <xf borderId="31" fillId="4" fontId="1" numFmtId="0" xfId="0" applyAlignment="1" applyBorder="1" applyFill="1" applyFont="1">
      <alignment horizontal="center" shrinkToFit="0" vertical="center" wrapText="0"/>
    </xf>
    <xf borderId="31" fillId="4" fontId="1" numFmtId="165" xfId="0" applyAlignment="1" applyBorder="1" applyFill="1" applyFont="1" applyNumberFormat="1">
      <alignment horizontal="center" shrinkToFit="0" vertical="center" wrapText="0"/>
    </xf>
    <xf borderId="1" fillId="7" fontId="27" numFmtId="10" xfId="0" applyAlignment="1" applyBorder="1" applyFill="1" applyFont="1" applyNumberFormat="1">
      <alignment horizontal="right" shrinkToFit="0" vertical="bottom" wrapText="0"/>
    </xf>
    <xf borderId="1" fillId="0" fontId="27" numFmtId="167" xfId="0" applyAlignment="1" applyBorder="1" applyFont="1" applyNumberFormat="1">
      <alignment horizontal="right" shrinkToFit="0" vertical="top" wrapText="0"/>
    </xf>
    <xf borderId="0" fillId="0" fontId="27" numFmtId="0" xfId="0" applyAlignment="1" applyFont="1">
      <alignment horizontal="center" shrinkToFit="0" vertical="bottom" wrapText="0"/>
    </xf>
    <xf borderId="15" fillId="2" fontId="4" numFmtId="0" xfId="0" applyAlignment="1" applyBorder="1" applyFill="1" applyFont="1">
      <alignment horizontal="center" shrinkToFit="0" vertical="bottom" wrapText="1"/>
    </xf>
    <xf borderId="2" fillId="3" fontId="3" numFmtId="49" xfId="0" applyAlignment="1" applyBorder="1" applyFill="1" applyFont="1" applyNumberFormat="1">
      <alignment horizontal="left" shrinkToFit="0" vertical="center" wrapText="0"/>
    </xf>
    <xf borderId="0" fillId="6" fontId="29" numFmtId="49" xfId="0" applyAlignment="1" applyFill="1" applyFont="1" applyNumberFormat="1">
      <alignment horizontal="center" vertical="center"/>
    </xf>
    <xf borderId="31" fillId="6" fontId="29" numFmtId="0" xfId="0" applyAlignment="1" applyBorder="1" applyFill="1" applyFont="1">
      <alignment shrinkToFit="0" vertical="center" wrapText="1"/>
    </xf>
    <xf borderId="31" fillId="6" fontId="8" numFmtId="0" xfId="0" applyAlignment="1" applyBorder="1" applyFill="1" applyFont="1">
      <alignment horizontal="center" shrinkToFit="0" vertical="center" wrapText="1"/>
    </xf>
    <xf borderId="31" fillId="6" fontId="15" numFmtId="0" xfId="0" applyAlignment="1" applyBorder="1" applyFill="1" applyFont="1">
      <alignment vertical="center"/>
    </xf>
    <xf borderId="31" fillId="0" fontId="29" numFmtId="49" xfId="0" applyAlignment="1" applyBorder="1" applyFont="1" applyNumberFormat="1">
      <alignment horizontal="center" vertical="center"/>
    </xf>
    <xf borderId="31" fillId="0" fontId="29" numFmtId="0" xfId="0" applyAlignment="1" applyBorder="1" applyFont="1">
      <alignment horizontal="center" shrinkToFit="0" vertical="center" wrapText="1"/>
    </xf>
    <xf borderId="31" fillId="0" fontId="29" numFmtId="0" xfId="0" applyAlignment="1" applyBorder="1" applyFont="1">
      <alignment horizontal="center" vertical="center"/>
    </xf>
    <xf borderId="31" fillId="0" fontId="30" numFmtId="49" xfId="0" applyAlignment="1" applyBorder="1" applyFont="1" applyNumberFormat="1">
      <alignment horizontal="center" vertical="center"/>
    </xf>
    <xf borderId="31" fillId="0" fontId="8" numFmtId="49" xfId="0" applyAlignment="1" applyBorder="1" applyFont="1" applyNumberFormat="1">
      <alignment shrinkToFit="0" vertical="center" wrapText="1"/>
    </xf>
    <xf borderId="31" fillId="0" fontId="8" numFmtId="49" xfId="0" applyAlignment="1" applyBorder="1" applyFont="1" applyNumberFormat="1">
      <alignment horizontal="center" shrinkToFit="0" vertical="center" wrapText="1"/>
    </xf>
    <xf borderId="31" fillId="0" fontId="8" numFmtId="169" xfId="0" applyAlignment="1" applyBorder="1" applyFont="1" applyNumberFormat="1">
      <alignment horizontal="center" shrinkToFit="0" vertical="center" wrapText="1"/>
    </xf>
    <xf borderId="31" fillId="0" fontId="8" numFmtId="165" xfId="0" applyAlignment="1" applyBorder="1" applyFont="1" applyNumberFormat="1">
      <alignment horizontal="center" shrinkToFit="0" vertical="center" wrapText="1"/>
    </xf>
    <xf borderId="31" fillId="0" fontId="8" numFmtId="165" xfId="0" applyAlignment="1" applyBorder="1" applyFont="1" applyNumberFormat="1">
      <alignment horizontal="center" vertical="center"/>
    </xf>
    <xf borderId="0" fillId="0" fontId="15" numFmtId="4" xfId="0" applyFont="1" applyNumberFormat="1"/>
    <xf borderId="31" fillId="9" fontId="31" numFmtId="0" xfId="0" applyAlignment="1" applyBorder="1" applyFill="1" applyFont="1">
      <alignment horizontal="center"/>
    </xf>
    <xf borderId="3" fillId="9" fontId="31" numFmtId="0" xfId="0" applyAlignment="1" applyBorder="1" applyFill="1" applyFont="1">
      <alignment horizontal="center"/>
    </xf>
    <xf borderId="0" fillId="0" fontId="32" numFmtId="49" xfId="0" applyAlignment="1" applyFont="1" applyNumberFormat="1">
      <alignment horizontal="center" shrinkToFit="0" vertical="bottom" wrapText="0"/>
    </xf>
    <xf borderId="0" fillId="0" fontId="32" numFmtId="49" xfId="0" applyAlignment="1" applyFont="1" applyNumberFormat="1">
      <alignment shrinkToFit="0" vertical="bottom" wrapText="0"/>
    </xf>
    <xf borderId="0" fillId="0" fontId="32" numFmtId="0" xfId="0" applyAlignment="1" applyFont="1">
      <alignment horizontal="center" shrinkToFit="0" vertical="bottom" wrapText="0"/>
    </xf>
    <xf borderId="0" fillId="0" fontId="32" numFmtId="10" xfId="0" applyAlignment="1" applyFont="1" applyNumberFormat="1">
      <alignment horizontal="center" shrinkToFit="0" vertical="bottom" wrapText="0"/>
    </xf>
    <xf borderId="0" fillId="0" fontId="15" numFmtId="10" xfId="0" applyFont="1" applyNumberFormat="1"/>
    <xf borderId="0" fillId="0" fontId="32" numFmtId="165" xfId="0" applyAlignment="1" applyFont="1" applyNumberFormat="1">
      <alignment horizontal="right" shrinkToFit="0" vertical="bottom" wrapText="0"/>
    </xf>
    <xf borderId="0" fillId="0" fontId="33" numFmtId="0" xfId="0" applyFont="1"/>
    <xf borderId="31" fillId="0" fontId="15" numFmtId="0" xfId="0" applyAlignment="1" applyBorder="1" applyFont="1">
      <alignment vertical="center"/>
    </xf>
    <xf borderId="31" fillId="0" fontId="8" numFmtId="0" xfId="0" applyAlignment="1" applyBorder="1" applyFont="1">
      <alignment horizontal="right" vertical="center"/>
    </xf>
    <xf borderId="31" fillId="0" fontId="29" numFmtId="165" xfId="0" applyAlignment="1" applyBorder="1" applyFont="1" applyNumberFormat="1">
      <alignment horizontal="center" vertical="center"/>
    </xf>
    <xf borderId="0" fillId="0" fontId="15" numFmtId="49" xfId="0" applyFont="1" applyNumberFormat="1"/>
    <xf borderId="31" fillId="0" fontId="22" numFmtId="49" xfId="0" applyAlignment="1" applyBorder="1" applyFont="1" applyNumberFormat="1">
      <alignment horizontal="center" shrinkToFit="0" vertical="center" wrapText="1"/>
    </xf>
    <xf borderId="31" fillId="0" fontId="20" numFmtId="170" xfId="0" applyAlignment="1" applyBorder="1" applyFont="1" applyNumberFormat="1">
      <alignment horizontal="center" shrinkToFit="0" vertical="center" wrapText="1"/>
    </xf>
    <xf borderId="14" fillId="4" fontId="1" numFmtId="49" xfId="0" applyAlignment="1" applyBorder="1" applyFill="1" applyFont="1" applyNumberFormat="1">
      <alignment horizontal="center" shrinkToFit="0" vertical="center" wrapText="0"/>
    </xf>
    <xf borderId="16" fillId="4" fontId="1" numFmtId="49" xfId="0" applyAlignment="1" applyBorder="1" applyFill="1" applyFont="1" applyNumberFormat="1">
      <alignment horizontal="left" shrinkToFit="0" vertical="center" wrapText="1"/>
    </xf>
    <xf borderId="16" fillId="4" fontId="1" numFmtId="49" xfId="0" applyAlignment="1" applyBorder="1" applyFill="1" applyFont="1" applyNumberFormat="1">
      <alignment horizontal="center" shrinkToFit="0" vertical="center" wrapText="0"/>
    </xf>
    <xf borderId="16" fillId="4" fontId="1" numFmtId="0" xfId="0" applyAlignment="1" applyBorder="1" applyFill="1" applyFont="1">
      <alignment horizontal="center" shrinkToFit="0" vertical="center" wrapText="0"/>
    </xf>
    <xf borderId="2" fillId="4" fontId="1" numFmtId="4" xfId="0" applyAlignment="1" applyBorder="1" applyFill="1" applyFont="1" applyNumberFormat="1">
      <alignment horizontal="center" shrinkToFit="0" vertical="center" wrapText="0"/>
    </xf>
    <xf borderId="2" fillId="4" fontId="1" numFmtId="165" xfId="0" applyAlignment="1" applyBorder="1" applyFill="1" applyFont="1" applyNumberFormat="1">
      <alignment horizontal="center" shrinkToFit="0" vertical="center" wrapText="0"/>
    </xf>
    <xf borderId="16" fillId="4" fontId="1" numFmtId="165" xfId="0" applyAlignment="1" applyBorder="1" applyFill="1" applyFont="1" applyNumberFormat="1">
      <alignment horizontal="center" shrinkToFit="0" vertical="center" wrapText="0"/>
    </xf>
    <xf borderId="18" fillId="4" fontId="1" numFmtId="165" xfId="0" applyAlignment="1" applyBorder="1" applyFill="1" applyFont="1" applyNumberFormat="1">
      <alignment horizontal="center" shrinkToFit="0" vertical="center" wrapText="0"/>
    </xf>
    <xf borderId="1" fillId="8" fontId="3" numFmtId="49" xfId="0" applyAlignment="1" applyBorder="1" applyFill="1" applyFont="1" applyNumberFormat="1">
      <alignment horizontal="left" shrinkToFit="0" vertical="center" wrapText="1"/>
    </xf>
    <xf borderId="36" fillId="0" fontId="1" numFmtId="49" xfId="0" applyAlignment="1" applyBorder="1" applyFont="1" applyNumberFormat="1">
      <alignment horizontal="center" shrinkToFit="0" vertical="center" wrapText="0"/>
    </xf>
    <xf borderId="36" fillId="0" fontId="1" numFmtId="49" xfId="0" applyAlignment="1" applyBorder="1" applyFont="1" applyNumberFormat="1">
      <alignment horizontal="left" shrinkToFit="0" vertical="center" wrapText="1"/>
    </xf>
    <xf borderId="36" fillId="0" fontId="1" numFmtId="0" xfId="0" applyAlignment="1" applyBorder="1" applyFont="1">
      <alignment horizontal="center" shrinkToFit="0" vertical="center" wrapText="0"/>
    </xf>
    <xf borderId="31" fillId="0" fontId="1" numFmtId="4" xfId="0" applyAlignment="1" applyBorder="1" applyFont="1" applyNumberFormat="1">
      <alignment horizontal="center" shrinkToFit="0" vertical="center" wrapText="0"/>
    </xf>
    <xf borderId="31" fillId="0" fontId="1" numFmtId="165" xfId="0" applyAlignment="1" applyBorder="1" applyFont="1" applyNumberFormat="1">
      <alignment horizontal="center" shrinkToFit="0" vertical="center" wrapText="0"/>
    </xf>
    <xf borderId="36" fillId="4" fontId="1" numFmtId="49" xfId="0" applyAlignment="1" applyBorder="1" applyFill="1" applyFont="1" applyNumberFormat="1">
      <alignment horizontal="center" shrinkToFit="0" vertical="center" wrapText="1"/>
    </xf>
    <xf borderId="31" fillId="0" fontId="1" numFmtId="49" xfId="0" applyAlignment="1" applyBorder="1" applyFont="1" applyNumberFormat="1">
      <alignment horizontal="center" shrinkToFit="0" vertical="center" wrapText="0"/>
    </xf>
    <xf borderId="31" fillId="0" fontId="1" numFmtId="49" xfId="0" applyAlignment="1" applyBorder="1" applyFont="1" applyNumberFormat="1">
      <alignment horizontal="left" shrinkToFit="0" vertical="center" wrapText="1"/>
    </xf>
    <xf borderId="31" fillId="0" fontId="1" numFmtId="0" xfId="0" applyAlignment="1" applyBorder="1" applyFont="1">
      <alignment horizontal="center" shrinkToFit="0" vertical="center" wrapText="0"/>
    </xf>
    <xf borderId="31" fillId="0" fontId="34" numFmtId="49" xfId="0" applyAlignment="1" applyBorder="1" applyFont="1" applyNumberFormat="1">
      <alignment horizontal="left" shrinkToFit="0" vertical="center" wrapText="1"/>
    </xf>
    <xf borderId="31" fillId="4" fontId="34" numFmtId="49" xfId="0" applyAlignment="1" applyBorder="1" applyFill="1" applyFont="1" applyNumberFormat="1">
      <alignment horizontal="left" shrinkToFit="0" vertical="center" wrapText="1"/>
    </xf>
    <xf borderId="29" fillId="0" fontId="1" numFmtId="49" xfId="0" applyAlignment="1" applyBorder="1" applyFont="1" applyNumberFormat="1">
      <alignment horizontal="left" shrinkToFit="0" vertical="center" wrapText="1"/>
    </xf>
    <xf borderId="29" fillId="0" fontId="1" numFmtId="0" xfId="0" applyAlignment="1" applyBorder="1" applyFont="1">
      <alignment horizontal="center" shrinkToFit="0" vertical="center" wrapText="0"/>
    </xf>
    <xf borderId="29" fillId="4" fontId="1" numFmtId="4" xfId="0" applyAlignment="1" applyBorder="1" applyFill="1" applyFont="1" applyNumberFormat="1">
      <alignment horizontal="center" shrinkToFit="0" vertical="center" wrapText="0"/>
    </xf>
    <xf borderId="29" fillId="4" fontId="1" numFmtId="165" xfId="0" applyAlignment="1" applyBorder="1" applyFill="1" applyFont="1" applyNumberFormat="1">
      <alignment horizontal="center" shrinkToFit="0" vertical="center" wrapText="0"/>
    </xf>
    <xf borderId="29" fillId="4" fontId="34" numFmtId="49" xfId="0" applyAlignment="1" applyBorder="1" applyFill="1" applyFont="1" applyNumberFormat="1">
      <alignment horizontal="left" shrinkToFit="0" vertical="center" wrapText="1"/>
    </xf>
    <xf borderId="29" fillId="4" fontId="1" numFmtId="49" xfId="0" applyAlignment="1" applyBorder="1" applyFill="1" applyFont="1" applyNumberFormat="1">
      <alignment horizontal="center" shrinkToFit="0" vertical="center" wrapText="0"/>
    </xf>
    <xf borderId="29" fillId="4" fontId="1" numFmtId="49" xfId="0" applyAlignment="1" applyBorder="1" applyFill="1" applyFont="1" applyNumberFormat="1">
      <alignment horizontal="left" shrinkToFit="0" vertical="center" wrapText="1"/>
    </xf>
    <xf borderId="29" fillId="4" fontId="1" numFmtId="0" xfId="0" applyAlignment="1" applyBorder="1" applyFill="1" applyFont="1">
      <alignment horizontal="center" shrinkToFit="0" vertical="center" wrapText="0"/>
    </xf>
    <xf borderId="29" fillId="0" fontId="1" numFmtId="4" xfId="0" applyAlignment="1" applyBorder="1" applyFont="1" applyNumberFormat="1">
      <alignment horizontal="center" shrinkToFit="0" vertical="center" wrapText="0"/>
    </xf>
    <xf borderId="29" fillId="0" fontId="34" numFmtId="49" xfId="0" applyAlignment="1" applyBorder="1" applyFont="1" applyNumberFormat="1">
      <alignment horizontal="left" shrinkToFit="0" vertical="center" wrapText="1"/>
    </xf>
    <xf borderId="29" fillId="0" fontId="1" numFmtId="49" xfId="0" applyAlignment="1" applyBorder="1" applyFont="1" applyNumberFormat="1">
      <alignment horizontal="center" shrinkToFit="0" vertical="center" wrapText="0"/>
    </xf>
    <xf borderId="29" fillId="0" fontId="1" numFmtId="165" xfId="0" applyAlignment="1" applyBorder="1" applyFont="1" applyNumberFormat="1">
      <alignment horizontal="center" shrinkToFit="0" vertical="center" wrapText="0"/>
    </xf>
    <xf borderId="0" fillId="4" fontId="3" numFmtId="0" xfId="0" applyAlignment="1" applyFill="1" applyFont="1">
      <alignment horizontal="left" shrinkToFit="0" vertical="center" wrapText="0"/>
    </xf>
    <xf borderId="20" fillId="0" fontId="1" numFmtId="4" xfId="0" applyAlignment="1" applyBorder="1" applyFont="1" applyNumberFormat="1">
      <alignment horizontal="center" shrinkToFit="0" vertical="center" wrapText="0"/>
    </xf>
    <xf borderId="31" fillId="4" fontId="1" numFmtId="49" xfId="0" applyAlignment="1" applyBorder="1" applyFill="1" applyFont="1" applyNumberFormat="1">
      <alignment horizontal="center" shrinkToFit="0" vertical="center" wrapText="1"/>
    </xf>
    <xf borderId="24" fillId="4" fontId="1" numFmtId="49" xfId="0" applyAlignment="1" applyBorder="1" applyFill="1" applyFont="1" applyNumberFormat="1">
      <alignment horizontal="center" shrinkToFit="0" vertical="center" wrapText="0"/>
    </xf>
    <xf borderId="0" fillId="0" fontId="34" numFmtId="49" xfId="0" applyAlignment="1" applyFont="1" applyNumberFormat="1">
      <alignment horizontal="left" shrinkToFit="0" vertical="center" wrapText="1"/>
    </xf>
    <xf borderId="0" fillId="0" fontId="1" numFmtId="49" xfId="0" applyAlignment="1" applyFont="1" applyNumberFormat="1">
      <alignment horizontal="left" shrinkToFit="0" vertical="center" wrapText="1"/>
    </xf>
    <xf borderId="0" fillId="4" fontId="1" numFmtId="0" xfId="0" applyAlignment="1" applyFill="1" applyFont="1">
      <alignment horizontal="center" shrinkToFit="0" vertical="center" wrapText="0"/>
    </xf>
    <xf borderId="0" fillId="0" fontId="1" numFmtId="4" xfId="0" applyAlignment="1" applyFont="1" applyNumberFormat="1">
      <alignment horizontal="center" shrinkToFit="0" vertical="center" wrapText="0"/>
    </xf>
    <xf borderId="0" fillId="4" fontId="1" numFmtId="165" xfId="0" applyAlignment="1" applyFill="1" applyFont="1" applyNumberFormat="1">
      <alignment horizontal="center" shrinkToFit="0" vertical="center" wrapText="0"/>
    </xf>
    <xf borderId="1" fillId="0" fontId="1" numFmtId="49" xfId="0" applyAlignment="1" applyBorder="1" applyFont="1" applyNumberFormat="1">
      <alignment horizontal="center" shrinkToFit="0" vertical="center" wrapText="0"/>
    </xf>
    <xf borderId="1" fillId="0" fontId="1" numFmtId="49" xfId="0" applyAlignment="1" applyBorder="1" applyFont="1" applyNumberFormat="1">
      <alignment horizontal="left" shrinkToFit="0" vertical="center" wrapText="1"/>
    </xf>
    <xf borderId="31" fillId="0" fontId="1" numFmtId="49" xfId="0" applyAlignment="1" applyBorder="1" applyFont="1" applyNumberFormat="1">
      <alignment horizontal="center" shrinkToFit="0" vertical="center" wrapText="1"/>
    </xf>
    <xf borderId="2" fillId="0" fontId="1" numFmtId="49" xfId="0" applyAlignment="1" applyBorder="1" applyFont="1" applyNumberFormat="1">
      <alignment horizontal="center" shrinkToFit="0" vertical="center" wrapText="0"/>
    </xf>
    <xf borderId="2" fillId="0" fontId="1" numFmtId="49" xfId="0" applyAlignment="1" applyBorder="1" applyFont="1" applyNumberFormat="1">
      <alignment horizontal="left" shrinkToFit="0" vertical="center" wrapText="1"/>
    </xf>
    <xf borderId="2" fillId="0" fontId="1" numFmtId="0" xfId="0" applyAlignment="1" applyBorder="1" applyFont="1">
      <alignment horizontal="center" shrinkToFit="0" vertical="center" wrapText="0"/>
    </xf>
    <xf borderId="2" fillId="0" fontId="1" numFmtId="4" xfId="0" applyAlignment="1" applyBorder="1" applyFont="1" applyNumberFormat="1">
      <alignment horizontal="center" shrinkToFit="0" vertical="center" wrapText="0"/>
    </xf>
    <xf borderId="2" fillId="0" fontId="1" numFmtId="165" xfId="0" applyAlignment="1" applyBorder="1" applyFont="1" applyNumberFormat="1">
      <alignment horizontal="center" shrinkToFit="0" vertical="center" wrapText="0"/>
    </xf>
    <xf borderId="3" fillId="0" fontId="1" numFmtId="165" xfId="0" applyAlignment="1" applyBorder="1" applyFont="1" applyNumberFormat="1">
      <alignment horizontal="center" shrinkToFit="0" vertical="center" wrapText="0"/>
    </xf>
    <xf borderId="0" fillId="4" fontId="1" numFmtId="49" xfId="0" applyAlignment="1" applyFill="1" applyFont="1" applyNumberFormat="1">
      <alignment horizontal="center" shrinkToFit="0" vertical="center" wrapText="0"/>
    </xf>
    <xf borderId="0" fillId="4" fontId="1" numFmtId="49" xfId="0" applyAlignment="1" applyFill="1" applyFont="1" applyNumberFormat="1">
      <alignment horizontal="left" shrinkToFit="0" vertical="center" wrapText="1"/>
    </xf>
    <xf borderId="0" fillId="4" fontId="1" numFmtId="4" xfId="0" applyAlignment="1" applyFill="1" applyFont="1" applyNumberFormat="1">
      <alignment horizontal="center" shrinkToFit="0" vertical="center" wrapText="0"/>
    </xf>
    <xf borderId="0" fillId="0" fontId="12" numFmtId="0" xfId="0" applyAlignment="1" applyFont="1">
      <alignment horizontal="center" vertical="center"/>
    </xf>
    <xf borderId="0" fillId="0" fontId="12" numFmtId="0" xfId="0" applyAlignment="1" applyFont="1">
      <alignment horizontal="left" vertical="center"/>
    </xf>
    <xf borderId="0" fillId="0" fontId="12" numFmtId="49" xfId="0" applyAlignment="1" applyFont="1" applyNumberFormat="1">
      <alignment horizontal="center" vertical="center"/>
    </xf>
    <xf borderId="0" fillId="0" fontId="1" numFmtId="0" xfId="0" applyAlignment="1" applyFont="1">
      <alignment shrinkToFit="0" vertical="center" wrapText="1"/>
    </xf>
    <xf borderId="0" fillId="0" fontId="28" numFmtId="0" xfId="0" applyAlignment="1" applyFont="1">
      <alignment horizontal="center" vertical="center"/>
    </xf>
    <xf borderId="0" fillId="0" fontId="28" numFmtId="0" xfId="0" applyAlignment="1" applyFont="1">
      <alignment vertical="center"/>
    </xf>
    <xf borderId="0" fillId="4" fontId="23" numFmtId="0" xfId="0" applyAlignment="1" applyFill="1" applyFont="1">
      <alignment shrinkToFit="0" wrapText="1"/>
    </xf>
  </cellXfs>
  <cellStyles count="1">
    <cellStyle xfId="0" name="Normal" builtinId="0"/>
  </cellStyles>
  <dxfs count="4">
    <dxf>
      <font/>
      <fill>
        <patternFill patternType="none"/>
      </fill>
      <border/>
    </dxf>
    <dxf>
      <font/>
      <fill>
        <patternFill patternType="solid">
          <fgColor rgb="FFFFFFFF"/>
          <bgColor rgb="FFFFFFFF"/>
        </patternFill>
      </fill>
      <border/>
    </dxf>
    <dxf>
      <font/>
      <fill>
        <patternFill patternType="solid">
          <fgColor rgb="FFD9D9D9"/>
          <bgColor rgb="FFD9D9D9"/>
        </patternFill>
      </fill>
      <border/>
    </dxf>
    <dxf>
      <font/>
      <fill>
        <patternFill patternType="solid">
          <fgColor rgb="FF00FF00"/>
          <bgColor rgb="FF00FF00"/>
        </patternFill>
      </fill>
      <border/>
    </dxf>
  </dxfs>
  <tableStyles count="1">
    <tableStyle count="2" pivot="0" name="CRONOGRAMA - OBRA-style">
      <tableStyleElement dxfId="1" type="firstRowStripe"/>
      <tableStyleElement dxfId="2" type="secondRowStrip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1009650</xdr:colOff>
      <xdr:row>1</xdr:row>
      <xdr:rowOff>28575</xdr:rowOff>
    </xdr:from>
    <xdr:ext cx="1590675" cy="1819275"/>
    <xdr:pic>
      <xdr:nvPicPr>
        <xdr:cNvPr id="0" name="image2.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76200</xdr:colOff>
      <xdr:row>0</xdr:row>
      <xdr:rowOff>190500</xdr:rowOff>
    </xdr:from>
    <xdr:ext cx="1524000" cy="1828800"/>
    <xdr:pic>
      <xdr:nvPicPr>
        <xdr:cNvPr id="0" name="image2.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1657350</xdr:colOff>
      <xdr:row>0</xdr:row>
      <xdr:rowOff>190500</xdr:rowOff>
    </xdr:from>
    <xdr:ext cx="1343025" cy="1552575"/>
    <xdr:pic>
      <xdr:nvPicPr>
        <xdr:cNvPr id="0" name="image1.png" title="Imagem"/>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419100</xdr:colOff>
      <xdr:row>2</xdr:row>
      <xdr:rowOff>66675</xdr:rowOff>
    </xdr:from>
    <xdr:ext cx="1495425" cy="1543050"/>
    <xdr:pic>
      <xdr:nvPicPr>
        <xdr:cNvPr id="0" name="image2.png" title="Imagem"/>
        <xdr:cNvPicPr preferRelativeResize="0"/>
      </xdr:nvPicPr>
      <xdr:blipFill>
        <a:blip cstate="print" r:embed="rId1"/>
        <a:stretch>
          <a:fillRect/>
        </a:stretch>
      </xdr:blipFill>
      <xdr:spPr>
        <a:prstGeom prst="rect">
          <a:avLst/>
        </a:prstGeom>
        <a:noFill/>
      </xdr:spPr>
    </xdr:pic>
    <xdr:clientData fLocksWithSheet="0"/>
  </xdr:oneCellAnchor>
  <xdr:oneCellAnchor>
    <xdr:from>
      <xdr:col>6</xdr:col>
      <xdr:colOff>76200</xdr:colOff>
      <xdr:row>20</xdr:row>
      <xdr:rowOff>38100</xdr:rowOff>
    </xdr:from>
    <xdr:ext cx="4381500" cy="87630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14:L25" displayName="Table_1" name="Table_1" id="1">
  <tableColumns count="12">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s>
  <tableStyleInfo name="CRONOGRAMA - OBRA-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buscadorsicro.com.br/pr/composicao/5914649" TargetMode="External"/><Relationship Id="rId2" Type="http://schemas.openxmlformats.org/officeDocument/2006/relationships/hyperlink" Target="https://buscadorsicro.com.br/pr/composicao/5914649"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FF"/>
    <pageSetUpPr fitToPage="1"/>
  </sheetPr>
  <sheetViews>
    <sheetView workbookViewId="0"/>
  </sheetViews>
  <sheetFormatPr customHeight="1" defaultColWidth="12.63" defaultRowHeight="15.0"/>
  <cols>
    <col customWidth="1" min="1" max="1" width="6.88"/>
    <col customWidth="1" min="2" max="2" width="25.13"/>
    <col customWidth="1" min="3" max="3" width="10.88"/>
    <col customWidth="1" min="4" max="4" width="41.88"/>
    <col customWidth="1" min="5" max="5" width="6.38"/>
    <col customWidth="1" min="6" max="6" width="8.88"/>
    <col customWidth="1" min="7" max="12" width="15.25"/>
    <col customWidth="1" min="13" max="13" width="18.63"/>
    <col customWidth="1" min="14" max="16" width="17.13"/>
    <col customWidth="1" min="17" max="17" width="17.38"/>
    <col customWidth="1" min="18" max="18" width="8.75"/>
    <col customWidth="1" min="19" max="19" width="10.88"/>
    <col customWidth="1" min="20" max="54" width="8.75"/>
  </cols>
  <sheetData>
    <row r="1" ht="12.75" customHeight="1">
      <c r="A1" s="1"/>
      <c r="B1" s="2"/>
      <c r="C1" s="2"/>
      <c r="D1" s="2"/>
      <c r="E1" s="2"/>
      <c r="F1" s="2"/>
      <c r="G1" s="2"/>
      <c r="H1" s="2"/>
      <c r="I1" s="2"/>
      <c r="J1" s="2"/>
      <c r="K1" s="2"/>
      <c r="L1" s="2"/>
      <c r="M1" s="3"/>
      <c r="N1" s="4"/>
      <c r="O1" s="4"/>
      <c r="P1" s="4"/>
      <c r="Q1" s="5"/>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row>
    <row r="2" ht="12.75" customHeight="1">
      <c r="A2" s="7"/>
      <c r="N2" s="4"/>
      <c r="O2" s="4"/>
      <c r="P2" s="4"/>
      <c r="Q2" s="5"/>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row>
    <row r="3" ht="16.5" customHeight="1">
      <c r="A3" s="7"/>
      <c r="B3" s="10"/>
      <c r="C3" s="11"/>
      <c r="D3" s="13" t="s">
        <v>0</v>
      </c>
      <c r="E3" s="15"/>
      <c r="F3" s="15"/>
      <c r="G3" s="16"/>
      <c r="H3" s="17"/>
      <c r="I3" s="6"/>
      <c r="J3" s="6"/>
      <c r="K3" s="6"/>
      <c r="L3" s="6"/>
      <c r="M3" s="6"/>
      <c r="N3" s="4"/>
      <c r="O3" s="4"/>
      <c r="P3" s="4"/>
      <c r="Q3" s="5"/>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row>
    <row r="4" ht="12.75" customHeight="1">
      <c r="B4" s="19"/>
      <c r="C4" s="20"/>
      <c r="D4" s="21" t="s">
        <v>1</v>
      </c>
      <c r="E4" s="15"/>
      <c r="F4" s="15"/>
      <c r="G4" s="16"/>
      <c r="H4" s="6"/>
      <c r="I4" s="6"/>
      <c r="J4" s="6"/>
      <c r="K4" s="6"/>
      <c r="L4" s="22" t="s">
        <v>2</v>
      </c>
      <c r="M4" s="31">
        <f>BDI!F28</f>
        <v>0.1994604449</v>
      </c>
      <c r="N4" s="4"/>
      <c r="O4" s="4"/>
      <c r="P4" s="4"/>
      <c r="Q4" s="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row>
    <row r="5" ht="12.75" customHeight="1">
      <c r="B5" s="19"/>
      <c r="C5" s="20"/>
      <c r="D5" s="28" t="s">
        <v>3</v>
      </c>
      <c r="E5" s="15"/>
      <c r="F5" s="15"/>
      <c r="G5" s="16"/>
      <c r="H5" s="6"/>
      <c r="I5" s="6"/>
      <c r="J5" s="6"/>
      <c r="K5" s="6"/>
      <c r="L5" s="41"/>
      <c r="M5" s="43"/>
      <c r="N5" s="4"/>
      <c r="O5" s="4"/>
      <c r="P5" s="4"/>
      <c r="Q5" s="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row>
    <row r="6" ht="15.0" customHeight="1">
      <c r="B6" s="19"/>
      <c r="C6" s="20"/>
      <c r="D6" s="32" t="s">
        <v>4</v>
      </c>
      <c r="E6" s="15"/>
      <c r="F6" s="15"/>
      <c r="G6" s="16"/>
      <c r="H6" s="50"/>
      <c r="I6" s="50"/>
      <c r="J6" s="50"/>
      <c r="K6" s="50"/>
      <c r="L6" s="22" t="s">
        <v>8</v>
      </c>
      <c r="M6" s="82">
        <f>L13+L96+L17+L170+L179+L197+L210+L218</f>
        <v>0</v>
      </c>
      <c r="N6" s="4"/>
      <c r="O6" s="4"/>
      <c r="P6" s="4"/>
      <c r="Q6" s="5"/>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ht="13.5" customHeight="1">
      <c r="B7" s="19"/>
      <c r="C7" s="20"/>
      <c r="D7" s="21" t="s">
        <v>5</v>
      </c>
      <c r="E7" s="15"/>
      <c r="F7" s="15"/>
      <c r="G7" s="16"/>
      <c r="H7" s="50"/>
      <c r="I7" s="50"/>
      <c r="J7" s="50"/>
      <c r="K7" s="50"/>
      <c r="L7" s="22" t="s">
        <v>35</v>
      </c>
      <c r="M7" s="82">
        <f>O7</f>
        <v>0</v>
      </c>
      <c r="N7" s="96"/>
      <c r="O7" s="96">
        <f>SUM(O11:O226)</f>
        <v>0</v>
      </c>
      <c r="P7" s="96"/>
      <c r="Q7" s="5"/>
      <c r="R7" s="6"/>
      <c r="S7" s="97"/>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ht="13.5" customHeight="1">
      <c r="B8" s="19"/>
      <c r="C8" s="20"/>
      <c r="D8" s="21"/>
      <c r="E8" s="15"/>
      <c r="F8" s="15"/>
      <c r="G8" s="15"/>
      <c r="H8" s="70"/>
      <c r="I8" s="70"/>
      <c r="J8" s="121"/>
      <c r="K8" s="50"/>
      <c r="L8" s="123"/>
      <c r="M8" s="124"/>
      <c r="N8" s="4"/>
      <c r="O8" s="4"/>
      <c r="P8" s="96"/>
      <c r="Q8" s="5"/>
      <c r="R8" s="6"/>
      <c r="S8" s="97"/>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ht="43.5" customHeight="1">
      <c r="B9" s="127"/>
      <c r="C9" s="128"/>
      <c r="D9" s="129" t="s">
        <v>66</v>
      </c>
      <c r="E9" s="63"/>
      <c r="F9" s="63"/>
      <c r="G9" s="63"/>
      <c r="H9" s="6"/>
      <c r="I9" s="6"/>
      <c r="J9" s="6"/>
      <c r="K9" s="6"/>
      <c r="L9" s="6"/>
      <c r="M9" s="6"/>
      <c r="N9" s="4"/>
      <c r="O9" s="4"/>
      <c r="P9" s="4"/>
      <c r="Q9" s="5"/>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ht="12.75" customHeight="1">
      <c r="A10" s="7"/>
      <c r="N10" s="4"/>
      <c r="O10" s="4"/>
      <c r="P10" s="4"/>
      <c r="Q10" s="5"/>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ht="15.0" customHeight="1">
      <c r="A11" s="130" t="s">
        <v>21</v>
      </c>
      <c r="B11" s="130" t="s">
        <v>69</v>
      </c>
      <c r="C11" s="131" t="s">
        <v>43</v>
      </c>
      <c r="D11" s="132" t="s">
        <v>72</v>
      </c>
      <c r="E11" s="133" t="s">
        <v>32</v>
      </c>
      <c r="F11" s="134" t="s">
        <v>73</v>
      </c>
      <c r="G11" s="135" t="s">
        <v>74</v>
      </c>
      <c r="H11" s="2"/>
      <c r="I11" s="3"/>
      <c r="J11" s="135" t="s">
        <v>78</v>
      </c>
      <c r="K11" s="2"/>
      <c r="L11" s="3"/>
      <c r="M11" s="136" t="s">
        <v>79</v>
      </c>
      <c r="N11" s="4"/>
      <c r="O11" s="4"/>
      <c r="P11" s="4"/>
      <c r="Q11" s="4"/>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row>
    <row r="12" ht="12.75" customHeight="1">
      <c r="A12" s="73"/>
      <c r="B12" s="73"/>
      <c r="C12" s="73"/>
      <c r="D12" s="73"/>
      <c r="E12" s="73"/>
      <c r="F12" s="73"/>
      <c r="G12" s="137" t="s">
        <v>81</v>
      </c>
      <c r="H12" s="137" t="s">
        <v>46</v>
      </c>
      <c r="I12" s="137" t="s">
        <v>82</v>
      </c>
      <c r="J12" s="137" t="s">
        <v>84</v>
      </c>
      <c r="K12" s="137" t="s">
        <v>46</v>
      </c>
      <c r="L12" s="137" t="s">
        <v>82</v>
      </c>
      <c r="M12" s="73"/>
      <c r="N12" s="4"/>
      <c r="O12" s="4"/>
      <c r="P12" s="4"/>
      <c r="Q12" s="4"/>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row>
    <row r="13">
      <c r="A13" s="139" t="s">
        <v>23</v>
      </c>
      <c r="B13" s="140" t="s">
        <v>86</v>
      </c>
      <c r="C13" s="141"/>
      <c r="D13" s="142"/>
      <c r="E13" s="143"/>
      <c r="F13" s="144"/>
      <c r="G13" s="145"/>
      <c r="H13" s="145"/>
      <c r="I13" s="146"/>
      <c r="J13" s="147">
        <f t="shared" ref="J13:M13" si="1">SUM(J14:J16)</f>
        <v>0</v>
      </c>
      <c r="K13" s="147">
        <f t="shared" si="1"/>
        <v>0</v>
      </c>
      <c r="L13" s="147">
        <f t="shared" si="1"/>
        <v>0</v>
      </c>
      <c r="M13" s="147">
        <f t="shared" si="1"/>
        <v>0</v>
      </c>
      <c r="N13" s="96"/>
      <c r="O13" s="96">
        <f>M13</f>
        <v>0</v>
      </c>
      <c r="P13" s="96"/>
      <c r="Q13" s="148"/>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row>
    <row r="14">
      <c r="A14" s="150" t="s">
        <v>94</v>
      </c>
      <c r="B14" s="151" t="s">
        <v>95</v>
      </c>
      <c r="C14" s="150" t="s">
        <v>96</v>
      </c>
      <c r="D14" s="151" t="s">
        <v>97</v>
      </c>
      <c r="E14" s="152" t="s">
        <v>32</v>
      </c>
      <c r="F14" s="153">
        <v>1.0</v>
      </c>
      <c r="G14" s="154"/>
      <c r="H14" s="154"/>
      <c r="I14" s="154">
        <f t="shared" ref="I14:I16" si="2">H14+G14</f>
        <v>0</v>
      </c>
      <c r="J14" s="154">
        <f t="shared" ref="J14:J16" si="3">G14*F14</f>
        <v>0</v>
      </c>
      <c r="K14" s="154">
        <f t="shared" ref="K14:K16" si="4">H14*F14</f>
        <v>0</v>
      </c>
      <c r="L14" s="154">
        <f t="shared" ref="L14:L16" si="5">J14+K14</f>
        <v>0</v>
      </c>
      <c r="M14" s="154">
        <f t="shared" ref="M14:M16" si="6">ROUND(L14*(1+$M$4),2)</f>
        <v>0</v>
      </c>
      <c r="N14" s="156"/>
      <c r="O14" s="156"/>
      <c r="P14" s="156"/>
      <c r="Q14" s="157"/>
      <c r="R14" s="158"/>
      <c r="S14" s="158"/>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row>
    <row r="15">
      <c r="A15" s="150" t="s">
        <v>110</v>
      </c>
      <c r="B15" s="151" t="s">
        <v>111</v>
      </c>
      <c r="C15" s="150" t="s">
        <v>112</v>
      </c>
      <c r="D15" s="151" t="s">
        <v>113</v>
      </c>
      <c r="E15" s="152" t="s">
        <v>114</v>
      </c>
      <c r="F15" s="153">
        <v>5.0</v>
      </c>
      <c r="G15" s="154"/>
      <c r="H15" s="154"/>
      <c r="I15" s="154">
        <f t="shared" si="2"/>
        <v>0</v>
      </c>
      <c r="J15" s="154">
        <f t="shared" si="3"/>
        <v>0</v>
      </c>
      <c r="K15" s="154">
        <f t="shared" si="4"/>
        <v>0</v>
      </c>
      <c r="L15" s="154">
        <f t="shared" si="5"/>
        <v>0</v>
      </c>
      <c r="M15" s="154">
        <f t="shared" si="6"/>
        <v>0</v>
      </c>
      <c r="N15" s="156"/>
      <c r="O15" s="156"/>
      <c r="P15" s="156"/>
      <c r="Q15" s="157"/>
      <c r="R15" s="158"/>
      <c r="S15" s="158"/>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row>
    <row r="16">
      <c r="A16" s="150" t="s">
        <v>117</v>
      </c>
      <c r="B16" s="151" t="s">
        <v>118</v>
      </c>
      <c r="C16" s="150" t="s">
        <v>119</v>
      </c>
      <c r="D16" s="151" t="s">
        <v>120</v>
      </c>
      <c r="E16" s="152" t="s">
        <v>56</v>
      </c>
      <c r="F16" s="153">
        <v>40.0</v>
      </c>
      <c r="G16" s="154"/>
      <c r="H16" s="154"/>
      <c r="I16" s="154">
        <f t="shared" si="2"/>
        <v>0</v>
      </c>
      <c r="J16" s="154">
        <f t="shared" si="3"/>
        <v>0</v>
      </c>
      <c r="K16" s="154">
        <f t="shared" si="4"/>
        <v>0</v>
      </c>
      <c r="L16" s="154">
        <f t="shared" si="5"/>
        <v>0</v>
      </c>
      <c r="M16" s="154">
        <f t="shared" si="6"/>
        <v>0</v>
      </c>
      <c r="N16" s="156"/>
      <c r="O16" s="156"/>
      <c r="P16" s="156"/>
      <c r="Q16" s="157"/>
      <c r="R16" s="158"/>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row>
    <row r="17">
      <c r="A17" s="139" t="s">
        <v>59</v>
      </c>
      <c r="B17" s="140" t="s">
        <v>123</v>
      </c>
      <c r="C17" s="141"/>
      <c r="D17" s="142"/>
      <c r="E17" s="143"/>
      <c r="F17" s="144"/>
      <c r="G17" s="145"/>
      <c r="H17" s="145"/>
      <c r="I17" s="146"/>
      <c r="J17" s="147">
        <f t="shared" ref="J17:M17" si="7">SUM(J19:J94)</f>
        <v>0</v>
      </c>
      <c r="K17" s="147">
        <f t="shared" si="7"/>
        <v>0</v>
      </c>
      <c r="L17" s="147">
        <f t="shared" si="7"/>
        <v>0</v>
      </c>
      <c r="M17" s="147">
        <f t="shared" si="7"/>
        <v>0</v>
      </c>
      <c r="N17" s="96"/>
      <c r="O17" s="96">
        <f>M17</f>
        <v>0</v>
      </c>
      <c r="P17" s="96"/>
      <c r="Q17" s="148"/>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row>
    <row r="18">
      <c r="A18" s="166" t="s">
        <v>124</v>
      </c>
      <c r="B18" s="167" t="s">
        <v>125</v>
      </c>
      <c r="C18" s="167"/>
      <c r="D18" s="168"/>
      <c r="E18" s="169"/>
      <c r="F18" s="170"/>
      <c r="G18" s="171"/>
      <c r="H18" s="171"/>
      <c r="I18" s="171"/>
      <c r="J18" s="171"/>
      <c r="K18" s="171"/>
      <c r="L18" s="171"/>
      <c r="M18" s="172"/>
      <c r="N18" s="173"/>
      <c r="O18" s="96"/>
      <c r="P18" s="96" t="str">
        <f>M18</f>
        <v/>
      </c>
      <c r="Q18" s="148"/>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49"/>
      <c r="BA18" s="149"/>
      <c r="BB18" s="149"/>
    </row>
    <row r="19">
      <c r="A19" s="150" t="s">
        <v>127</v>
      </c>
      <c r="B19" s="151" t="s">
        <v>128</v>
      </c>
      <c r="C19" s="150" t="s">
        <v>96</v>
      </c>
      <c r="D19" s="151" t="s">
        <v>129</v>
      </c>
      <c r="E19" s="152" t="s">
        <v>77</v>
      </c>
      <c r="F19" s="153">
        <f>2.53*0.9*2+2*1*2+2.77*1.8*4+1.5*0.44*2</f>
        <v>29.818</v>
      </c>
      <c r="G19" s="154"/>
      <c r="H19" s="154"/>
      <c r="I19" s="154">
        <f t="shared" ref="I19:I28" si="8">H19+G19</f>
        <v>0</v>
      </c>
      <c r="J19" s="154">
        <f t="shared" ref="J19:J28" si="9">G19*F19</f>
        <v>0</v>
      </c>
      <c r="K19" s="154">
        <f t="shared" ref="K19:K28" si="10">H19*F19</f>
        <v>0</v>
      </c>
      <c r="L19" s="154">
        <f t="shared" ref="L19:L28" si="11">J19+K19</f>
        <v>0</v>
      </c>
      <c r="M19" s="154">
        <f t="shared" ref="M19:M28" si="12">ROUND(L19*(1+$M$4),2)</f>
        <v>0</v>
      </c>
      <c r="N19" s="156"/>
      <c r="O19" s="156"/>
      <c r="P19" s="156"/>
      <c r="Q19" s="157"/>
      <c r="R19" s="158"/>
      <c r="S19" s="158"/>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row>
    <row r="20">
      <c r="A20" s="150" t="s">
        <v>133</v>
      </c>
      <c r="B20" s="151" t="s">
        <v>134</v>
      </c>
      <c r="C20" s="150" t="s">
        <v>135</v>
      </c>
      <c r="D20" s="151" t="s">
        <v>136</v>
      </c>
      <c r="E20" s="152" t="s">
        <v>77</v>
      </c>
      <c r="F20" s="153">
        <f>2.5*2.1+0.8*2.1</f>
        <v>6.93</v>
      </c>
      <c r="G20" s="154"/>
      <c r="H20" s="154"/>
      <c r="I20" s="154">
        <f t="shared" si="8"/>
        <v>0</v>
      </c>
      <c r="J20" s="154">
        <f t="shared" si="9"/>
        <v>0</v>
      </c>
      <c r="K20" s="154">
        <f t="shared" si="10"/>
        <v>0</v>
      </c>
      <c r="L20" s="154">
        <f t="shared" si="11"/>
        <v>0</v>
      </c>
      <c r="M20" s="154">
        <f t="shared" si="12"/>
        <v>0</v>
      </c>
      <c r="N20" s="156"/>
      <c r="O20" s="156"/>
      <c r="P20" s="156"/>
      <c r="Q20" s="157"/>
      <c r="R20" s="158"/>
      <c r="S20" s="158"/>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row>
    <row r="21">
      <c r="A21" s="150" t="s">
        <v>137</v>
      </c>
      <c r="B21" s="151" t="s">
        <v>138</v>
      </c>
      <c r="C21" s="150" t="s">
        <v>139</v>
      </c>
      <c r="D21" s="151" t="s">
        <v>140</v>
      </c>
      <c r="E21" s="152" t="s">
        <v>77</v>
      </c>
      <c r="F21" s="153">
        <v>99.5</v>
      </c>
      <c r="G21" s="154"/>
      <c r="H21" s="154"/>
      <c r="I21" s="154">
        <f t="shared" si="8"/>
        <v>0</v>
      </c>
      <c r="J21" s="154">
        <f t="shared" si="9"/>
        <v>0</v>
      </c>
      <c r="K21" s="154">
        <f t="shared" si="10"/>
        <v>0</v>
      </c>
      <c r="L21" s="154">
        <f t="shared" si="11"/>
        <v>0</v>
      </c>
      <c r="M21" s="154">
        <f t="shared" si="12"/>
        <v>0</v>
      </c>
      <c r="N21" s="156"/>
      <c r="O21" s="156"/>
      <c r="P21" s="156"/>
      <c r="Q21" s="157"/>
      <c r="R21" s="158"/>
      <c r="S21" s="158"/>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row>
    <row r="22">
      <c r="A22" s="150" t="s">
        <v>141</v>
      </c>
      <c r="B22" s="151" t="s">
        <v>142</v>
      </c>
      <c r="C22" s="150" t="s">
        <v>143</v>
      </c>
      <c r="D22" s="151" t="s">
        <v>144</v>
      </c>
      <c r="E22" s="152" t="s">
        <v>145</v>
      </c>
      <c r="F22" s="153">
        <v>99.5</v>
      </c>
      <c r="G22" s="154"/>
      <c r="H22" s="154"/>
      <c r="I22" s="154">
        <f t="shared" si="8"/>
        <v>0</v>
      </c>
      <c r="J22" s="154">
        <f t="shared" si="9"/>
        <v>0</v>
      </c>
      <c r="K22" s="154">
        <f t="shared" si="10"/>
        <v>0</v>
      </c>
      <c r="L22" s="154">
        <f t="shared" si="11"/>
        <v>0</v>
      </c>
      <c r="M22" s="154">
        <f t="shared" si="12"/>
        <v>0</v>
      </c>
      <c r="N22" s="156"/>
      <c r="O22" s="156"/>
      <c r="P22" s="156"/>
      <c r="Q22" s="157"/>
      <c r="R22" s="158"/>
      <c r="S22" s="158"/>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row>
    <row r="23">
      <c r="A23" s="150" t="s">
        <v>146</v>
      </c>
      <c r="B23" s="151" t="s">
        <v>147</v>
      </c>
      <c r="C23" s="150" t="s">
        <v>148</v>
      </c>
      <c r="D23" s="151" t="s">
        <v>149</v>
      </c>
      <c r="E23" s="152" t="s">
        <v>77</v>
      </c>
      <c r="F23" s="153">
        <f>3.5*6.7</f>
        <v>23.45</v>
      </c>
      <c r="G23" s="154"/>
      <c r="H23" s="154"/>
      <c r="I23" s="154">
        <f t="shared" si="8"/>
        <v>0</v>
      </c>
      <c r="J23" s="154">
        <f t="shared" si="9"/>
        <v>0</v>
      </c>
      <c r="K23" s="154">
        <f t="shared" si="10"/>
        <v>0</v>
      </c>
      <c r="L23" s="154">
        <f t="shared" si="11"/>
        <v>0</v>
      </c>
      <c r="M23" s="154">
        <f t="shared" si="12"/>
        <v>0</v>
      </c>
      <c r="N23" s="156"/>
      <c r="O23" s="156"/>
      <c r="P23" s="156"/>
      <c r="Q23" s="157"/>
      <c r="R23" s="158"/>
      <c r="S23" s="158"/>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row>
    <row r="24">
      <c r="A24" s="150" t="s">
        <v>150</v>
      </c>
      <c r="B24" s="151" t="s">
        <v>151</v>
      </c>
      <c r="C24" s="150" t="s">
        <v>148</v>
      </c>
      <c r="D24" s="151" t="s">
        <v>149</v>
      </c>
      <c r="E24" s="152" t="s">
        <v>77</v>
      </c>
      <c r="F24" s="153">
        <v>99.5</v>
      </c>
      <c r="G24" s="154"/>
      <c r="H24" s="154"/>
      <c r="I24" s="154">
        <f t="shared" si="8"/>
        <v>0</v>
      </c>
      <c r="J24" s="154">
        <f t="shared" si="9"/>
        <v>0</v>
      </c>
      <c r="K24" s="154">
        <f t="shared" si="10"/>
        <v>0</v>
      </c>
      <c r="L24" s="154">
        <f t="shared" si="11"/>
        <v>0</v>
      </c>
      <c r="M24" s="154">
        <f t="shared" si="12"/>
        <v>0</v>
      </c>
      <c r="N24" s="156"/>
      <c r="O24" s="156"/>
      <c r="P24" s="156"/>
      <c r="Q24" s="157"/>
      <c r="R24" s="158"/>
      <c r="S24" s="158"/>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row>
    <row r="25">
      <c r="A25" s="150" t="s">
        <v>153</v>
      </c>
      <c r="B25" s="151" t="s">
        <v>154</v>
      </c>
      <c r="C25" s="150" t="s">
        <v>155</v>
      </c>
      <c r="D25" s="151" t="s">
        <v>156</v>
      </c>
      <c r="E25" s="152" t="s">
        <v>107</v>
      </c>
      <c r="F25" s="185">
        <v>400.0</v>
      </c>
      <c r="G25" s="154"/>
      <c r="H25" s="154"/>
      <c r="I25" s="154">
        <f t="shared" si="8"/>
        <v>0</v>
      </c>
      <c r="J25" s="154">
        <f t="shared" si="9"/>
        <v>0</v>
      </c>
      <c r="K25" s="154">
        <f t="shared" si="10"/>
        <v>0</v>
      </c>
      <c r="L25" s="154">
        <f t="shared" si="11"/>
        <v>0</v>
      </c>
      <c r="M25" s="154">
        <f t="shared" si="12"/>
        <v>0</v>
      </c>
      <c r="N25" s="156"/>
      <c r="O25" s="156"/>
      <c r="P25" s="156"/>
      <c r="Q25" s="157"/>
      <c r="R25" s="158"/>
      <c r="S25" s="158"/>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row>
    <row r="26">
      <c r="A26" s="150" t="s">
        <v>158</v>
      </c>
      <c r="B26" s="151" t="s">
        <v>160</v>
      </c>
      <c r="C26" s="150" t="s">
        <v>148</v>
      </c>
      <c r="D26" s="151" t="s">
        <v>161</v>
      </c>
      <c r="E26" s="152" t="s">
        <v>145</v>
      </c>
      <c r="F26" s="185">
        <v>0.0</v>
      </c>
      <c r="G26" s="154"/>
      <c r="H26" s="154"/>
      <c r="I26" s="154">
        <f t="shared" si="8"/>
        <v>0</v>
      </c>
      <c r="J26" s="154">
        <f t="shared" si="9"/>
        <v>0</v>
      </c>
      <c r="K26" s="154">
        <f t="shared" si="10"/>
        <v>0</v>
      </c>
      <c r="L26" s="154">
        <f t="shared" si="11"/>
        <v>0</v>
      </c>
      <c r="M26" s="154">
        <f t="shared" si="12"/>
        <v>0</v>
      </c>
      <c r="N26" s="156"/>
      <c r="O26" s="156"/>
      <c r="P26" s="156"/>
      <c r="Q26" s="157"/>
      <c r="R26" s="158"/>
      <c r="S26" s="158"/>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row>
    <row r="27">
      <c r="A27" s="150" t="s">
        <v>163</v>
      </c>
      <c r="B27" s="151" t="s">
        <v>164</v>
      </c>
      <c r="C27" s="150" t="s">
        <v>165</v>
      </c>
      <c r="D27" s="151" t="s">
        <v>166</v>
      </c>
      <c r="E27" s="152" t="s">
        <v>32</v>
      </c>
      <c r="F27" s="185">
        <v>2.0</v>
      </c>
      <c r="G27" s="154"/>
      <c r="H27" s="154"/>
      <c r="I27" s="154">
        <f t="shared" si="8"/>
        <v>0</v>
      </c>
      <c r="J27" s="154">
        <f t="shared" si="9"/>
        <v>0</v>
      </c>
      <c r="K27" s="154">
        <f t="shared" si="10"/>
        <v>0</v>
      </c>
      <c r="L27" s="154">
        <f t="shared" si="11"/>
        <v>0</v>
      </c>
      <c r="M27" s="154">
        <f t="shared" si="12"/>
        <v>0</v>
      </c>
      <c r="N27" s="156"/>
      <c r="O27" s="156"/>
      <c r="P27" s="156"/>
      <c r="Q27" s="157"/>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row>
    <row r="28">
      <c r="A28" s="150" t="s">
        <v>167</v>
      </c>
      <c r="B28" s="151" t="s">
        <v>168</v>
      </c>
      <c r="C28" s="150" t="s">
        <v>169</v>
      </c>
      <c r="D28" s="151" t="s">
        <v>170</v>
      </c>
      <c r="E28" s="152" t="s">
        <v>77</v>
      </c>
      <c r="F28" s="185">
        <f>19.1+37.4*3.5*2</f>
        <v>280.9</v>
      </c>
      <c r="G28" s="154"/>
      <c r="H28" s="154"/>
      <c r="I28" s="154">
        <f t="shared" si="8"/>
        <v>0</v>
      </c>
      <c r="J28" s="154">
        <f t="shared" si="9"/>
        <v>0</v>
      </c>
      <c r="K28" s="154">
        <f t="shared" si="10"/>
        <v>0</v>
      </c>
      <c r="L28" s="154">
        <f t="shared" si="11"/>
        <v>0</v>
      </c>
      <c r="M28" s="154">
        <f t="shared" si="12"/>
        <v>0</v>
      </c>
      <c r="N28" s="156"/>
      <c r="O28" s="156"/>
      <c r="P28" s="156"/>
      <c r="Q28" s="157"/>
      <c r="R28" s="158"/>
      <c r="S28" s="158"/>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row>
    <row r="29">
      <c r="A29" s="166" t="s">
        <v>172</v>
      </c>
      <c r="B29" s="167" t="s">
        <v>173</v>
      </c>
      <c r="C29" s="167"/>
      <c r="D29" s="168"/>
      <c r="E29" s="169"/>
      <c r="F29" s="170"/>
      <c r="G29" s="171"/>
      <c r="H29" s="171"/>
      <c r="I29" s="171"/>
      <c r="J29" s="171"/>
      <c r="K29" s="171"/>
      <c r="L29" s="171"/>
      <c r="M29" s="172"/>
      <c r="N29" s="173"/>
      <c r="O29" s="96"/>
      <c r="P29" s="96" t="str">
        <f>M29</f>
        <v/>
      </c>
      <c r="Q29" s="148"/>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49"/>
    </row>
    <row r="30">
      <c r="A30" s="193" t="s">
        <v>175</v>
      </c>
      <c r="B30" s="194" t="s">
        <v>176</v>
      </c>
      <c r="C30" s="193" t="s">
        <v>177</v>
      </c>
      <c r="D30" s="194" t="s">
        <v>178</v>
      </c>
      <c r="E30" s="196" t="s">
        <v>145</v>
      </c>
      <c r="F30" s="153">
        <v>3.0</v>
      </c>
      <c r="G30" s="197"/>
      <c r="H30" s="197"/>
      <c r="I30" s="197">
        <f t="shared" ref="I30:I34" si="13">SUM(G30:H30)</f>
        <v>0</v>
      </c>
      <c r="J30" s="154">
        <f t="shared" ref="J30:J34" si="14">G30*F30</f>
        <v>0</v>
      </c>
      <c r="K30" s="154">
        <f t="shared" ref="K30:K34" si="15">H30*F30</f>
        <v>0</v>
      </c>
      <c r="L30" s="154">
        <f t="shared" ref="L30:L34" si="16">J30+K30</f>
        <v>0</v>
      </c>
      <c r="M30" s="154">
        <f t="shared" ref="M30:M34" si="17">ROUND(L30*(1+$M$4),2)</f>
        <v>0</v>
      </c>
      <c r="N30" s="156"/>
      <c r="O30" s="156"/>
      <c r="P30" s="156"/>
      <c r="Q30" s="157"/>
      <c r="R30" s="158"/>
      <c r="S30" s="158"/>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row>
    <row r="31">
      <c r="A31" s="193" t="s">
        <v>179</v>
      </c>
      <c r="B31" s="194" t="s">
        <v>180</v>
      </c>
      <c r="C31" s="193" t="s">
        <v>181</v>
      </c>
      <c r="D31" s="194" t="s">
        <v>182</v>
      </c>
      <c r="E31" s="196" t="s">
        <v>77</v>
      </c>
      <c r="F31" s="153">
        <v>99.5</v>
      </c>
      <c r="G31" s="197"/>
      <c r="H31" s="197"/>
      <c r="I31" s="197">
        <f t="shared" si="13"/>
        <v>0</v>
      </c>
      <c r="J31" s="154">
        <f t="shared" si="14"/>
        <v>0</v>
      </c>
      <c r="K31" s="154">
        <f t="shared" si="15"/>
        <v>0</v>
      </c>
      <c r="L31" s="154">
        <f t="shared" si="16"/>
        <v>0</v>
      </c>
      <c r="M31" s="154">
        <f t="shared" si="17"/>
        <v>0</v>
      </c>
      <c r="N31" s="156"/>
      <c r="O31" s="156"/>
      <c r="P31" s="156"/>
      <c r="Q31" s="157"/>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row>
    <row r="32">
      <c r="A32" s="193" t="s">
        <v>183</v>
      </c>
      <c r="B32" s="194" t="s">
        <v>184</v>
      </c>
      <c r="C32" s="193" t="s">
        <v>185</v>
      </c>
      <c r="D32" s="194" t="s">
        <v>186</v>
      </c>
      <c r="E32" s="196" t="s">
        <v>145</v>
      </c>
      <c r="F32" s="153">
        <v>4.98</v>
      </c>
      <c r="G32" s="197"/>
      <c r="H32" s="197"/>
      <c r="I32" s="197">
        <f t="shared" si="13"/>
        <v>0</v>
      </c>
      <c r="J32" s="154">
        <f t="shared" si="14"/>
        <v>0</v>
      </c>
      <c r="K32" s="154">
        <f t="shared" si="15"/>
        <v>0</v>
      </c>
      <c r="L32" s="154">
        <f t="shared" si="16"/>
        <v>0</v>
      </c>
      <c r="M32" s="154">
        <f t="shared" si="17"/>
        <v>0</v>
      </c>
      <c r="N32" s="156"/>
      <c r="O32" s="156"/>
      <c r="P32" s="156"/>
      <c r="Q32" s="157"/>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row>
    <row r="33">
      <c r="A33" s="193" t="s">
        <v>187</v>
      </c>
      <c r="B33" s="194" t="s">
        <v>188</v>
      </c>
      <c r="C33" s="193" t="s">
        <v>189</v>
      </c>
      <c r="D33" s="194" t="s">
        <v>190</v>
      </c>
      <c r="E33" s="196" t="s">
        <v>77</v>
      </c>
      <c r="F33" s="153">
        <v>99.5</v>
      </c>
      <c r="G33" s="197"/>
      <c r="H33" s="197"/>
      <c r="I33" s="197">
        <f t="shared" si="13"/>
        <v>0</v>
      </c>
      <c r="J33" s="154">
        <f t="shared" si="14"/>
        <v>0</v>
      </c>
      <c r="K33" s="154">
        <f t="shared" si="15"/>
        <v>0</v>
      </c>
      <c r="L33" s="154">
        <f t="shared" si="16"/>
        <v>0</v>
      </c>
      <c r="M33" s="154">
        <f t="shared" si="17"/>
        <v>0</v>
      </c>
      <c r="N33" s="156"/>
      <c r="O33" s="156"/>
      <c r="P33" s="156"/>
      <c r="Q33" s="157"/>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row>
    <row r="34">
      <c r="A34" s="193" t="s">
        <v>191</v>
      </c>
      <c r="B34" s="194" t="s">
        <v>192</v>
      </c>
      <c r="C34" s="193" t="s">
        <v>193</v>
      </c>
      <c r="D34" s="194" t="s">
        <v>194</v>
      </c>
      <c r="E34" s="196" t="s">
        <v>77</v>
      </c>
      <c r="F34" s="153">
        <f>5.06*1.2+1.2*2.1</f>
        <v>8.592</v>
      </c>
      <c r="G34" s="197"/>
      <c r="H34" s="197"/>
      <c r="I34" s="197">
        <f t="shared" si="13"/>
        <v>0</v>
      </c>
      <c r="J34" s="154">
        <f t="shared" si="14"/>
        <v>0</v>
      </c>
      <c r="K34" s="154">
        <f t="shared" si="15"/>
        <v>0</v>
      </c>
      <c r="L34" s="154">
        <f t="shared" si="16"/>
        <v>0</v>
      </c>
      <c r="M34" s="154">
        <f t="shared" si="17"/>
        <v>0</v>
      </c>
      <c r="N34" s="156"/>
      <c r="O34" s="156"/>
      <c r="P34" s="156"/>
      <c r="Q34" s="157"/>
      <c r="R34" s="158"/>
      <c r="S34" s="158"/>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row>
    <row r="35">
      <c r="A35" s="166" t="s">
        <v>198</v>
      </c>
      <c r="B35" s="167" t="s">
        <v>199</v>
      </c>
      <c r="C35" s="167"/>
      <c r="D35" s="168"/>
      <c r="E35" s="169"/>
      <c r="F35" s="170"/>
      <c r="G35" s="171"/>
      <c r="H35" s="171"/>
      <c r="I35" s="171"/>
      <c r="J35" s="171"/>
      <c r="K35" s="171"/>
      <c r="L35" s="171"/>
      <c r="M35" s="172"/>
      <c r="N35" s="173"/>
      <c r="O35" s="96"/>
      <c r="P35" s="96" t="str">
        <f>M35</f>
        <v/>
      </c>
      <c r="Q35" s="148"/>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49"/>
    </row>
    <row r="36">
      <c r="A36" s="193" t="s">
        <v>203</v>
      </c>
      <c r="B36" s="194" t="s">
        <v>204</v>
      </c>
      <c r="C36" s="193" t="s">
        <v>205</v>
      </c>
      <c r="D36" s="194" t="s">
        <v>206</v>
      </c>
      <c r="E36" s="196" t="s">
        <v>77</v>
      </c>
      <c r="F36" s="153">
        <v>2.5</v>
      </c>
      <c r="G36" s="197"/>
      <c r="H36" s="197"/>
      <c r="I36" s="197">
        <f t="shared" ref="I36:I44" si="18">SUM(G36:H36)</f>
        <v>0</v>
      </c>
      <c r="J36" s="154">
        <f t="shared" ref="J36:J44" si="19">G36*F36</f>
        <v>0</v>
      </c>
      <c r="K36" s="154">
        <f t="shared" ref="K36:K44" si="20">H36*F36</f>
        <v>0</v>
      </c>
      <c r="L36" s="154">
        <f t="shared" ref="L36:L44" si="21">J36+K36</f>
        <v>0</v>
      </c>
      <c r="M36" s="154">
        <f t="shared" ref="M36:M44" si="22">ROUND(L36*(1+$M$4),2)</f>
        <v>0</v>
      </c>
      <c r="N36" s="156"/>
      <c r="O36" s="156"/>
      <c r="P36" s="156"/>
      <c r="Q36" s="157"/>
      <c r="R36" s="158"/>
      <c r="S36" s="158"/>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row>
    <row r="37">
      <c r="A37" s="193" t="s">
        <v>208</v>
      </c>
      <c r="B37" s="194" t="s">
        <v>209</v>
      </c>
      <c r="C37" s="193" t="s">
        <v>205</v>
      </c>
      <c r="D37" s="194" t="s">
        <v>210</v>
      </c>
      <c r="E37" s="196" t="s">
        <v>107</v>
      </c>
      <c r="F37" s="153">
        <v>1.95</v>
      </c>
      <c r="G37" s="197"/>
      <c r="H37" s="197"/>
      <c r="I37" s="197">
        <f t="shared" si="18"/>
        <v>0</v>
      </c>
      <c r="J37" s="154">
        <f t="shared" si="19"/>
        <v>0</v>
      </c>
      <c r="K37" s="154">
        <f t="shared" si="20"/>
        <v>0</v>
      </c>
      <c r="L37" s="154">
        <f t="shared" si="21"/>
        <v>0</v>
      </c>
      <c r="M37" s="154">
        <f t="shared" si="22"/>
        <v>0</v>
      </c>
      <c r="N37" s="156"/>
      <c r="O37" s="156"/>
      <c r="P37" s="156"/>
      <c r="Q37" s="157"/>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row>
    <row r="38">
      <c r="A38" s="193" t="s">
        <v>213</v>
      </c>
      <c r="B38" s="194" t="s">
        <v>214</v>
      </c>
      <c r="C38" s="193" t="str">
        <f>'COMPOSIÇÕES'!A13</f>
        <v>COMP.01</v>
      </c>
      <c r="D38" s="194" t="str">
        <f>'COMPOSIÇÕES'!B13</f>
        <v>J01 - JANELA DE ALUMÍNIO, TIPO MAXIM-AR COM VIDRO FIXO, COM VIDROS BATENTE E FERRAGENS. EXCLUSIVE ALIZAR, ACABAMENTO E CONTRAMARCO. FORNECIMENTO E INSTALAÇÃO.</v>
      </c>
      <c r="E38" s="196" t="s">
        <v>32</v>
      </c>
      <c r="F38" s="153">
        <v>4.0</v>
      </c>
      <c r="G38" s="197"/>
      <c r="H38" s="197"/>
      <c r="I38" s="197">
        <f t="shared" si="18"/>
        <v>0</v>
      </c>
      <c r="J38" s="154">
        <f t="shared" si="19"/>
        <v>0</v>
      </c>
      <c r="K38" s="154">
        <f t="shared" si="20"/>
        <v>0</v>
      </c>
      <c r="L38" s="154">
        <f t="shared" si="21"/>
        <v>0</v>
      </c>
      <c r="M38" s="154">
        <f t="shared" si="22"/>
        <v>0</v>
      </c>
      <c r="N38" s="156"/>
      <c r="O38" s="156"/>
      <c r="P38" s="156"/>
      <c r="Q38" s="157"/>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row>
    <row r="39">
      <c r="A39" s="193" t="s">
        <v>215</v>
      </c>
      <c r="B39" s="194" t="s">
        <v>216</v>
      </c>
      <c r="C39" s="193" t="s">
        <v>217</v>
      </c>
      <c r="D39" s="194" t="s">
        <v>218</v>
      </c>
      <c r="E39" s="196" t="s">
        <v>77</v>
      </c>
      <c r="F39" s="153">
        <f>2.53*0.9*2</f>
        <v>4.554</v>
      </c>
      <c r="G39" s="197"/>
      <c r="H39" s="197"/>
      <c r="I39" s="197">
        <f t="shared" si="18"/>
        <v>0</v>
      </c>
      <c r="J39" s="154">
        <f t="shared" si="19"/>
        <v>0</v>
      </c>
      <c r="K39" s="154">
        <f t="shared" si="20"/>
        <v>0</v>
      </c>
      <c r="L39" s="154">
        <f t="shared" si="21"/>
        <v>0</v>
      </c>
      <c r="M39" s="154">
        <f t="shared" si="22"/>
        <v>0</v>
      </c>
      <c r="N39" s="156"/>
      <c r="O39" s="156"/>
      <c r="P39" s="156"/>
      <c r="Q39" s="157"/>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row>
    <row r="40">
      <c r="A40" s="193" t="s">
        <v>219</v>
      </c>
      <c r="B40" s="194" t="s">
        <v>220</v>
      </c>
      <c r="C40" s="193" t="s">
        <v>217</v>
      </c>
      <c r="D40" s="194" t="s">
        <v>218</v>
      </c>
      <c r="E40" s="196" t="s">
        <v>77</v>
      </c>
      <c r="F40" s="153">
        <f>1.5*0.5*2</f>
        <v>1.5</v>
      </c>
      <c r="G40" s="197"/>
      <c r="H40" s="197"/>
      <c r="I40" s="197">
        <f t="shared" si="18"/>
        <v>0</v>
      </c>
      <c r="J40" s="154">
        <f t="shared" si="19"/>
        <v>0</v>
      </c>
      <c r="K40" s="154">
        <f t="shared" si="20"/>
        <v>0</v>
      </c>
      <c r="L40" s="154">
        <f t="shared" si="21"/>
        <v>0</v>
      </c>
      <c r="M40" s="154">
        <f t="shared" si="22"/>
        <v>0</v>
      </c>
      <c r="N40" s="156"/>
      <c r="O40" s="156"/>
      <c r="P40" s="156"/>
      <c r="Q40" s="157"/>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row>
    <row r="41">
      <c r="A41" s="193" t="s">
        <v>221</v>
      </c>
      <c r="B41" s="194" t="s">
        <v>222</v>
      </c>
      <c r="C41" s="193" t="s">
        <v>130</v>
      </c>
      <c r="D41" s="194" t="str">
        <f>'COMPOSIÇÕES'!B26</f>
        <v>J04 - JANELA DE ALUMÍNIO, TIPO MAXIM-AR COM VIDRO FIXO, COM VIDROS BATENTE E FERRAGENS. EXCLUSIVE ALIZAR, ACABAMENTO E CONTRAMARCO. FORNECIMENTO E INSTALAÇÃO.</v>
      </c>
      <c r="E41" s="196" t="s">
        <v>32</v>
      </c>
      <c r="F41" s="153">
        <v>2.0</v>
      </c>
      <c r="G41" s="197"/>
      <c r="H41" s="197"/>
      <c r="I41" s="197">
        <f t="shared" si="18"/>
        <v>0</v>
      </c>
      <c r="J41" s="154">
        <f t="shared" si="19"/>
        <v>0</v>
      </c>
      <c r="K41" s="154">
        <f t="shared" si="20"/>
        <v>0</v>
      </c>
      <c r="L41" s="154">
        <f t="shared" si="21"/>
        <v>0</v>
      </c>
      <c r="M41" s="154">
        <f t="shared" si="22"/>
        <v>0</v>
      </c>
      <c r="N41" s="156"/>
      <c r="O41" s="156"/>
      <c r="P41" s="156"/>
      <c r="Q41" s="157"/>
      <c r="R41" s="158"/>
      <c r="S41" s="158"/>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row>
    <row r="42">
      <c r="A42" s="193" t="s">
        <v>225</v>
      </c>
      <c r="B42" s="194" t="s">
        <v>226</v>
      </c>
      <c r="C42" s="193" t="str">
        <f>'COMPOSIÇÕES'!A39</f>
        <v>COMP.03</v>
      </c>
      <c r="D42" s="194" t="str">
        <f>'COMPOSIÇÕES'!B39</f>
        <v>P01 - PORTA DE CORRER DE ALUMÍNIO, COM DUAS FOLHAS PARA VIDRO, INCLUSO VIDRO LISO INCOLOR, COM VIDRO FIXO NA PARTE SUPERIOR, FECHADURA E PUXADOR, SEM ALIZAR. </v>
      </c>
      <c r="E42" s="196" t="s">
        <v>32</v>
      </c>
      <c r="F42" s="153">
        <v>1.0</v>
      </c>
      <c r="G42" s="197"/>
      <c r="H42" s="197"/>
      <c r="I42" s="197">
        <f t="shared" si="18"/>
        <v>0</v>
      </c>
      <c r="J42" s="154">
        <f t="shared" si="19"/>
        <v>0</v>
      </c>
      <c r="K42" s="154">
        <f t="shared" si="20"/>
        <v>0</v>
      </c>
      <c r="L42" s="154">
        <f t="shared" si="21"/>
        <v>0</v>
      </c>
      <c r="M42" s="154">
        <f t="shared" si="22"/>
        <v>0</v>
      </c>
      <c r="N42" s="156"/>
      <c r="O42" s="156"/>
      <c r="P42" s="156"/>
      <c r="Q42" s="157"/>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row>
    <row r="43">
      <c r="A43" s="193" t="s">
        <v>227</v>
      </c>
      <c r="B43" s="194" t="s">
        <v>228</v>
      </c>
      <c r="C43" s="193" t="s">
        <v>229</v>
      </c>
      <c r="D43" s="194" t="s">
        <v>231</v>
      </c>
      <c r="E43" s="196" t="s">
        <v>32</v>
      </c>
      <c r="F43" s="153">
        <v>1.0</v>
      </c>
      <c r="G43" s="197"/>
      <c r="H43" s="197"/>
      <c r="I43" s="197">
        <f t="shared" si="18"/>
        <v>0</v>
      </c>
      <c r="J43" s="154">
        <f t="shared" si="19"/>
        <v>0</v>
      </c>
      <c r="K43" s="154">
        <f t="shared" si="20"/>
        <v>0</v>
      </c>
      <c r="L43" s="154">
        <f t="shared" si="21"/>
        <v>0</v>
      </c>
      <c r="M43" s="154">
        <f t="shared" si="22"/>
        <v>0</v>
      </c>
      <c r="N43" s="156"/>
      <c r="O43" s="156"/>
      <c r="P43" s="156"/>
      <c r="Q43" s="157"/>
      <c r="R43" s="158"/>
      <c r="S43" s="158"/>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row>
    <row r="44">
      <c r="A44" s="193" t="s">
        <v>233</v>
      </c>
      <c r="B44" s="194" t="s">
        <v>234</v>
      </c>
      <c r="C44" s="193" t="s">
        <v>229</v>
      </c>
      <c r="D44" s="194" t="s">
        <v>235</v>
      </c>
      <c r="E44" s="196" t="s">
        <v>107</v>
      </c>
      <c r="F44" s="153">
        <v>10.0</v>
      </c>
      <c r="G44" s="197"/>
      <c r="H44" s="197"/>
      <c r="I44" s="197">
        <f t="shared" si="18"/>
        <v>0</v>
      </c>
      <c r="J44" s="154">
        <f t="shared" si="19"/>
        <v>0</v>
      </c>
      <c r="K44" s="154">
        <f t="shared" si="20"/>
        <v>0</v>
      </c>
      <c r="L44" s="154">
        <f t="shared" si="21"/>
        <v>0</v>
      </c>
      <c r="M44" s="154">
        <f t="shared" si="22"/>
        <v>0</v>
      </c>
      <c r="N44" s="156"/>
      <c r="O44" s="156"/>
      <c r="P44" s="156"/>
      <c r="Q44" s="157"/>
      <c r="R44" s="158"/>
      <c r="S44" s="158"/>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row>
    <row r="45">
      <c r="A45" s="166" t="s">
        <v>238</v>
      </c>
      <c r="B45" s="202" t="s">
        <v>239</v>
      </c>
      <c r="C45" s="167"/>
      <c r="D45" s="168"/>
      <c r="E45" s="169"/>
      <c r="F45" s="170"/>
      <c r="G45" s="171"/>
      <c r="H45" s="171"/>
      <c r="I45" s="171"/>
      <c r="J45" s="171"/>
      <c r="K45" s="171"/>
      <c r="L45" s="171"/>
      <c r="M45" s="172"/>
      <c r="N45" s="173"/>
      <c r="O45" s="96"/>
      <c r="P45" s="96" t="str">
        <f>M45</f>
        <v/>
      </c>
      <c r="Q45" s="148"/>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row>
    <row r="46">
      <c r="A46" s="193" t="s">
        <v>240</v>
      </c>
      <c r="B46" s="194" t="s">
        <v>241</v>
      </c>
      <c r="C46" s="193" t="s">
        <v>242</v>
      </c>
      <c r="D46" s="194" t="s">
        <v>243</v>
      </c>
      <c r="E46" s="196" t="s">
        <v>77</v>
      </c>
      <c r="F46" s="153">
        <v>99.5</v>
      </c>
      <c r="G46" s="197"/>
      <c r="H46" s="197"/>
      <c r="I46" s="197">
        <f t="shared" ref="I46:I49" si="23">SUM(G46:H46)</f>
        <v>0</v>
      </c>
      <c r="J46" s="197">
        <f t="shared" ref="J46:J49" si="24">G46*F46</f>
        <v>0</v>
      </c>
      <c r="K46" s="197">
        <f t="shared" ref="K46:K49" si="25">H46*F46</f>
        <v>0</v>
      </c>
      <c r="L46" s="197">
        <f t="shared" ref="L46:L49" si="26">J46+K46</f>
        <v>0</v>
      </c>
      <c r="M46" s="197">
        <f t="shared" ref="M46:M49" si="27">ROUND(L46*(1+$M$4),2)</f>
        <v>0</v>
      </c>
      <c r="N46" s="156"/>
      <c r="O46" s="156"/>
      <c r="P46" s="156"/>
      <c r="Q46" s="157"/>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row>
    <row r="47">
      <c r="A47" s="193" t="s">
        <v>244</v>
      </c>
      <c r="B47" s="194" t="s">
        <v>245</v>
      </c>
      <c r="C47" s="193" t="s">
        <v>246</v>
      </c>
      <c r="D47" s="194" t="s">
        <v>247</v>
      </c>
      <c r="E47" s="196" t="s">
        <v>77</v>
      </c>
      <c r="F47" s="153">
        <v>23.45</v>
      </c>
      <c r="G47" s="197"/>
      <c r="H47" s="197"/>
      <c r="I47" s="197">
        <f t="shared" si="23"/>
        <v>0</v>
      </c>
      <c r="J47" s="197">
        <f t="shared" si="24"/>
        <v>0</v>
      </c>
      <c r="K47" s="197">
        <f t="shared" si="25"/>
        <v>0</v>
      </c>
      <c r="L47" s="197">
        <f t="shared" si="26"/>
        <v>0</v>
      </c>
      <c r="M47" s="197">
        <f t="shared" si="27"/>
        <v>0</v>
      </c>
      <c r="N47" s="156"/>
      <c r="O47" s="156"/>
      <c r="P47" s="156"/>
      <c r="Q47" s="157"/>
      <c r="R47" s="158"/>
      <c r="S47" s="158"/>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row>
    <row r="48">
      <c r="A48" s="193" t="s">
        <v>248</v>
      </c>
      <c r="B48" s="194" t="s">
        <v>249</v>
      </c>
      <c r="C48" s="193" t="s">
        <v>250</v>
      </c>
      <c r="D48" s="194" t="s">
        <v>251</v>
      </c>
      <c r="E48" s="196" t="s">
        <v>77</v>
      </c>
      <c r="F48" s="153">
        <v>23.45</v>
      </c>
      <c r="G48" s="197"/>
      <c r="H48" s="197"/>
      <c r="I48" s="197">
        <f t="shared" si="23"/>
        <v>0</v>
      </c>
      <c r="J48" s="197">
        <f t="shared" si="24"/>
        <v>0</v>
      </c>
      <c r="K48" s="197">
        <f t="shared" si="25"/>
        <v>0</v>
      </c>
      <c r="L48" s="197">
        <f t="shared" si="26"/>
        <v>0</v>
      </c>
      <c r="M48" s="197">
        <f t="shared" si="27"/>
        <v>0</v>
      </c>
      <c r="N48" s="96"/>
      <c r="O48" s="96"/>
      <c r="P48" s="96"/>
      <c r="Q48" s="148"/>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row>
    <row r="49">
      <c r="A49" s="193" t="s">
        <v>252</v>
      </c>
      <c r="B49" s="194" t="s">
        <v>253</v>
      </c>
      <c r="C49" s="193" t="s">
        <v>250</v>
      </c>
      <c r="D49" s="194" t="s">
        <v>251</v>
      </c>
      <c r="E49" s="196" t="s">
        <v>77</v>
      </c>
      <c r="F49" s="153">
        <v>23.45</v>
      </c>
      <c r="G49" s="197"/>
      <c r="H49" s="197"/>
      <c r="I49" s="197">
        <f t="shared" si="23"/>
        <v>0</v>
      </c>
      <c r="J49" s="197">
        <f t="shared" si="24"/>
        <v>0</v>
      </c>
      <c r="K49" s="197">
        <f t="shared" si="25"/>
        <v>0</v>
      </c>
      <c r="L49" s="197">
        <f t="shared" si="26"/>
        <v>0</v>
      </c>
      <c r="M49" s="197">
        <f t="shared" si="27"/>
        <v>0</v>
      </c>
      <c r="N49" s="96"/>
      <c r="O49" s="96"/>
      <c r="P49" s="96"/>
      <c r="Q49" s="148"/>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row>
    <row r="50">
      <c r="A50" s="166" t="s">
        <v>254</v>
      </c>
      <c r="B50" s="202" t="s">
        <v>255</v>
      </c>
      <c r="C50" s="167"/>
      <c r="D50" s="168"/>
      <c r="E50" s="169"/>
      <c r="F50" s="170"/>
      <c r="G50" s="171"/>
      <c r="H50" s="171"/>
      <c r="I50" s="171"/>
      <c r="J50" s="171"/>
      <c r="K50" s="171"/>
      <c r="L50" s="171"/>
      <c r="M50" s="172"/>
      <c r="N50" s="173"/>
      <c r="O50" s="96"/>
      <c r="P50" s="96" t="str">
        <f>M50</f>
        <v/>
      </c>
      <c r="Q50" s="148"/>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row>
    <row r="51">
      <c r="A51" s="193" t="s">
        <v>257</v>
      </c>
      <c r="B51" s="194" t="s">
        <v>258</v>
      </c>
      <c r="C51" s="193" t="s">
        <v>259</v>
      </c>
      <c r="D51" s="194" t="s">
        <v>260</v>
      </c>
      <c r="E51" s="196" t="s">
        <v>32</v>
      </c>
      <c r="F51" s="153">
        <v>1.0</v>
      </c>
      <c r="G51" s="197"/>
      <c r="H51" s="197"/>
      <c r="I51" s="197">
        <f t="shared" ref="I51:I56" si="28">SUM(G51:H51)</f>
        <v>0</v>
      </c>
      <c r="J51" s="197">
        <f t="shared" ref="J51:J56" si="29">G51*F51</f>
        <v>0</v>
      </c>
      <c r="K51" s="197">
        <f t="shared" ref="K51:K56" si="30">H51*F51</f>
        <v>0</v>
      </c>
      <c r="L51" s="197">
        <f t="shared" ref="L51:L56" si="31">J51+K51</f>
        <v>0</v>
      </c>
      <c r="M51" s="197">
        <f t="shared" ref="M51:M56" si="32">ROUND(L51*(1+$M$4),2)</f>
        <v>0</v>
      </c>
      <c r="N51" s="156"/>
      <c r="O51" s="156"/>
      <c r="P51" s="156"/>
      <c r="Q51" s="157"/>
      <c r="R51" s="158"/>
      <c r="S51" s="158"/>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row>
    <row r="52">
      <c r="A52" s="193" t="s">
        <v>263</v>
      </c>
      <c r="B52" s="194" t="s">
        <v>264</v>
      </c>
      <c r="C52" s="193" t="s">
        <v>265</v>
      </c>
      <c r="D52" s="194" t="s">
        <v>266</v>
      </c>
      <c r="E52" s="196" t="s">
        <v>32</v>
      </c>
      <c r="F52" s="153">
        <v>1.0</v>
      </c>
      <c r="G52" s="197"/>
      <c r="H52" s="197"/>
      <c r="I52" s="197">
        <f t="shared" si="28"/>
        <v>0</v>
      </c>
      <c r="J52" s="197">
        <f t="shared" si="29"/>
        <v>0</v>
      </c>
      <c r="K52" s="197">
        <f t="shared" si="30"/>
        <v>0</v>
      </c>
      <c r="L52" s="197">
        <f t="shared" si="31"/>
        <v>0</v>
      </c>
      <c r="M52" s="197">
        <f t="shared" si="32"/>
        <v>0</v>
      </c>
      <c r="N52" s="156"/>
      <c r="O52" s="156"/>
      <c r="P52" s="156"/>
      <c r="Q52" s="157"/>
      <c r="R52" s="158"/>
      <c r="S52" s="158"/>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row>
    <row r="53">
      <c r="A53" s="193" t="s">
        <v>267</v>
      </c>
      <c r="B53" s="194" t="s">
        <v>268</v>
      </c>
      <c r="C53" s="193" t="s">
        <v>269</v>
      </c>
      <c r="D53" s="194" t="s">
        <v>270</v>
      </c>
      <c r="E53" s="196" t="s">
        <v>107</v>
      </c>
      <c r="F53" s="153">
        <v>5.0</v>
      </c>
      <c r="G53" s="197"/>
      <c r="H53" s="197"/>
      <c r="I53" s="197">
        <f t="shared" si="28"/>
        <v>0</v>
      </c>
      <c r="J53" s="197">
        <f t="shared" si="29"/>
        <v>0</v>
      </c>
      <c r="K53" s="197">
        <f t="shared" si="30"/>
        <v>0</v>
      </c>
      <c r="L53" s="197">
        <f t="shared" si="31"/>
        <v>0</v>
      </c>
      <c r="M53" s="197">
        <f t="shared" si="32"/>
        <v>0</v>
      </c>
      <c r="N53" s="96"/>
      <c r="O53" s="96"/>
      <c r="P53" s="96"/>
      <c r="Q53" s="148"/>
      <c r="R53" s="149"/>
      <c r="S53" s="149"/>
      <c r="T53" s="149"/>
      <c r="U53" s="149"/>
      <c r="V53" s="149"/>
      <c r="W53" s="149"/>
      <c r="X53" s="149"/>
      <c r="Y53" s="149"/>
      <c r="Z53" s="149"/>
      <c r="AA53" s="149"/>
      <c r="AB53" s="149"/>
      <c r="AC53" s="149"/>
      <c r="AD53" s="149"/>
      <c r="AE53" s="149"/>
      <c r="AF53" s="149"/>
      <c r="AG53" s="149"/>
      <c r="AH53" s="149"/>
      <c r="AI53" s="149"/>
      <c r="AJ53" s="149"/>
      <c r="AK53" s="149"/>
      <c r="AL53" s="149"/>
      <c r="AM53" s="149"/>
      <c r="AN53" s="149"/>
      <c r="AO53" s="149"/>
      <c r="AP53" s="149"/>
      <c r="AQ53" s="149"/>
      <c r="AR53" s="149"/>
      <c r="AS53" s="149"/>
      <c r="AT53" s="149"/>
      <c r="AU53" s="149"/>
      <c r="AV53" s="149"/>
      <c r="AW53" s="149"/>
      <c r="AX53" s="149"/>
      <c r="AY53" s="149"/>
      <c r="AZ53" s="149"/>
      <c r="BA53" s="149"/>
      <c r="BB53" s="149"/>
    </row>
    <row r="54">
      <c r="A54" s="193" t="s">
        <v>271</v>
      </c>
      <c r="B54" s="194" t="s">
        <v>272</v>
      </c>
      <c r="C54" s="193" t="s">
        <v>273</v>
      </c>
      <c r="D54" s="194" t="s">
        <v>274</v>
      </c>
      <c r="E54" s="196" t="s">
        <v>32</v>
      </c>
      <c r="F54" s="153">
        <v>2.0</v>
      </c>
      <c r="G54" s="197"/>
      <c r="H54" s="197"/>
      <c r="I54" s="197">
        <f t="shared" si="28"/>
        <v>0</v>
      </c>
      <c r="J54" s="197">
        <f t="shared" si="29"/>
        <v>0</v>
      </c>
      <c r="K54" s="197">
        <f t="shared" si="30"/>
        <v>0</v>
      </c>
      <c r="L54" s="197">
        <f t="shared" si="31"/>
        <v>0</v>
      </c>
      <c r="M54" s="197">
        <f t="shared" si="32"/>
        <v>0</v>
      </c>
      <c r="N54" s="96"/>
      <c r="O54" s="96"/>
      <c r="P54" s="96"/>
      <c r="Q54" s="148"/>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row>
    <row r="55">
      <c r="A55" s="193" t="s">
        <v>275</v>
      </c>
      <c r="B55" s="194" t="s">
        <v>276</v>
      </c>
      <c r="C55" s="193" t="s">
        <v>277</v>
      </c>
      <c r="D55" s="194" t="s">
        <v>278</v>
      </c>
      <c r="E55" s="196" t="s">
        <v>32</v>
      </c>
      <c r="F55" s="153">
        <v>1.0</v>
      </c>
      <c r="G55" s="197"/>
      <c r="H55" s="197"/>
      <c r="I55" s="197">
        <f t="shared" si="28"/>
        <v>0</v>
      </c>
      <c r="J55" s="197">
        <f t="shared" si="29"/>
        <v>0</v>
      </c>
      <c r="K55" s="197">
        <f t="shared" si="30"/>
        <v>0</v>
      </c>
      <c r="L55" s="197">
        <f t="shared" si="31"/>
        <v>0</v>
      </c>
      <c r="M55" s="197">
        <f t="shared" si="32"/>
        <v>0</v>
      </c>
      <c r="N55" s="96"/>
      <c r="O55" s="96"/>
      <c r="P55" s="96"/>
      <c r="Q55" s="148"/>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49"/>
      <c r="AQ55" s="149"/>
      <c r="AR55" s="149"/>
      <c r="AS55" s="149"/>
      <c r="AT55" s="149"/>
      <c r="AU55" s="149"/>
      <c r="AV55" s="149"/>
      <c r="AW55" s="149"/>
      <c r="AX55" s="149"/>
      <c r="AY55" s="149"/>
      <c r="AZ55" s="149"/>
      <c r="BA55" s="149"/>
      <c r="BB55" s="149"/>
    </row>
    <row r="56">
      <c r="A56" s="193" t="s">
        <v>279</v>
      </c>
      <c r="B56" s="194" t="s">
        <v>280</v>
      </c>
      <c r="C56" s="193" t="s">
        <v>281</v>
      </c>
      <c r="D56" s="194" t="s">
        <v>282</v>
      </c>
      <c r="E56" s="196" t="s">
        <v>32</v>
      </c>
      <c r="F56" s="153">
        <v>2.0</v>
      </c>
      <c r="G56" s="197"/>
      <c r="H56" s="197"/>
      <c r="I56" s="197">
        <f t="shared" si="28"/>
        <v>0</v>
      </c>
      <c r="J56" s="197">
        <f t="shared" si="29"/>
        <v>0</v>
      </c>
      <c r="K56" s="197">
        <f t="shared" si="30"/>
        <v>0</v>
      </c>
      <c r="L56" s="197">
        <f t="shared" si="31"/>
        <v>0</v>
      </c>
      <c r="M56" s="197">
        <f t="shared" si="32"/>
        <v>0</v>
      </c>
      <c r="N56" s="96"/>
      <c r="O56" s="96"/>
      <c r="P56" s="96"/>
      <c r="Q56" s="148"/>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49"/>
      <c r="BA56" s="149"/>
      <c r="BB56" s="149"/>
    </row>
    <row r="57">
      <c r="A57" s="166" t="s">
        <v>284</v>
      </c>
      <c r="B57" s="202" t="s">
        <v>285</v>
      </c>
      <c r="C57" s="167"/>
      <c r="D57" s="168"/>
      <c r="E57" s="169"/>
      <c r="F57" s="170"/>
      <c r="G57" s="171"/>
      <c r="H57" s="171"/>
      <c r="I57" s="171"/>
      <c r="J57" s="171"/>
      <c r="K57" s="171"/>
      <c r="L57" s="171"/>
      <c r="M57" s="172"/>
      <c r="N57" s="173"/>
      <c r="O57" s="96"/>
      <c r="P57" s="96" t="str">
        <f>M57</f>
        <v/>
      </c>
      <c r="Q57" s="148"/>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49"/>
      <c r="AY57" s="149"/>
      <c r="AZ57" s="149"/>
      <c r="BA57" s="149"/>
      <c r="BB57" s="149"/>
    </row>
    <row r="58">
      <c r="A58" s="193" t="s">
        <v>287</v>
      </c>
      <c r="B58" s="194" t="s">
        <v>288</v>
      </c>
      <c r="C58" s="193" t="s">
        <v>289</v>
      </c>
      <c r="D58" s="194" t="s">
        <v>290</v>
      </c>
      <c r="E58" s="196" t="s">
        <v>32</v>
      </c>
      <c r="F58" s="153">
        <v>1.0</v>
      </c>
      <c r="G58" s="197"/>
      <c r="H58" s="197"/>
      <c r="I58" s="197">
        <f t="shared" ref="I58:I63" si="33">SUM(G58:H58)</f>
        <v>0</v>
      </c>
      <c r="J58" s="197">
        <f t="shared" ref="J58:J63" si="34">G58*F58</f>
        <v>0</v>
      </c>
      <c r="K58" s="197">
        <f t="shared" ref="K58:K63" si="35">H58*F58</f>
        <v>0</v>
      </c>
      <c r="L58" s="197">
        <f t="shared" ref="L58:L63" si="36">J58+K58</f>
        <v>0</v>
      </c>
      <c r="M58" s="197">
        <f t="shared" ref="M58:M63" si="37">ROUND(L58*(1+$M$4),2)</f>
        <v>0</v>
      </c>
      <c r="N58" s="96"/>
      <c r="O58" s="96"/>
      <c r="P58" s="96"/>
      <c r="Q58" s="148"/>
      <c r="R58" s="149"/>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row>
    <row r="59">
      <c r="A59" s="193" t="s">
        <v>293</v>
      </c>
      <c r="B59" s="194" t="s">
        <v>294</v>
      </c>
      <c r="C59" s="193" t="s">
        <v>295</v>
      </c>
      <c r="D59" s="194" t="s">
        <v>296</v>
      </c>
      <c r="E59" s="196" t="s">
        <v>32</v>
      </c>
      <c r="F59" s="153">
        <v>1.0</v>
      </c>
      <c r="G59" s="197"/>
      <c r="H59" s="197"/>
      <c r="I59" s="197">
        <f t="shared" si="33"/>
        <v>0</v>
      </c>
      <c r="J59" s="197">
        <f t="shared" si="34"/>
        <v>0</v>
      </c>
      <c r="K59" s="197">
        <f t="shared" si="35"/>
        <v>0</v>
      </c>
      <c r="L59" s="197">
        <f t="shared" si="36"/>
        <v>0</v>
      </c>
      <c r="M59" s="197">
        <f t="shared" si="37"/>
        <v>0</v>
      </c>
      <c r="N59" s="96"/>
      <c r="O59" s="96"/>
      <c r="P59" s="96"/>
      <c r="Q59" s="148"/>
      <c r="R59" s="149"/>
      <c r="S59" s="149"/>
      <c r="T59" s="149"/>
      <c r="U59" s="149"/>
      <c r="V59" s="149"/>
      <c r="W59" s="149"/>
      <c r="X59" s="149"/>
      <c r="Y59" s="149"/>
      <c r="Z59" s="149"/>
      <c r="AA59" s="149"/>
      <c r="AB59" s="149"/>
      <c r="AC59" s="149"/>
      <c r="AD59" s="149"/>
      <c r="AE59" s="149"/>
      <c r="AF59" s="149"/>
      <c r="AG59" s="149"/>
      <c r="AH59" s="149"/>
      <c r="AI59" s="149"/>
      <c r="AJ59" s="149"/>
      <c r="AK59" s="149"/>
      <c r="AL59" s="149"/>
      <c r="AM59" s="149"/>
      <c r="AN59" s="149"/>
      <c r="AO59" s="149"/>
      <c r="AP59" s="149"/>
      <c r="AQ59" s="149"/>
      <c r="AR59" s="149"/>
      <c r="AS59" s="149"/>
      <c r="AT59" s="149"/>
      <c r="AU59" s="149"/>
      <c r="AV59" s="149"/>
      <c r="AW59" s="149"/>
      <c r="AX59" s="149"/>
      <c r="AY59" s="149"/>
      <c r="AZ59" s="149"/>
      <c r="BA59" s="149"/>
      <c r="BB59" s="149"/>
    </row>
    <row r="60">
      <c r="A60" s="193" t="s">
        <v>309</v>
      </c>
      <c r="B60" s="194" t="s">
        <v>310</v>
      </c>
      <c r="C60" s="193" t="s">
        <v>311</v>
      </c>
      <c r="D60" s="194" t="s">
        <v>313</v>
      </c>
      <c r="E60" s="196" t="s">
        <v>32</v>
      </c>
      <c r="F60" s="153">
        <v>3.0</v>
      </c>
      <c r="G60" s="197"/>
      <c r="H60" s="197"/>
      <c r="I60" s="197">
        <f t="shared" si="33"/>
        <v>0</v>
      </c>
      <c r="J60" s="197">
        <f t="shared" si="34"/>
        <v>0</v>
      </c>
      <c r="K60" s="197">
        <f t="shared" si="35"/>
        <v>0</v>
      </c>
      <c r="L60" s="197">
        <f t="shared" si="36"/>
        <v>0</v>
      </c>
      <c r="M60" s="197">
        <f t="shared" si="37"/>
        <v>0</v>
      </c>
      <c r="N60" s="96"/>
      <c r="O60" s="96"/>
      <c r="P60" s="96"/>
      <c r="Q60" s="148"/>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9"/>
      <c r="AR60" s="149"/>
      <c r="AS60" s="149"/>
      <c r="AT60" s="149"/>
      <c r="AU60" s="149"/>
      <c r="AV60" s="149"/>
      <c r="AW60" s="149"/>
      <c r="AX60" s="149"/>
      <c r="AY60" s="149"/>
      <c r="AZ60" s="149"/>
      <c r="BA60" s="149"/>
      <c r="BB60" s="149"/>
    </row>
    <row r="61">
      <c r="A61" s="193" t="s">
        <v>327</v>
      </c>
      <c r="B61" s="194" t="s">
        <v>329</v>
      </c>
      <c r="C61" s="193" t="s">
        <v>331</v>
      </c>
      <c r="D61" s="194" t="s">
        <v>332</v>
      </c>
      <c r="E61" s="196" t="s">
        <v>32</v>
      </c>
      <c r="F61" s="153">
        <v>2.0</v>
      </c>
      <c r="G61" s="197"/>
      <c r="H61" s="197"/>
      <c r="I61" s="197">
        <f t="shared" si="33"/>
        <v>0</v>
      </c>
      <c r="J61" s="197">
        <f t="shared" si="34"/>
        <v>0</v>
      </c>
      <c r="K61" s="197">
        <f t="shared" si="35"/>
        <v>0</v>
      </c>
      <c r="L61" s="197">
        <f t="shared" si="36"/>
        <v>0</v>
      </c>
      <c r="M61" s="197">
        <f t="shared" si="37"/>
        <v>0</v>
      </c>
      <c r="N61" s="96"/>
      <c r="O61" s="96"/>
      <c r="P61" s="96"/>
      <c r="Q61" s="148"/>
      <c r="R61" s="149"/>
      <c r="S61" s="149"/>
      <c r="T61" s="149"/>
      <c r="U61" s="149"/>
      <c r="V61" s="149"/>
      <c r="W61" s="149"/>
      <c r="X61" s="149"/>
      <c r="Y61" s="149"/>
      <c r="Z61" s="149"/>
      <c r="AA61" s="149"/>
      <c r="AB61" s="149"/>
      <c r="AC61" s="149"/>
      <c r="AD61" s="149"/>
      <c r="AE61" s="149"/>
      <c r="AF61" s="149"/>
      <c r="AG61" s="149"/>
      <c r="AH61" s="149"/>
      <c r="AI61" s="149"/>
      <c r="AJ61" s="149"/>
      <c r="AK61" s="149"/>
      <c r="AL61" s="149"/>
      <c r="AM61" s="149"/>
      <c r="AN61" s="149"/>
      <c r="AO61" s="149"/>
      <c r="AP61" s="149"/>
      <c r="AQ61" s="149"/>
      <c r="AR61" s="149"/>
      <c r="AS61" s="149"/>
      <c r="AT61" s="149"/>
      <c r="AU61" s="149"/>
      <c r="AV61" s="149"/>
      <c r="AW61" s="149"/>
      <c r="AX61" s="149"/>
      <c r="AY61" s="149"/>
      <c r="AZ61" s="149"/>
      <c r="BA61" s="149"/>
      <c r="BB61" s="149"/>
    </row>
    <row r="62">
      <c r="A62" s="193" t="s">
        <v>349</v>
      </c>
      <c r="B62" s="194" t="s">
        <v>351</v>
      </c>
      <c r="C62" s="193" t="s">
        <v>353</v>
      </c>
      <c r="D62" s="194" t="s">
        <v>354</v>
      </c>
      <c r="E62" s="196" t="s">
        <v>107</v>
      </c>
      <c r="F62" s="153">
        <v>3.0</v>
      </c>
      <c r="G62" s="197"/>
      <c r="H62" s="197"/>
      <c r="I62" s="197">
        <f t="shared" si="33"/>
        <v>0</v>
      </c>
      <c r="J62" s="197">
        <f t="shared" si="34"/>
        <v>0</v>
      </c>
      <c r="K62" s="197">
        <f t="shared" si="35"/>
        <v>0</v>
      </c>
      <c r="L62" s="197">
        <f t="shared" si="36"/>
        <v>0</v>
      </c>
      <c r="M62" s="197">
        <f t="shared" si="37"/>
        <v>0</v>
      </c>
      <c r="N62" s="96"/>
      <c r="O62" s="96"/>
      <c r="P62" s="96"/>
      <c r="Q62" s="148"/>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c r="AO62" s="149"/>
      <c r="AP62" s="149"/>
      <c r="AQ62" s="149"/>
      <c r="AR62" s="149"/>
      <c r="AS62" s="149"/>
      <c r="AT62" s="149"/>
      <c r="AU62" s="149"/>
      <c r="AV62" s="149"/>
      <c r="AW62" s="149"/>
      <c r="AX62" s="149"/>
      <c r="AY62" s="149"/>
      <c r="AZ62" s="149"/>
      <c r="BA62" s="149"/>
      <c r="BB62" s="149"/>
    </row>
    <row r="63">
      <c r="A63" s="193" t="s">
        <v>363</v>
      </c>
      <c r="B63" s="194" t="s">
        <v>364</v>
      </c>
      <c r="C63" s="193" t="s">
        <v>365</v>
      </c>
      <c r="D63" s="194" t="s">
        <v>366</v>
      </c>
      <c r="E63" s="196" t="s">
        <v>32</v>
      </c>
      <c r="F63" s="153">
        <v>1.0</v>
      </c>
      <c r="G63" s="197"/>
      <c r="H63" s="197"/>
      <c r="I63" s="197">
        <f t="shared" si="33"/>
        <v>0</v>
      </c>
      <c r="J63" s="197">
        <f t="shared" si="34"/>
        <v>0</v>
      </c>
      <c r="K63" s="197">
        <f t="shared" si="35"/>
        <v>0</v>
      </c>
      <c r="L63" s="197">
        <f t="shared" si="36"/>
        <v>0</v>
      </c>
      <c r="M63" s="197">
        <f t="shared" si="37"/>
        <v>0</v>
      </c>
      <c r="N63" s="96"/>
      <c r="O63" s="96"/>
      <c r="P63" s="96"/>
      <c r="Q63" s="148"/>
      <c r="R63" s="149"/>
      <c r="S63" s="149"/>
      <c r="T63" s="149"/>
      <c r="U63" s="149"/>
      <c r="V63" s="149"/>
      <c r="W63" s="149"/>
      <c r="X63" s="149"/>
      <c r="Y63" s="149"/>
      <c r="Z63" s="149"/>
      <c r="AA63" s="149"/>
      <c r="AB63" s="149"/>
      <c r="AC63" s="149"/>
      <c r="AD63" s="149"/>
      <c r="AE63" s="149"/>
      <c r="AF63" s="149"/>
      <c r="AG63" s="149"/>
      <c r="AH63" s="149"/>
      <c r="AI63" s="149"/>
      <c r="AJ63" s="149"/>
      <c r="AK63" s="149"/>
      <c r="AL63" s="149"/>
      <c r="AM63" s="149"/>
      <c r="AN63" s="149"/>
      <c r="AO63" s="149"/>
      <c r="AP63" s="149"/>
      <c r="AQ63" s="149"/>
      <c r="AR63" s="149"/>
      <c r="AS63" s="149"/>
      <c r="AT63" s="149"/>
      <c r="AU63" s="149"/>
      <c r="AV63" s="149"/>
      <c r="AW63" s="149"/>
      <c r="AX63" s="149"/>
      <c r="AY63" s="149"/>
      <c r="AZ63" s="149"/>
      <c r="BA63" s="149"/>
      <c r="BB63" s="149"/>
    </row>
    <row r="64">
      <c r="A64" s="166" t="s">
        <v>455</v>
      </c>
      <c r="B64" s="202" t="s">
        <v>458</v>
      </c>
      <c r="C64" s="167"/>
      <c r="D64" s="168"/>
      <c r="E64" s="169"/>
      <c r="F64" s="170"/>
      <c r="G64" s="171"/>
      <c r="H64" s="171"/>
      <c r="I64" s="171"/>
      <c r="J64" s="171"/>
      <c r="K64" s="171"/>
      <c r="L64" s="171"/>
      <c r="M64" s="172"/>
      <c r="N64" s="173"/>
      <c r="O64" s="96"/>
      <c r="P64" s="96" t="str">
        <f>M64</f>
        <v/>
      </c>
      <c r="Q64" s="148"/>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49"/>
    </row>
    <row r="65">
      <c r="A65" s="193" t="s">
        <v>479</v>
      </c>
      <c r="B65" s="194" t="s">
        <v>480</v>
      </c>
      <c r="C65" s="193" t="s">
        <v>481</v>
      </c>
      <c r="D65" s="194" t="s">
        <v>483</v>
      </c>
      <c r="E65" s="196" t="s">
        <v>32</v>
      </c>
      <c r="F65" s="153">
        <v>1.0</v>
      </c>
      <c r="G65" s="197"/>
      <c r="H65" s="197"/>
      <c r="I65" s="197">
        <f t="shared" ref="I65:I79" si="38">SUM(G65:H65)</f>
        <v>0</v>
      </c>
      <c r="J65" s="197">
        <f t="shared" ref="J65:J79" si="39">G65*F65</f>
        <v>0</v>
      </c>
      <c r="K65" s="197">
        <f t="shared" ref="K65:K79" si="40">H65*F65</f>
        <v>0</v>
      </c>
      <c r="L65" s="197">
        <f t="shared" ref="L65:L79" si="41">J65+K65</f>
        <v>0</v>
      </c>
      <c r="M65" s="197">
        <f t="shared" ref="M65:M79" si="42">ROUND(L65*(1+$M$4),2)</f>
        <v>0</v>
      </c>
      <c r="N65" s="96"/>
      <c r="O65" s="96"/>
      <c r="P65" s="96"/>
      <c r="Q65" s="148"/>
      <c r="R65" s="149"/>
      <c r="S65" s="149"/>
      <c r="T65" s="149"/>
      <c r="U65" s="149"/>
      <c r="V65" s="149"/>
      <c r="W65" s="149"/>
      <c r="X65" s="149"/>
      <c r="Y65" s="149"/>
      <c r="Z65" s="149"/>
      <c r="AA65" s="149"/>
      <c r="AB65" s="149"/>
      <c r="AC65" s="149"/>
      <c r="AD65" s="149"/>
      <c r="AE65" s="149"/>
      <c r="AF65" s="149"/>
      <c r="AG65" s="149"/>
      <c r="AH65" s="149"/>
      <c r="AI65" s="149"/>
      <c r="AJ65" s="149"/>
      <c r="AK65" s="149"/>
      <c r="AL65" s="149"/>
      <c r="AM65" s="149"/>
      <c r="AN65" s="149"/>
      <c r="AO65" s="149"/>
      <c r="AP65" s="149"/>
      <c r="AQ65" s="149"/>
      <c r="AR65" s="149"/>
      <c r="AS65" s="149"/>
      <c r="AT65" s="149"/>
      <c r="AU65" s="149"/>
      <c r="AV65" s="149"/>
      <c r="AW65" s="149"/>
      <c r="AX65" s="149"/>
      <c r="AY65" s="149"/>
      <c r="AZ65" s="149"/>
      <c r="BA65" s="149"/>
      <c r="BB65" s="149"/>
    </row>
    <row r="66">
      <c r="A66" s="193" t="s">
        <v>535</v>
      </c>
      <c r="B66" s="194" t="s">
        <v>536</v>
      </c>
      <c r="C66" s="193" t="s">
        <v>537</v>
      </c>
      <c r="D66" s="194" t="s">
        <v>538</v>
      </c>
      <c r="E66" s="196" t="s">
        <v>32</v>
      </c>
      <c r="F66" s="153">
        <v>15.0</v>
      </c>
      <c r="G66" s="197"/>
      <c r="H66" s="197"/>
      <c r="I66" s="197">
        <f t="shared" si="38"/>
        <v>0</v>
      </c>
      <c r="J66" s="197">
        <f t="shared" si="39"/>
        <v>0</v>
      </c>
      <c r="K66" s="197">
        <f t="shared" si="40"/>
        <v>0</v>
      </c>
      <c r="L66" s="197">
        <f t="shared" si="41"/>
        <v>0</v>
      </c>
      <c r="M66" s="197">
        <f t="shared" si="42"/>
        <v>0</v>
      </c>
      <c r="N66" s="96"/>
      <c r="O66" s="96"/>
      <c r="P66" s="96"/>
      <c r="Q66" s="148"/>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49"/>
    </row>
    <row r="67">
      <c r="A67" s="193" t="s">
        <v>599</v>
      </c>
      <c r="B67" s="194" t="s">
        <v>600</v>
      </c>
      <c r="C67" s="193" t="s">
        <v>603</v>
      </c>
      <c r="D67" s="194" t="s">
        <v>604</v>
      </c>
      <c r="E67" s="196" t="s">
        <v>32</v>
      </c>
      <c r="F67" s="153">
        <v>26.0</v>
      </c>
      <c r="G67" s="197"/>
      <c r="H67" s="197"/>
      <c r="I67" s="197">
        <f t="shared" si="38"/>
        <v>0</v>
      </c>
      <c r="J67" s="197">
        <f t="shared" si="39"/>
        <v>0</v>
      </c>
      <c r="K67" s="197">
        <f t="shared" si="40"/>
        <v>0</v>
      </c>
      <c r="L67" s="197">
        <f t="shared" si="41"/>
        <v>0</v>
      </c>
      <c r="M67" s="197">
        <f t="shared" si="42"/>
        <v>0</v>
      </c>
      <c r="N67" s="96"/>
      <c r="O67" s="96"/>
      <c r="P67" s="96"/>
      <c r="Q67" s="148"/>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row>
    <row r="68">
      <c r="A68" s="193" t="s">
        <v>613</v>
      </c>
      <c r="B68" s="194" t="s">
        <v>614</v>
      </c>
      <c r="C68" s="193" t="s">
        <v>615</v>
      </c>
      <c r="D68" s="194" t="s">
        <v>616</v>
      </c>
      <c r="E68" s="196" t="s">
        <v>32</v>
      </c>
      <c r="F68" s="153">
        <v>2.0</v>
      </c>
      <c r="G68" s="197"/>
      <c r="H68" s="197"/>
      <c r="I68" s="197">
        <f t="shared" si="38"/>
        <v>0</v>
      </c>
      <c r="J68" s="197">
        <f t="shared" si="39"/>
        <v>0</v>
      </c>
      <c r="K68" s="197">
        <f t="shared" si="40"/>
        <v>0</v>
      </c>
      <c r="L68" s="197">
        <f t="shared" si="41"/>
        <v>0</v>
      </c>
      <c r="M68" s="197">
        <f t="shared" si="42"/>
        <v>0</v>
      </c>
      <c r="N68" s="96"/>
      <c r="O68" s="96"/>
      <c r="P68" s="96"/>
      <c r="Q68" s="148"/>
      <c r="R68" s="149"/>
      <c r="S68" s="149"/>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row>
    <row r="69">
      <c r="A69" s="193" t="s">
        <v>617</v>
      </c>
      <c r="B69" s="194" t="s">
        <v>618</v>
      </c>
      <c r="C69" s="193" t="s">
        <v>619</v>
      </c>
      <c r="D69" s="194" t="s">
        <v>620</v>
      </c>
      <c r="E69" s="196" t="s">
        <v>32</v>
      </c>
      <c r="F69" s="153">
        <v>19.0</v>
      </c>
      <c r="G69" s="197"/>
      <c r="H69" s="197"/>
      <c r="I69" s="197">
        <f t="shared" si="38"/>
        <v>0</v>
      </c>
      <c r="J69" s="197">
        <f t="shared" si="39"/>
        <v>0</v>
      </c>
      <c r="K69" s="197">
        <f t="shared" si="40"/>
        <v>0</v>
      </c>
      <c r="L69" s="197">
        <f t="shared" si="41"/>
        <v>0</v>
      </c>
      <c r="M69" s="197">
        <f t="shared" si="42"/>
        <v>0</v>
      </c>
      <c r="N69" s="96"/>
      <c r="O69" s="96"/>
      <c r="P69" s="96"/>
      <c r="Q69" s="148"/>
      <c r="R69" s="149"/>
      <c r="S69" s="149"/>
      <c r="T69" s="149"/>
      <c r="U69" s="149"/>
      <c r="V69" s="149"/>
      <c r="W69" s="149"/>
      <c r="X69" s="149"/>
      <c r="Y69" s="149"/>
      <c r="Z69" s="149"/>
      <c r="AA69" s="149"/>
      <c r="AB69" s="149"/>
      <c r="AC69" s="149"/>
      <c r="AD69" s="149"/>
      <c r="AE69" s="149"/>
      <c r="AF69" s="149"/>
      <c r="AG69" s="149"/>
      <c r="AH69" s="149"/>
      <c r="AI69" s="149"/>
      <c r="AJ69" s="149"/>
      <c r="AK69" s="149"/>
      <c r="AL69" s="149"/>
      <c r="AM69" s="149"/>
      <c r="AN69" s="149"/>
      <c r="AO69" s="149"/>
      <c r="AP69" s="149"/>
      <c r="AQ69" s="149"/>
      <c r="AR69" s="149"/>
      <c r="AS69" s="149"/>
      <c r="AT69" s="149"/>
      <c r="AU69" s="149"/>
      <c r="AV69" s="149"/>
      <c r="AW69" s="149"/>
      <c r="AX69" s="149"/>
      <c r="AY69" s="149"/>
      <c r="AZ69" s="149"/>
      <c r="BA69" s="149"/>
      <c r="BB69" s="149"/>
    </row>
    <row r="70">
      <c r="A70" s="193" t="s">
        <v>696</v>
      </c>
      <c r="B70" s="194" t="s">
        <v>697</v>
      </c>
      <c r="C70" s="193" t="s">
        <v>698</v>
      </c>
      <c r="D70" s="194" t="s">
        <v>699</v>
      </c>
      <c r="E70" s="196" t="s">
        <v>107</v>
      </c>
      <c r="F70" s="153">
        <f>55.5+51.62+22.16+31.66</f>
        <v>160.94</v>
      </c>
      <c r="G70" s="197"/>
      <c r="H70" s="197"/>
      <c r="I70" s="197">
        <f t="shared" si="38"/>
        <v>0</v>
      </c>
      <c r="J70" s="197">
        <f t="shared" si="39"/>
        <v>0</v>
      </c>
      <c r="K70" s="197">
        <f t="shared" si="40"/>
        <v>0</v>
      </c>
      <c r="L70" s="197">
        <f t="shared" si="41"/>
        <v>0</v>
      </c>
      <c r="M70" s="197">
        <f t="shared" si="42"/>
        <v>0</v>
      </c>
      <c r="N70" s="96"/>
      <c r="O70" s="96"/>
      <c r="P70" s="96"/>
      <c r="Q70" s="148"/>
      <c r="R70" s="149"/>
      <c r="S70" s="149"/>
      <c r="T70" s="149"/>
      <c r="U70" s="149"/>
      <c r="V70" s="149"/>
      <c r="W70" s="149"/>
      <c r="X70" s="149"/>
      <c r="Y70" s="149"/>
      <c r="Z70" s="149"/>
      <c r="AA70" s="149"/>
      <c r="AB70" s="149"/>
      <c r="AC70" s="149"/>
      <c r="AD70" s="149"/>
      <c r="AE70" s="149"/>
      <c r="AF70" s="149"/>
      <c r="AG70" s="149"/>
      <c r="AH70" s="149"/>
      <c r="AI70" s="149"/>
      <c r="AJ70" s="149"/>
      <c r="AK70" s="149"/>
      <c r="AL70" s="149"/>
      <c r="AM70" s="149"/>
      <c r="AN70" s="149"/>
      <c r="AO70" s="149"/>
      <c r="AP70" s="149"/>
      <c r="AQ70" s="149"/>
      <c r="AR70" s="149"/>
      <c r="AS70" s="149"/>
      <c r="AT70" s="149"/>
      <c r="AU70" s="149"/>
      <c r="AV70" s="149"/>
      <c r="AW70" s="149"/>
      <c r="AX70" s="149"/>
      <c r="AY70" s="149"/>
      <c r="AZ70" s="149"/>
      <c r="BA70" s="149"/>
      <c r="BB70" s="149"/>
    </row>
    <row r="71">
      <c r="A71" s="193" t="s">
        <v>700</v>
      </c>
      <c r="B71" s="194" t="s">
        <v>701</v>
      </c>
      <c r="C71" s="193" t="s">
        <v>702</v>
      </c>
      <c r="D71" s="194" t="s">
        <v>703</v>
      </c>
      <c r="E71" s="196" t="s">
        <v>107</v>
      </c>
      <c r="F71" s="153">
        <f>90.63+28.41+68.51+62.22</f>
        <v>249.77</v>
      </c>
      <c r="G71" s="197"/>
      <c r="H71" s="197"/>
      <c r="I71" s="197">
        <f t="shared" si="38"/>
        <v>0</v>
      </c>
      <c r="J71" s="197">
        <f t="shared" si="39"/>
        <v>0</v>
      </c>
      <c r="K71" s="197">
        <f t="shared" si="40"/>
        <v>0</v>
      </c>
      <c r="L71" s="197">
        <f t="shared" si="41"/>
        <v>0</v>
      </c>
      <c r="M71" s="197">
        <f t="shared" si="42"/>
        <v>0</v>
      </c>
      <c r="N71" s="96"/>
      <c r="O71" s="96"/>
      <c r="P71" s="96"/>
      <c r="Q71" s="148"/>
      <c r="R71" s="149"/>
      <c r="S71" s="149"/>
      <c r="T71" s="149"/>
      <c r="U71" s="149"/>
      <c r="V71" s="149"/>
      <c r="W71" s="149"/>
      <c r="X71" s="149"/>
      <c r="Y71" s="149"/>
      <c r="Z71" s="149"/>
      <c r="AA71" s="149"/>
      <c r="AB71" s="149"/>
      <c r="AC71" s="149"/>
      <c r="AD71" s="149"/>
      <c r="AE71" s="149"/>
      <c r="AF71" s="149"/>
      <c r="AG71" s="149"/>
      <c r="AH71" s="149"/>
      <c r="AI71" s="149"/>
      <c r="AJ71" s="149"/>
      <c r="AK71" s="149"/>
      <c r="AL71" s="149"/>
      <c r="AM71" s="149"/>
      <c r="AN71" s="149"/>
      <c r="AO71" s="149"/>
      <c r="AP71" s="149"/>
      <c r="AQ71" s="149"/>
      <c r="AR71" s="149"/>
      <c r="AS71" s="149"/>
      <c r="AT71" s="149"/>
      <c r="AU71" s="149"/>
      <c r="AV71" s="149"/>
      <c r="AW71" s="149"/>
      <c r="AX71" s="149"/>
      <c r="AY71" s="149"/>
      <c r="AZ71" s="149"/>
      <c r="BA71" s="149"/>
      <c r="BB71" s="149"/>
    </row>
    <row r="72">
      <c r="A72" s="193" t="s">
        <v>752</v>
      </c>
      <c r="B72" s="194" t="s">
        <v>754</v>
      </c>
      <c r="C72" s="193" t="s">
        <v>755</v>
      </c>
      <c r="D72" s="194" t="s">
        <v>756</v>
      </c>
      <c r="E72" s="196" t="s">
        <v>107</v>
      </c>
      <c r="F72" s="153">
        <f>12.71*3</f>
        <v>38.13</v>
      </c>
      <c r="G72" s="197"/>
      <c r="H72" s="197"/>
      <c r="I72" s="197">
        <f t="shared" si="38"/>
        <v>0</v>
      </c>
      <c r="J72" s="197">
        <f t="shared" si="39"/>
        <v>0</v>
      </c>
      <c r="K72" s="197">
        <f t="shared" si="40"/>
        <v>0</v>
      </c>
      <c r="L72" s="197">
        <f t="shared" si="41"/>
        <v>0</v>
      </c>
      <c r="M72" s="197">
        <f t="shared" si="42"/>
        <v>0</v>
      </c>
      <c r="N72" s="96"/>
      <c r="O72" s="96"/>
      <c r="P72" s="96"/>
      <c r="Q72" s="148"/>
      <c r="R72" s="149"/>
      <c r="S72" s="149"/>
      <c r="T72" s="149"/>
      <c r="U72" s="149"/>
      <c r="V72" s="149"/>
      <c r="W72" s="149"/>
      <c r="X72" s="149"/>
      <c r="Y72" s="149"/>
      <c r="Z72" s="149"/>
      <c r="AA72" s="149"/>
      <c r="AB72" s="149"/>
      <c r="AC72" s="149"/>
      <c r="AD72" s="149"/>
      <c r="AE72" s="149"/>
      <c r="AF72" s="149"/>
      <c r="AG72" s="149"/>
      <c r="AH72" s="149"/>
      <c r="AI72" s="149"/>
      <c r="AJ72" s="149"/>
      <c r="AK72" s="149"/>
      <c r="AL72" s="149"/>
      <c r="AM72" s="149"/>
      <c r="AN72" s="149"/>
      <c r="AO72" s="149"/>
      <c r="AP72" s="149"/>
      <c r="AQ72" s="149"/>
      <c r="AR72" s="149"/>
      <c r="AS72" s="149"/>
      <c r="AT72" s="149"/>
      <c r="AU72" s="149"/>
      <c r="AV72" s="149"/>
      <c r="AW72" s="149"/>
      <c r="AX72" s="149"/>
      <c r="AY72" s="149"/>
      <c r="AZ72" s="149"/>
      <c r="BA72" s="149"/>
      <c r="BB72" s="149"/>
    </row>
    <row r="73">
      <c r="A73" s="193" t="s">
        <v>769</v>
      </c>
      <c r="B73" s="194" t="s">
        <v>771</v>
      </c>
      <c r="C73" s="193" t="s">
        <v>773</v>
      </c>
      <c r="D73" s="194" t="s">
        <v>775</v>
      </c>
      <c r="E73" s="196" t="s">
        <v>107</v>
      </c>
      <c r="F73" s="153">
        <f>25*4</f>
        <v>100</v>
      </c>
      <c r="G73" s="197"/>
      <c r="H73" s="197"/>
      <c r="I73" s="197">
        <f t="shared" si="38"/>
        <v>0</v>
      </c>
      <c r="J73" s="197">
        <f t="shared" si="39"/>
        <v>0</v>
      </c>
      <c r="K73" s="197">
        <f t="shared" si="40"/>
        <v>0</v>
      </c>
      <c r="L73" s="197">
        <f t="shared" si="41"/>
        <v>0</v>
      </c>
      <c r="M73" s="197">
        <f t="shared" si="42"/>
        <v>0</v>
      </c>
      <c r="N73" s="96"/>
      <c r="O73" s="96"/>
      <c r="P73" s="96"/>
      <c r="Q73" s="148"/>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row>
    <row r="74">
      <c r="A74" s="193" t="s">
        <v>787</v>
      </c>
      <c r="B74" s="194" t="s">
        <v>789</v>
      </c>
      <c r="C74" s="193" t="s">
        <v>791</v>
      </c>
      <c r="D74" s="194" t="s">
        <v>794</v>
      </c>
      <c r="E74" s="196" t="s">
        <v>32</v>
      </c>
      <c r="F74" s="153">
        <v>1.0</v>
      </c>
      <c r="G74" s="197"/>
      <c r="H74" s="197"/>
      <c r="I74" s="197">
        <f t="shared" si="38"/>
        <v>0</v>
      </c>
      <c r="J74" s="197">
        <f t="shared" si="39"/>
        <v>0</v>
      </c>
      <c r="K74" s="197">
        <f t="shared" si="40"/>
        <v>0</v>
      </c>
      <c r="L74" s="197">
        <f t="shared" si="41"/>
        <v>0</v>
      </c>
      <c r="M74" s="197">
        <f t="shared" si="42"/>
        <v>0</v>
      </c>
      <c r="N74" s="96"/>
      <c r="O74" s="96"/>
      <c r="P74" s="96"/>
      <c r="Q74" s="148"/>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row>
    <row r="75">
      <c r="A75" s="193" t="s">
        <v>795</v>
      </c>
      <c r="B75" s="194" t="s">
        <v>796</v>
      </c>
      <c r="C75" s="193" t="s">
        <v>797</v>
      </c>
      <c r="D75" s="194" t="s">
        <v>798</v>
      </c>
      <c r="E75" s="196" t="s">
        <v>32</v>
      </c>
      <c r="F75" s="153">
        <v>6.0</v>
      </c>
      <c r="G75" s="197"/>
      <c r="H75" s="197"/>
      <c r="I75" s="197">
        <f t="shared" si="38"/>
        <v>0</v>
      </c>
      <c r="J75" s="197">
        <f t="shared" si="39"/>
        <v>0</v>
      </c>
      <c r="K75" s="197">
        <f t="shared" si="40"/>
        <v>0</v>
      </c>
      <c r="L75" s="197">
        <f t="shared" si="41"/>
        <v>0</v>
      </c>
      <c r="M75" s="197">
        <f t="shared" si="42"/>
        <v>0</v>
      </c>
      <c r="N75" s="96"/>
      <c r="O75" s="96"/>
      <c r="P75" s="96"/>
      <c r="Q75" s="148"/>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row>
    <row r="76">
      <c r="A76" s="193" t="s">
        <v>799</v>
      </c>
      <c r="B76" s="194" t="s">
        <v>800</v>
      </c>
      <c r="C76" s="193" t="s">
        <v>801</v>
      </c>
      <c r="D76" s="194" t="s">
        <v>802</v>
      </c>
      <c r="E76" s="196" t="s">
        <v>32</v>
      </c>
      <c r="F76" s="153">
        <v>1.0</v>
      </c>
      <c r="G76" s="197"/>
      <c r="H76" s="197"/>
      <c r="I76" s="197">
        <f t="shared" si="38"/>
        <v>0</v>
      </c>
      <c r="J76" s="197">
        <f t="shared" si="39"/>
        <v>0</v>
      </c>
      <c r="K76" s="197">
        <f t="shared" si="40"/>
        <v>0</v>
      </c>
      <c r="L76" s="197">
        <f t="shared" si="41"/>
        <v>0</v>
      </c>
      <c r="M76" s="197">
        <f t="shared" si="42"/>
        <v>0</v>
      </c>
      <c r="N76" s="96"/>
      <c r="O76" s="96"/>
      <c r="P76" s="96"/>
      <c r="Q76" s="148"/>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row>
    <row r="77">
      <c r="A77" s="193" t="s">
        <v>827</v>
      </c>
      <c r="B77" s="194" t="s">
        <v>828</v>
      </c>
      <c r="C77" s="193" t="s">
        <v>829</v>
      </c>
      <c r="D77" s="194" t="s">
        <v>830</v>
      </c>
      <c r="E77" s="196" t="s">
        <v>32</v>
      </c>
      <c r="F77" s="153">
        <v>1.0</v>
      </c>
      <c r="G77" s="197"/>
      <c r="H77" s="197"/>
      <c r="I77" s="197">
        <f t="shared" si="38"/>
        <v>0</v>
      </c>
      <c r="J77" s="197">
        <f t="shared" si="39"/>
        <v>0</v>
      </c>
      <c r="K77" s="197">
        <f t="shared" si="40"/>
        <v>0</v>
      </c>
      <c r="L77" s="197">
        <f t="shared" si="41"/>
        <v>0</v>
      </c>
      <c r="M77" s="197">
        <f t="shared" si="42"/>
        <v>0</v>
      </c>
      <c r="N77" s="96"/>
      <c r="O77" s="96"/>
      <c r="P77" s="96"/>
      <c r="Q77" s="148"/>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row>
    <row r="78">
      <c r="A78" s="193" t="s">
        <v>831</v>
      </c>
      <c r="B78" s="194" t="s">
        <v>832</v>
      </c>
      <c r="C78" s="193" t="s">
        <v>833</v>
      </c>
      <c r="D78" s="194" t="s">
        <v>834</v>
      </c>
      <c r="E78" s="196" t="s">
        <v>32</v>
      </c>
      <c r="F78" s="153">
        <v>23.0</v>
      </c>
      <c r="G78" s="197"/>
      <c r="H78" s="197"/>
      <c r="I78" s="197">
        <f t="shared" si="38"/>
        <v>0</v>
      </c>
      <c r="J78" s="197">
        <f t="shared" si="39"/>
        <v>0</v>
      </c>
      <c r="K78" s="197">
        <f t="shared" si="40"/>
        <v>0</v>
      </c>
      <c r="L78" s="197">
        <f t="shared" si="41"/>
        <v>0</v>
      </c>
      <c r="M78" s="197">
        <f t="shared" si="42"/>
        <v>0</v>
      </c>
      <c r="N78" s="96"/>
      <c r="O78" s="96"/>
      <c r="P78" s="96"/>
      <c r="Q78" s="148"/>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row>
    <row r="79">
      <c r="A79" s="193" t="s">
        <v>835</v>
      </c>
      <c r="B79" s="194" t="s">
        <v>836</v>
      </c>
      <c r="C79" s="193" t="s">
        <v>837</v>
      </c>
      <c r="D79" s="194" t="s">
        <v>838</v>
      </c>
      <c r="E79" s="196" t="s">
        <v>32</v>
      </c>
      <c r="F79" s="153">
        <v>2.0</v>
      </c>
      <c r="G79" s="197"/>
      <c r="H79" s="197"/>
      <c r="I79" s="197">
        <f t="shared" si="38"/>
        <v>0</v>
      </c>
      <c r="J79" s="197">
        <f t="shared" si="39"/>
        <v>0</v>
      </c>
      <c r="K79" s="197">
        <f t="shared" si="40"/>
        <v>0</v>
      </c>
      <c r="L79" s="197">
        <f t="shared" si="41"/>
        <v>0</v>
      </c>
      <c r="M79" s="197">
        <f t="shared" si="42"/>
        <v>0</v>
      </c>
      <c r="N79" s="96"/>
      <c r="O79" s="96"/>
      <c r="P79" s="96"/>
      <c r="Q79" s="148"/>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row>
    <row r="80">
      <c r="A80" s="166" t="s">
        <v>895</v>
      </c>
      <c r="B80" s="202" t="s">
        <v>896</v>
      </c>
      <c r="C80" s="167"/>
      <c r="D80" s="168"/>
      <c r="E80" s="169"/>
      <c r="F80" s="170"/>
      <c r="G80" s="171"/>
      <c r="H80" s="171"/>
      <c r="I80" s="171"/>
      <c r="J80" s="171"/>
      <c r="K80" s="171"/>
      <c r="L80" s="171"/>
      <c r="M80" s="172"/>
      <c r="N80" s="173"/>
      <c r="O80" s="96"/>
      <c r="P80" s="96" t="str">
        <f>M80</f>
        <v/>
      </c>
      <c r="Q80" s="148"/>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row>
    <row r="81">
      <c r="A81" s="193" t="s">
        <v>908</v>
      </c>
      <c r="B81" s="194" t="s">
        <v>909</v>
      </c>
      <c r="C81" s="193" t="s">
        <v>910</v>
      </c>
      <c r="D81" s="194" t="s">
        <v>911</v>
      </c>
      <c r="E81" s="196" t="s">
        <v>77</v>
      </c>
      <c r="F81" s="153">
        <f>2.5*0.65</f>
        <v>1.625</v>
      </c>
      <c r="G81" s="197"/>
      <c r="H81" s="197"/>
      <c r="I81" s="197">
        <f t="shared" ref="I81:I82" si="43">SUM(G81:H81)</f>
        <v>0</v>
      </c>
      <c r="J81" s="197">
        <f t="shared" ref="J81:J82" si="44">G81*F81</f>
        <v>0</v>
      </c>
      <c r="K81" s="197">
        <f t="shared" ref="K81:K82" si="45">H81*F81</f>
        <v>0</v>
      </c>
      <c r="L81" s="197">
        <f t="shared" ref="L81:L82" si="46">J81+K81</f>
        <v>0</v>
      </c>
      <c r="M81" s="197">
        <f t="shared" ref="M81:M82" si="47">ROUND(L81*(1+$M$4),2)</f>
        <v>0</v>
      </c>
      <c r="N81" s="96"/>
      <c r="O81" s="96"/>
      <c r="P81" s="96"/>
      <c r="Q81" s="148"/>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row>
    <row r="82">
      <c r="A82" s="193" t="s">
        <v>956</v>
      </c>
      <c r="B82" s="194" t="s">
        <v>958</v>
      </c>
      <c r="C82" s="193" t="s">
        <v>960</v>
      </c>
      <c r="D82" s="194" t="s">
        <v>961</v>
      </c>
      <c r="E82" s="196" t="s">
        <v>32</v>
      </c>
      <c r="F82" s="153">
        <v>1.0</v>
      </c>
      <c r="G82" s="197"/>
      <c r="H82" s="197"/>
      <c r="I82" s="197">
        <f t="shared" si="43"/>
        <v>0</v>
      </c>
      <c r="J82" s="197">
        <f t="shared" si="44"/>
        <v>0</v>
      </c>
      <c r="K82" s="197">
        <f t="shared" si="45"/>
        <v>0</v>
      </c>
      <c r="L82" s="197">
        <f t="shared" si="46"/>
        <v>0</v>
      </c>
      <c r="M82" s="197">
        <f t="shared" si="47"/>
        <v>0</v>
      </c>
      <c r="N82" s="96"/>
      <c r="O82" s="96"/>
      <c r="P82" s="96"/>
      <c r="Q82" s="148"/>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row>
    <row r="83">
      <c r="A83" s="166" t="s">
        <v>973</v>
      </c>
      <c r="B83" s="202" t="s">
        <v>975</v>
      </c>
      <c r="C83" s="167"/>
      <c r="D83" s="168"/>
      <c r="E83" s="169"/>
      <c r="F83" s="170"/>
      <c r="G83" s="171"/>
      <c r="H83" s="171"/>
      <c r="I83" s="171"/>
      <c r="J83" s="171"/>
      <c r="K83" s="171"/>
      <c r="L83" s="171"/>
      <c r="M83" s="172"/>
      <c r="N83" s="173"/>
      <c r="O83" s="96"/>
      <c r="P83" s="96" t="str">
        <f>M83</f>
        <v/>
      </c>
      <c r="Q83" s="148"/>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row>
    <row r="84">
      <c r="A84" s="193" t="s">
        <v>983</v>
      </c>
      <c r="B84" s="194" t="s">
        <v>985</v>
      </c>
      <c r="C84" s="193" t="s">
        <v>988</v>
      </c>
      <c r="D84" s="194" t="s">
        <v>989</v>
      </c>
      <c r="E84" s="196" t="s">
        <v>77</v>
      </c>
      <c r="F84" s="153">
        <v>217.53</v>
      </c>
      <c r="G84" s="197"/>
      <c r="H84" s="197"/>
      <c r="I84" s="197">
        <f t="shared" ref="I84:I92" si="48">SUM(G84:H84)</f>
        <v>0</v>
      </c>
      <c r="J84" s="197">
        <f t="shared" ref="J84:J92" si="49">G84*F84</f>
        <v>0</v>
      </c>
      <c r="K84" s="197">
        <f t="shared" ref="K84:K92" si="50">H84*F84</f>
        <v>0</v>
      </c>
      <c r="L84" s="197">
        <f t="shared" ref="L84:L92" si="51">J84+K84</f>
        <v>0</v>
      </c>
      <c r="M84" s="197">
        <f t="shared" ref="M84:M92" si="52">ROUND(L84*(1+$M$4),2)</f>
        <v>0</v>
      </c>
      <c r="N84" s="96"/>
      <c r="O84" s="96"/>
      <c r="P84" s="96"/>
      <c r="Q84" s="148"/>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row>
    <row r="85">
      <c r="A85" s="193" t="s">
        <v>1004</v>
      </c>
      <c r="B85" s="194" t="s">
        <v>985</v>
      </c>
      <c r="C85" s="193" t="s">
        <v>1005</v>
      </c>
      <c r="D85" s="194" t="s">
        <v>1006</v>
      </c>
      <c r="E85" s="196" t="s">
        <v>77</v>
      </c>
      <c r="F85" s="153">
        <v>217.53</v>
      </c>
      <c r="G85" s="197"/>
      <c r="H85" s="197"/>
      <c r="I85" s="197">
        <f t="shared" si="48"/>
        <v>0</v>
      </c>
      <c r="J85" s="197">
        <f t="shared" si="49"/>
        <v>0</v>
      </c>
      <c r="K85" s="197">
        <f t="shared" si="50"/>
        <v>0</v>
      </c>
      <c r="L85" s="197">
        <f t="shared" si="51"/>
        <v>0</v>
      </c>
      <c r="M85" s="197">
        <f t="shared" si="52"/>
        <v>0</v>
      </c>
      <c r="N85" s="96"/>
      <c r="O85" s="96"/>
      <c r="P85" s="96"/>
      <c r="Q85" s="148"/>
      <c r="R85" s="149"/>
      <c r="S85" s="149"/>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row>
    <row r="86">
      <c r="A86" s="193" t="s">
        <v>1007</v>
      </c>
      <c r="B86" s="194" t="s">
        <v>1008</v>
      </c>
      <c r="C86" s="193" t="s">
        <v>1009</v>
      </c>
      <c r="D86" s="194" t="s">
        <v>1010</v>
      </c>
      <c r="E86" s="196" t="s">
        <v>77</v>
      </c>
      <c r="F86" s="153">
        <v>99.5</v>
      </c>
      <c r="G86" s="197"/>
      <c r="H86" s="197"/>
      <c r="I86" s="197">
        <f t="shared" si="48"/>
        <v>0</v>
      </c>
      <c r="J86" s="197">
        <f t="shared" si="49"/>
        <v>0</v>
      </c>
      <c r="K86" s="197">
        <f t="shared" si="50"/>
        <v>0</v>
      </c>
      <c r="L86" s="197">
        <f t="shared" si="51"/>
        <v>0</v>
      </c>
      <c r="M86" s="197">
        <f t="shared" si="52"/>
        <v>0</v>
      </c>
      <c r="N86" s="96"/>
      <c r="O86" s="96"/>
      <c r="P86" s="96"/>
      <c r="Q86" s="148"/>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row>
    <row r="87">
      <c r="A87" s="193" t="s">
        <v>1013</v>
      </c>
      <c r="B87" s="194" t="s">
        <v>1014</v>
      </c>
      <c r="C87" s="193" t="s">
        <v>1015</v>
      </c>
      <c r="D87" s="194" t="s">
        <v>1016</v>
      </c>
      <c r="E87" s="196" t="s">
        <v>77</v>
      </c>
      <c r="F87" s="153">
        <v>99.5</v>
      </c>
      <c r="G87" s="197"/>
      <c r="H87" s="197"/>
      <c r="I87" s="197">
        <f t="shared" si="48"/>
        <v>0</v>
      </c>
      <c r="J87" s="197">
        <f t="shared" si="49"/>
        <v>0</v>
      </c>
      <c r="K87" s="197">
        <f t="shared" si="50"/>
        <v>0</v>
      </c>
      <c r="L87" s="197">
        <f t="shared" si="51"/>
        <v>0</v>
      </c>
      <c r="M87" s="197">
        <f t="shared" si="52"/>
        <v>0</v>
      </c>
      <c r="N87" s="96"/>
      <c r="O87" s="96"/>
      <c r="P87" s="96"/>
      <c r="Q87" s="148"/>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row>
    <row r="88">
      <c r="A88" s="193" t="s">
        <v>1028</v>
      </c>
      <c r="B88" s="194" t="s">
        <v>1014</v>
      </c>
      <c r="C88" s="193" t="s">
        <v>1030</v>
      </c>
      <c r="D88" s="194" t="s">
        <v>1031</v>
      </c>
      <c r="E88" s="196" t="s">
        <v>77</v>
      </c>
      <c r="F88" s="153">
        <v>99.5</v>
      </c>
      <c r="G88" s="197"/>
      <c r="H88" s="197"/>
      <c r="I88" s="197">
        <f t="shared" si="48"/>
        <v>0</v>
      </c>
      <c r="J88" s="197">
        <f t="shared" si="49"/>
        <v>0</v>
      </c>
      <c r="K88" s="197">
        <f t="shared" si="50"/>
        <v>0</v>
      </c>
      <c r="L88" s="197">
        <f t="shared" si="51"/>
        <v>0</v>
      </c>
      <c r="M88" s="197">
        <f t="shared" si="52"/>
        <v>0</v>
      </c>
      <c r="N88" s="96"/>
      <c r="O88" s="96"/>
      <c r="P88" s="96"/>
      <c r="Q88" s="148"/>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row>
    <row r="89">
      <c r="A89" s="193" t="s">
        <v>1044</v>
      </c>
      <c r="B89" s="194" t="s">
        <v>1045</v>
      </c>
      <c r="C89" s="193" t="s">
        <v>1046</v>
      </c>
      <c r="D89" s="194" t="s">
        <v>1047</v>
      </c>
      <c r="E89" s="196" t="s">
        <v>77</v>
      </c>
      <c r="F89" s="153">
        <v>3.36</v>
      </c>
      <c r="G89" s="197"/>
      <c r="H89" s="197"/>
      <c r="I89" s="197">
        <f t="shared" si="48"/>
        <v>0</v>
      </c>
      <c r="J89" s="197">
        <f t="shared" si="49"/>
        <v>0</v>
      </c>
      <c r="K89" s="197">
        <f t="shared" si="50"/>
        <v>0</v>
      </c>
      <c r="L89" s="197">
        <f t="shared" si="51"/>
        <v>0</v>
      </c>
      <c r="M89" s="197">
        <f t="shared" si="52"/>
        <v>0</v>
      </c>
      <c r="N89" s="96"/>
      <c r="O89" s="96"/>
      <c r="P89" s="96"/>
      <c r="Q89" s="148"/>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row>
    <row r="90">
      <c r="A90" s="193" t="s">
        <v>1056</v>
      </c>
      <c r="B90" s="194" t="s">
        <v>1057</v>
      </c>
      <c r="C90" s="193" t="s">
        <v>1058</v>
      </c>
      <c r="D90" s="194" t="s">
        <v>1059</v>
      </c>
      <c r="E90" s="196" t="s">
        <v>77</v>
      </c>
      <c r="F90" s="153">
        <v>3.36</v>
      </c>
      <c r="G90" s="197"/>
      <c r="H90" s="197"/>
      <c r="I90" s="197">
        <f t="shared" si="48"/>
        <v>0</v>
      </c>
      <c r="J90" s="197">
        <f t="shared" si="49"/>
        <v>0</v>
      </c>
      <c r="K90" s="197">
        <f t="shared" si="50"/>
        <v>0</v>
      </c>
      <c r="L90" s="197">
        <f t="shared" si="51"/>
        <v>0</v>
      </c>
      <c r="M90" s="197">
        <f t="shared" si="52"/>
        <v>0</v>
      </c>
      <c r="N90" s="96"/>
      <c r="O90" s="96"/>
      <c r="P90" s="96"/>
      <c r="Q90" s="148"/>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row>
    <row r="91">
      <c r="A91" s="193" t="s">
        <v>1060</v>
      </c>
      <c r="B91" s="194" t="s">
        <v>1061</v>
      </c>
      <c r="C91" s="193" t="s">
        <v>1062</v>
      </c>
      <c r="D91" s="194" t="s">
        <v>1063</v>
      </c>
      <c r="E91" s="196" t="s">
        <v>77</v>
      </c>
      <c r="F91" s="153">
        <f>62*3.5</f>
        <v>217</v>
      </c>
      <c r="G91" s="197"/>
      <c r="H91" s="197"/>
      <c r="I91" s="197">
        <f t="shared" si="48"/>
        <v>0</v>
      </c>
      <c r="J91" s="197">
        <f t="shared" si="49"/>
        <v>0</v>
      </c>
      <c r="K91" s="197">
        <f t="shared" si="50"/>
        <v>0</v>
      </c>
      <c r="L91" s="197">
        <f t="shared" si="51"/>
        <v>0</v>
      </c>
      <c r="M91" s="197">
        <f t="shared" si="52"/>
        <v>0</v>
      </c>
      <c r="N91" s="96"/>
      <c r="O91" s="96"/>
      <c r="P91" s="96"/>
      <c r="Q91" s="148"/>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row>
    <row r="92">
      <c r="A92" s="193" t="s">
        <v>1080</v>
      </c>
      <c r="B92" s="194" t="s">
        <v>1061</v>
      </c>
      <c r="C92" s="193" t="s">
        <v>1005</v>
      </c>
      <c r="D92" s="194" t="s">
        <v>1083</v>
      </c>
      <c r="E92" s="196" t="s">
        <v>77</v>
      </c>
      <c r="F92" s="153">
        <v>217.0</v>
      </c>
      <c r="G92" s="197"/>
      <c r="H92" s="197"/>
      <c r="I92" s="197">
        <f t="shared" si="48"/>
        <v>0</v>
      </c>
      <c r="J92" s="197">
        <f t="shared" si="49"/>
        <v>0</v>
      </c>
      <c r="K92" s="197">
        <f t="shared" si="50"/>
        <v>0</v>
      </c>
      <c r="L92" s="197">
        <f t="shared" si="51"/>
        <v>0</v>
      </c>
      <c r="M92" s="197">
        <f t="shared" si="52"/>
        <v>0</v>
      </c>
      <c r="N92" s="96"/>
      <c r="O92" s="96"/>
      <c r="P92" s="96"/>
      <c r="Q92" s="148"/>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row>
    <row r="93">
      <c r="A93" s="166" t="s">
        <v>1092</v>
      </c>
      <c r="B93" s="202" t="s">
        <v>1093</v>
      </c>
      <c r="C93" s="167"/>
      <c r="D93" s="168"/>
      <c r="E93" s="169"/>
      <c r="F93" s="170"/>
      <c r="G93" s="171"/>
      <c r="H93" s="171"/>
      <c r="I93" s="171"/>
      <c r="J93" s="171"/>
      <c r="K93" s="171"/>
      <c r="L93" s="171"/>
      <c r="M93" s="172"/>
      <c r="N93" s="173"/>
      <c r="O93" s="96"/>
      <c r="P93" s="96" t="str">
        <f>M93</f>
        <v/>
      </c>
      <c r="Q93" s="148"/>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row>
    <row r="94">
      <c r="A94" s="193" t="s">
        <v>1103</v>
      </c>
      <c r="B94" s="194" t="s">
        <v>1105</v>
      </c>
      <c r="C94" s="193" t="s">
        <v>1106</v>
      </c>
      <c r="D94" s="194" t="s">
        <v>1107</v>
      </c>
      <c r="E94" s="196" t="s">
        <v>77</v>
      </c>
      <c r="F94" s="153">
        <f>6*8</f>
        <v>48</v>
      </c>
      <c r="G94" s="197"/>
      <c r="H94" s="197"/>
      <c r="I94" s="197">
        <f>SUM(G94:H94)</f>
        <v>0</v>
      </c>
      <c r="J94" s="197">
        <f>G94*F94</f>
        <v>0</v>
      </c>
      <c r="K94" s="197">
        <f>H94*F94</f>
        <v>0</v>
      </c>
      <c r="L94" s="197">
        <f>J94+K94</f>
        <v>0</v>
      </c>
      <c r="M94" s="197">
        <f>ROUND(L94*(1+$M$4),2)</f>
        <v>0</v>
      </c>
      <c r="N94" s="96"/>
      <c r="O94" s="96"/>
      <c r="P94" s="96"/>
      <c r="Q94" s="148"/>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row>
    <row r="95">
      <c r="A95" s="232"/>
      <c r="B95" s="233"/>
      <c r="C95" s="234"/>
      <c r="D95" s="233"/>
      <c r="E95" s="235"/>
      <c r="F95" s="236"/>
      <c r="G95" s="237"/>
      <c r="H95" s="237"/>
      <c r="I95" s="238"/>
      <c r="J95" s="238"/>
      <c r="K95" s="238"/>
      <c r="L95" s="238"/>
      <c r="M95" s="239"/>
      <c r="N95" s="156"/>
      <c r="O95" s="156"/>
      <c r="P95" s="156"/>
      <c r="Q95" s="157"/>
      <c r="R95" s="158"/>
      <c r="S95" s="158"/>
      <c r="T95" s="158"/>
      <c r="U95" s="158"/>
      <c r="V95" s="158"/>
      <c r="W95" s="158"/>
      <c r="X95" s="158"/>
      <c r="Y95" s="158"/>
      <c r="Z95" s="158"/>
      <c r="AA95" s="158"/>
      <c r="AB95" s="158"/>
      <c r="AC95" s="158"/>
      <c r="AD95" s="158"/>
      <c r="AE95" s="158"/>
      <c r="AF95" s="158"/>
      <c r="AG95" s="158"/>
      <c r="AH95" s="158"/>
      <c r="AI95" s="158"/>
      <c r="AJ95" s="158"/>
      <c r="AK95" s="158"/>
      <c r="AL95" s="158"/>
      <c r="AM95" s="158"/>
      <c r="AN95" s="158"/>
      <c r="AO95" s="158"/>
      <c r="AP95" s="158"/>
      <c r="AQ95" s="158"/>
      <c r="AR95" s="158"/>
      <c r="AS95" s="158"/>
      <c r="AT95" s="158"/>
      <c r="AU95" s="158"/>
      <c r="AV95" s="158"/>
      <c r="AW95" s="158"/>
      <c r="AX95" s="158"/>
      <c r="AY95" s="158"/>
      <c r="AZ95" s="158"/>
      <c r="BA95" s="158"/>
      <c r="BB95" s="158"/>
    </row>
    <row r="96">
      <c r="A96" s="139" t="s">
        <v>67</v>
      </c>
      <c r="B96" s="240" t="s">
        <v>1116</v>
      </c>
      <c r="C96" s="141"/>
      <c r="D96" s="142"/>
      <c r="E96" s="143"/>
      <c r="F96" s="144"/>
      <c r="G96" s="145"/>
      <c r="H96" s="145"/>
      <c r="I96" s="146"/>
      <c r="J96" s="147">
        <f t="shared" ref="J96:M96" si="53">SUM(J97:J168)</f>
        <v>0</v>
      </c>
      <c r="K96" s="147">
        <f t="shared" si="53"/>
        <v>0</v>
      </c>
      <c r="L96" s="147">
        <f t="shared" si="53"/>
        <v>0</v>
      </c>
      <c r="M96" s="147">
        <f t="shared" si="53"/>
        <v>0</v>
      </c>
      <c r="N96" s="96"/>
      <c r="O96" s="96">
        <f>M96</f>
        <v>0</v>
      </c>
      <c r="P96" s="96"/>
      <c r="Q96" s="148"/>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row>
    <row r="97">
      <c r="A97" s="166" t="s">
        <v>1123</v>
      </c>
      <c r="B97" s="202" t="s">
        <v>125</v>
      </c>
      <c r="C97" s="167"/>
      <c r="D97" s="168"/>
      <c r="E97" s="169"/>
      <c r="F97" s="170"/>
      <c r="G97" s="171"/>
      <c r="H97" s="171"/>
      <c r="I97" s="171"/>
      <c r="J97" s="171"/>
      <c r="K97" s="171"/>
      <c r="L97" s="171"/>
      <c r="M97" s="172"/>
      <c r="N97" s="173"/>
      <c r="O97" s="96"/>
      <c r="P97" s="96" t="str">
        <f>M97</f>
        <v/>
      </c>
      <c r="Q97" s="148"/>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row>
    <row r="98">
      <c r="A98" s="150" t="s">
        <v>1130</v>
      </c>
      <c r="B98" s="151" t="s">
        <v>1131</v>
      </c>
      <c r="C98" s="241" t="s">
        <v>1132</v>
      </c>
      <c r="D98" s="242" t="s">
        <v>1135</v>
      </c>
      <c r="E98" s="243" t="s">
        <v>107</v>
      </c>
      <c r="F98" s="244">
        <v>3.0</v>
      </c>
      <c r="G98" s="245"/>
      <c r="H98" s="245"/>
      <c r="I98" s="197">
        <f t="shared" ref="I98:I105" si="54">SUM(G98:H98)</f>
        <v>0</v>
      </c>
      <c r="J98" s="197">
        <f t="shared" ref="J98:J105" si="55">G98*F98</f>
        <v>0</v>
      </c>
      <c r="K98" s="197">
        <f t="shared" ref="K98:K105" si="56">H98*F98</f>
        <v>0</v>
      </c>
      <c r="L98" s="197">
        <f t="shared" ref="L98:L105" si="57">J98+K98</f>
        <v>0</v>
      </c>
      <c r="M98" s="197">
        <f t="shared" ref="M98:M105" si="58">ROUND(L98*(1+$M$4),2)</f>
        <v>0</v>
      </c>
      <c r="N98" s="156"/>
      <c r="O98" s="156"/>
      <c r="P98" s="156"/>
      <c r="Q98" s="157"/>
      <c r="R98" s="158"/>
      <c r="S98" s="158"/>
      <c r="T98" s="158"/>
      <c r="U98" s="158"/>
      <c r="V98" s="158"/>
      <c r="W98" s="158"/>
      <c r="X98" s="158"/>
      <c r="Y98" s="158"/>
      <c r="Z98" s="158"/>
      <c r="AA98" s="158"/>
      <c r="AB98" s="158"/>
      <c r="AC98" s="158"/>
      <c r="AD98" s="158"/>
      <c r="AE98" s="158"/>
      <c r="AF98" s="158"/>
      <c r="AG98" s="158"/>
      <c r="AH98" s="158"/>
      <c r="AI98" s="158"/>
      <c r="AJ98" s="158"/>
      <c r="AK98" s="158"/>
      <c r="AL98" s="158"/>
      <c r="AM98" s="158"/>
      <c r="AN98" s="158"/>
      <c r="AO98" s="158"/>
      <c r="AP98" s="158"/>
      <c r="AQ98" s="158"/>
      <c r="AR98" s="158"/>
      <c r="AS98" s="158"/>
      <c r="AT98" s="158"/>
      <c r="AU98" s="158"/>
      <c r="AV98" s="158"/>
      <c r="AW98" s="158"/>
      <c r="AX98" s="158"/>
      <c r="AY98" s="158"/>
      <c r="AZ98" s="158"/>
      <c r="BA98" s="158"/>
      <c r="BB98" s="158"/>
    </row>
    <row r="99">
      <c r="A99" s="150" t="s">
        <v>1187</v>
      </c>
      <c r="B99" s="151" t="s">
        <v>1189</v>
      </c>
      <c r="C99" s="246" t="s">
        <v>1192</v>
      </c>
      <c r="D99" s="151" t="s">
        <v>1197</v>
      </c>
      <c r="E99" s="152" t="s">
        <v>145</v>
      </c>
      <c r="F99" s="244">
        <v>3.05</v>
      </c>
      <c r="G99" s="197"/>
      <c r="H99" s="197"/>
      <c r="I99" s="197">
        <f t="shared" si="54"/>
        <v>0</v>
      </c>
      <c r="J99" s="197">
        <f t="shared" si="55"/>
        <v>0</v>
      </c>
      <c r="K99" s="197">
        <f t="shared" si="56"/>
        <v>0</v>
      </c>
      <c r="L99" s="197">
        <f t="shared" si="57"/>
        <v>0</v>
      </c>
      <c r="M99" s="197">
        <f t="shared" si="58"/>
        <v>0</v>
      </c>
      <c r="N99" s="156"/>
      <c r="O99" s="156"/>
      <c r="P99" s="156"/>
      <c r="Q99" s="157"/>
      <c r="R99" s="158"/>
      <c r="S99" s="158"/>
      <c r="T99" s="158"/>
      <c r="U99" s="158"/>
      <c r="V99" s="158"/>
      <c r="W99" s="158"/>
      <c r="X99" s="158"/>
      <c r="Y99" s="158"/>
      <c r="Z99" s="158"/>
      <c r="AA99" s="158"/>
      <c r="AB99" s="158"/>
      <c r="AC99" s="158"/>
      <c r="AD99" s="158"/>
      <c r="AE99" s="158"/>
      <c r="AF99" s="158"/>
      <c r="AG99" s="158"/>
      <c r="AH99" s="158"/>
      <c r="AI99" s="158"/>
      <c r="AJ99" s="158"/>
      <c r="AK99" s="158"/>
      <c r="AL99" s="158"/>
      <c r="AM99" s="158"/>
      <c r="AN99" s="158"/>
      <c r="AO99" s="158"/>
      <c r="AP99" s="158"/>
      <c r="AQ99" s="158"/>
      <c r="AR99" s="158"/>
      <c r="AS99" s="158"/>
      <c r="AT99" s="158"/>
      <c r="AU99" s="158"/>
      <c r="AV99" s="158"/>
      <c r="AW99" s="158"/>
      <c r="AX99" s="158"/>
      <c r="AY99" s="158"/>
      <c r="AZ99" s="158"/>
      <c r="BA99" s="158"/>
      <c r="BB99" s="158"/>
    </row>
    <row r="100">
      <c r="A100" s="150" t="s">
        <v>1208</v>
      </c>
      <c r="B100" s="151" t="s">
        <v>1209</v>
      </c>
      <c r="C100" s="246" t="s">
        <v>1210</v>
      </c>
      <c r="D100" s="151" t="s">
        <v>1211</v>
      </c>
      <c r="E100" s="152" t="s">
        <v>145</v>
      </c>
      <c r="F100" s="244">
        <v>1.0</v>
      </c>
      <c r="G100" s="197"/>
      <c r="H100" s="197"/>
      <c r="I100" s="197">
        <f t="shared" si="54"/>
        <v>0</v>
      </c>
      <c r="J100" s="197">
        <f t="shared" si="55"/>
        <v>0</v>
      </c>
      <c r="K100" s="197">
        <f t="shared" si="56"/>
        <v>0</v>
      </c>
      <c r="L100" s="197">
        <f t="shared" si="57"/>
        <v>0</v>
      </c>
      <c r="M100" s="197">
        <f t="shared" si="58"/>
        <v>0</v>
      </c>
      <c r="N100" s="156"/>
      <c r="O100" s="156"/>
      <c r="P100" s="156"/>
      <c r="Q100" s="157"/>
      <c r="R100" s="158"/>
      <c r="S100" s="158"/>
      <c r="T100" s="158"/>
      <c r="U100" s="158"/>
      <c r="V100" s="158"/>
      <c r="W100" s="158"/>
      <c r="X100" s="158"/>
      <c r="Y100" s="158"/>
      <c r="Z100" s="158"/>
      <c r="AA100" s="158"/>
      <c r="AB100" s="158"/>
      <c r="AC100" s="158"/>
      <c r="AD100" s="158"/>
      <c r="AE100" s="158"/>
      <c r="AF100" s="158"/>
      <c r="AG100" s="158"/>
      <c r="AH100" s="158"/>
      <c r="AI100" s="158"/>
      <c r="AJ100" s="158"/>
      <c r="AK100" s="158"/>
      <c r="AL100" s="158"/>
      <c r="AM100" s="158"/>
      <c r="AN100" s="158"/>
      <c r="AO100" s="158"/>
      <c r="AP100" s="158"/>
      <c r="AQ100" s="158"/>
      <c r="AR100" s="158"/>
      <c r="AS100" s="158"/>
      <c r="AT100" s="158"/>
      <c r="AU100" s="158"/>
      <c r="AV100" s="158"/>
      <c r="AW100" s="158"/>
      <c r="AX100" s="158"/>
      <c r="AY100" s="158"/>
      <c r="AZ100" s="158"/>
      <c r="BA100" s="158"/>
      <c r="BB100" s="158"/>
    </row>
    <row r="101">
      <c r="A101" s="150" t="s">
        <v>1220</v>
      </c>
      <c r="B101" s="151" t="s">
        <v>1221</v>
      </c>
      <c r="C101" s="150" t="s">
        <v>1222</v>
      </c>
      <c r="D101" s="151" t="s">
        <v>1224</v>
      </c>
      <c r="E101" s="152" t="s">
        <v>145</v>
      </c>
      <c r="F101" s="244">
        <v>8.75</v>
      </c>
      <c r="G101" s="197"/>
      <c r="H101" s="197"/>
      <c r="I101" s="197">
        <f t="shared" si="54"/>
        <v>0</v>
      </c>
      <c r="J101" s="197">
        <f t="shared" si="55"/>
        <v>0</v>
      </c>
      <c r="K101" s="197">
        <f t="shared" si="56"/>
        <v>0</v>
      </c>
      <c r="L101" s="197">
        <f t="shared" si="57"/>
        <v>0</v>
      </c>
      <c r="M101" s="197">
        <f t="shared" si="58"/>
        <v>0</v>
      </c>
      <c r="N101" s="156"/>
      <c r="O101" s="156"/>
      <c r="P101" s="156"/>
      <c r="Q101" s="157"/>
      <c r="R101" s="158"/>
      <c r="S101" s="158"/>
      <c r="T101" s="158"/>
      <c r="U101" s="158"/>
      <c r="V101" s="158"/>
      <c r="W101" s="158"/>
      <c r="X101" s="158"/>
      <c r="Y101" s="158"/>
      <c r="Z101" s="158"/>
      <c r="AA101" s="158"/>
      <c r="AB101" s="158"/>
      <c r="AC101" s="158"/>
      <c r="AD101" s="158"/>
      <c r="AE101" s="158"/>
      <c r="AF101" s="158"/>
      <c r="AG101" s="158"/>
      <c r="AH101" s="158"/>
      <c r="AI101" s="158"/>
      <c r="AJ101" s="158"/>
      <c r="AK101" s="158"/>
      <c r="AL101" s="158"/>
      <c r="AM101" s="158"/>
      <c r="AN101" s="158"/>
      <c r="AO101" s="158"/>
      <c r="AP101" s="158"/>
      <c r="AQ101" s="158"/>
      <c r="AR101" s="158"/>
      <c r="AS101" s="158"/>
      <c r="AT101" s="158"/>
      <c r="AU101" s="158"/>
      <c r="AV101" s="158"/>
      <c r="AW101" s="158"/>
      <c r="AX101" s="158"/>
      <c r="AY101" s="158"/>
      <c r="AZ101" s="158"/>
      <c r="BA101" s="158"/>
      <c r="BB101" s="158"/>
    </row>
    <row r="102">
      <c r="A102" s="150" t="s">
        <v>1226</v>
      </c>
      <c r="B102" s="151" t="s">
        <v>1227</v>
      </c>
      <c r="C102" s="150" t="s">
        <v>1228</v>
      </c>
      <c r="D102" s="151" t="s">
        <v>1229</v>
      </c>
      <c r="E102" s="152" t="s">
        <v>145</v>
      </c>
      <c r="F102" s="244">
        <v>2.0</v>
      </c>
      <c r="G102" s="197"/>
      <c r="H102" s="197"/>
      <c r="I102" s="197">
        <f t="shared" si="54"/>
        <v>0</v>
      </c>
      <c r="J102" s="197">
        <f t="shared" si="55"/>
        <v>0</v>
      </c>
      <c r="K102" s="197">
        <f t="shared" si="56"/>
        <v>0</v>
      </c>
      <c r="L102" s="197">
        <f t="shared" si="57"/>
        <v>0</v>
      </c>
      <c r="M102" s="197">
        <f t="shared" si="58"/>
        <v>0</v>
      </c>
      <c r="N102" s="156"/>
      <c r="O102" s="156"/>
      <c r="P102" s="156"/>
      <c r="Q102" s="157"/>
      <c r="R102" s="158"/>
      <c r="S102" s="158"/>
      <c r="T102" s="158"/>
      <c r="U102" s="158"/>
      <c r="V102" s="158"/>
      <c r="W102" s="158"/>
      <c r="X102" s="158"/>
      <c r="Y102" s="158"/>
      <c r="Z102" s="158"/>
      <c r="AA102" s="158"/>
      <c r="AB102" s="158"/>
      <c r="AC102" s="158"/>
      <c r="AD102" s="158"/>
      <c r="AE102" s="158"/>
      <c r="AF102" s="158"/>
      <c r="AG102" s="158"/>
      <c r="AH102" s="158"/>
      <c r="AI102" s="158"/>
      <c r="AJ102" s="158"/>
      <c r="AK102" s="158"/>
      <c r="AL102" s="158"/>
      <c r="AM102" s="158"/>
      <c r="AN102" s="158"/>
      <c r="AO102" s="158"/>
      <c r="AP102" s="158"/>
      <c r="AQ102" s="158"/>
      <c r="AR102" s="158"/>
      <c r="AS102" s="158"/>
      <c r="AT102" s="158"/>
      <c r="AU102" s="158"/>
      <c r="AV102" s="158"/>
      <c r="AW102" s="158"/>
      <c r="AX102" s="158"/>
      <c r="AY102" s="158"/>
      <c r="AZ102" s="158"/>
      <c r="BA102" s="158"/>
      <c r="BB102" s="158"/>
    </row>
    <row r="103">
      <c r="A103" s="150" t="s">
        <v>1231</v>
      </c>
      <c r="B103" s="151" t="s">
        <v>1232</v>
      </c>
      <c r="C103" s="150" t="s">
        <v>1233</v>
      </c>
      <c r="D103" s="151" t="s">
        <v>1234</v>
      </c>
      <c r="E103" s="152" t="s">
        <v>77</v>
      </c>
      <c r="F103" s="244">
        <v>131.59</v>
      </c>
      <c r="G103" s="197"/>
      <c r="H103" s="197"/>
      <c r="I103" s="197">
        <f t="shared" si="54"/>
        <v>0</v>
      </c>
      <c r="J103" s="197">
        <f t="shared" si="55"/>
        <v>0</v>
      </c>
      <c r="K103" s="197">
        <f t="shared" si="56"/>
        <v>0</v>
      </c>
      <c r="L103" s="197">
        <f t="shared" si="57"/>
        <v>0</v>
      </c>
      <c r="M103" s="197">
        <f t="shared" si="58"/>
        <v>0</v>
      </c>
      <c r="N103" s="156"/>
      <c r="O103" s="156"/>
      <c r="P103" s="156"/>
      <c r="Q103" s="157"/>
      <c r="R103" s="158"/>
      <c r="S103" s="158"/>
      <c r="T103" s="158"/>
      <c r="U103" s="158"/>
      <c r="V103" s="158"/>
      <c r="W103" s="158"/>
      <c r="X103" s="158"/>
      <c r="Y103" s="158"/>
      <c r="Z103" s="158"/>
      <c r="AA103" s="158"/>
      <c r="AB103" s="158"/>
      <c r="AC103" s="158"/>
      <c r="AD103" s="158"/>
      <c r="AE103" s="158"/>
      <c r="AF103" s="158"/>
      <c r="AG103" s="158"/>
      <c r="AH103" s="158"/>
      <c r="AI103" s="158"/>
      <c r="AJ103" s="158"/>
      <c r="AK103" s="158"/>
      <c r="AL103" s="158"/>
      <c r="AM103" s="158"/>
      <c r="AN103" s="158"/>
      <c r="AO103" s="158"/>
      <c r="AP103" s="158"/>
      <c r="AQ103" s="158"/>
      <c r="AR103" s="158"/>
      <c r="AS103" s="158"/>
      <c r="AT103" s="158"/>
      <c r="AU103" s="158"/>
      <c r="AV103" s="158"/>
      <c r="AW103" s="158"/>
      <c r="AX103" s="158"/>
      <c r="AY103" s="158"/>
      <c r="AZ103" s="158"/>
      <c r="BA103" s="158"/>
      <c r="BB103" s="158"/>
    </row>
    <row r="104">
      <c r="A104" s="150" t="s">
        <v>1235</v>
      </c>
      <c r="B104" s="151" t="s">
        <v>1236</v>
      </c>
      <c r="C104" s="150" t="s">
        <v>1237</v>
      </c>
      <c r="D104" s="151" t="s">
        <v>1238</v>
      </c>
      <c r="E104" s="152" t="s">
        <v>32</v>
      </c>
      <c r="F104" s="153">
        <v>1.0</v>
      </c>
      <c r="G104" s="197"/>
      <c r="H104" s="197"/>
      <c r="I104" s="197">
        <f t="shared" si="54"/>
        <v>0</v>
      </c>
      <c r="J104" s="197">
        <f t="shared" si="55"/>
        <v>0</v>
      </c>
      <c r="K104" s="197">
        <f t="shared" si="56"/>
        <v>0</v>
      </c>
      <c r="L104" s="197">
        <f t="shared" si="57"/>
        <v>0</v>
      </c>
      <c r="M104" s="197">
        <f t="shared" si="58"/>
        <v>0</v>
      </c>
      <c r="N104" s="156"/>
      <c r="O104" s="156"/>
      <c r="P104" s="156"/>
      <c r="Q104" s="157"/>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c r="AQ104" s="158"/>
      <c r="AR104" s="158"/>
      <c r="AS104" s="158"/>
      <c r="AT104" s="158"/>
      <c r="AU104" s="158"/>
      <c r="AV104" s="158"/>
      <c r="AW104" s="158"/>
      <c r="AX104" s="158"/>
      <c r="AY104" s="158"/>
      <c r="AZ104" s="158"/>
      <c r="BA104" s="158"/>
      <c r="BB104" s="158"/>
    </row>
    <row r="105">
      <c r="A105" s="150" t="s">
        <v>1239</v>
      </c>
      <c r="B105" s="151" t="s">
        <v>1236</v>
      </c>
      <c r="C105" s="150" t="s">
        <v>1240</v>
      </c>
      <c r="D105" s="151" t="s">
        <v>1241</v>
      </c>
      <c r="E105" s="152" t="s">
        <v>32</v>
      </c>
      <c r="F105" s="153">
        <v>1.0</v>
      </c>
      <c r="G105" s="197"/>
      <c r="H105" s="197"/>
      <c r="I105" s="197">
        <f t="shared" si="54"/>
        <v>0</v>
      </c>
      <c r="J105" s="197">
        <f t="shared" si="55"/>
        <v>0</v>
      </c>
      <c r="K105" s="197">
        <f t="shared" si="56"/>
        <v>0</v>
      </c>
      <c r="L105" s="197">
        <f t="shared" si="57"/>
        <v>0</v>
      </c>
      <c r="M105" s="197">
        <f t="shared" si="58"/>
        <v>0</v>
      </c>
      <c r="N105" s="156"/>
      <c r="O105" s="156"/>
      <c r="P105" s="156"/>
      <c r="Q105" s="157"/>
      <c r="R105" s="158"/>
      <c r="S105" s="158"/>
      <c r="T105" s="158"/>
      <c r="U105" s="158"/>
      <c r="V105" s="158"/>
      <c r="W105" s="158"/>
      <c r="X105" s="158"/>
      <c r="Y105" s="158"/>
      <c r="Z105" s="158"/>
      <c r="AA105" s="158"/>
      <c r="AB105" s="158"/>
      <c r="AC105" s="158"/>
      <c r="AD105" s="158"/>
      <c r="AE105" s="158"/>
      <c r="AF105" s="158"/>
      <c r="AG105" s="158"/>
      <c r="AH105" s="158"/>
      <c r="AI105" s="158"/>
      <c r="AJ105" s="158"/>
      <c r="AK105" s="158"/>
      <c r="AL105" s="158"/>
      <c r="AM105" s="158"/>
      <c r="AN105" s="158"/>
      <c r="AO105" s="158"/>
      <c r="AP105" s="158"/>
      <c r="AQ105" s="158"/>
      <c r="AR105" s="158"/>
      <c r="AS105" s="158"/>
      <c r="AT105" s="158"/>
      <c r="AU105" s="158"/>
      <c r="AV105" s="158"/>
      <c r="AW105" s="158"/>
      <c r="AX105" s="158"/>
      <c r="AY105" s="158"/>
      <c r="AZ105" s="158"/>
      <c r="BA105" s="158"/>
      <c r="BB105" s="158"/>
    </row>
    <row r="106">
      <c r="A106" s="166" t="s">
        <v>1279</v>
      </c>
      <c r="B106" s="202" t="s">
        <v>1281</v>
      </c>
      <c r="C106" s="167"/>
      <c r="D106" s="168"/>
      <c r="E106" s="169"/>
      <c r="F106" s="170"/>
      <c r="G106" s="171"/>
      <c r="H106" s="171"/>
      <c r="I106" s="171"/>
      <c r="J106" s="171"/>
      <c r="K106" s="171"/>
      <c r="L106" s="171"/>
      <c r="M106" s="172"/>
      <c r="N106" s="173"/>
      <c r="O106" s="96"/>
      <c r="P106" s="96" t="str">
        <f>M106</f>
        <v/>
      </c>
      <c r="Q106" s="148"/>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row>
    <row r="107">
      <c r="A107" s="193" t="s">
        <v>1293</v>
      </c>
      <c r="B107" s="194" t="s">
        <v>1294</v>
      </c>
      <c r="C107" s="247" t="str">
        <f>'COMPOSIÇÕES'!A54</f>
        <v>COMP.04</v>
      </c>
      <c r="D107" s="248" t="str">
        <f>'COMPOSIÇÕES'!B54</f>
        <v>EXECUÇÃO DE FAIXA ELEVADA COM FORNECIMENTO DE MATERIAL, INCLUSO MÃO DE OBRA</v>
      </c>
      <c r="E107" s="249" t="s">
        <v>145</v>
      </c>
      <c r="F107" s="244">
        <v>9.11</v>
      </c>
      <c r="G107" s="245"/>
      <c r="H107" s="245"/>
      <c r="I107" s="245">
        <f>'COMPOSIÇÕES'!J62</f>
        <v>1528.2593</v>
      </c>
      <c r="J107" s="197">
        <f t="shared" ref="J107:J110" si="59">G107*F107</f>
        <v>0</v>
      </c>
      <c r="K107" s="197">
        <f t="shared" ref="K107:K110" si="60">H107*F107</f>
        <v>0</v>
      </c>
      <c r="L107" s="197">
        <f t="shared" ref="L107:L110" si="61">J107+K107</f>
        <v>0</v>
      </c>
      <c r="M107" s="197">
        <f t="shared" ref="M107:M110" si="62">ROUND(L107*(1+$M$4),2)</f>
        <v>0</v>
      </c>
      <c r="N107" s="156"/>
      <c r="O107" s="156"/>
      <c r="P107" s="156"/>
      <c r="Q107" s="157"/>
      <c r="R107" s="158"/>
      <c r="S107" s="158"/>
      <c r="T107" s="158"/>
      <c r="U107" s="158"/>
      <c r="V107" s="158"/>
      <c r="W107" s="158"/>
      <c r="X107" s="158"/>
      <c r="Y107" s="158"/>
      <c r="Z107" s="158"/>
      <c r="AA107" s="158"/>
      <c r="AB107" s="158"/>
      <c r="AC107" s="158"/>
      <c r="AD107" s="158"/>
      <c r="AE107" s="158"/>
      <c r="AF107" s="158"/>
      <c r="AG107" s="158"/>
      <c r="AH107" s="158"/>
      <c r="AI107" s="158"/>
      <c r="AJ107" s="158"/>
      <c r="AK107" s="158"/>
      <c r="AL107" s="158"/>
      <c r="AM107" s="158"/>
      <c r="AN107" s="158"/>
      <c r="AO107" s="158"/>
      <c r="AP107" s="158"/>
      <c r="AQ107" s="158"/>
      <c r="AR107" s="158"/>
      <c r="AS107" s="158"/>
      <c r="AT107" s="158"/>
      <c r="AU107" s="158"/>
      <c r="AV107" s="158"/>
      <c r="AW107" s="158"/>
      <c r="AX107" s="158"/>
      <c r="AY107" s="158"/>
      <c r="AZ107" s="158"/>
      <c r="BA107" s="158"/>
      <c r="BB107" s="158"/>
    </row>
    <row r="108">
      <c r="A108" s="193" t="s">
        <v>1327</v>
      </c>
      <c r="B108" s="194" t="s">
        <v>1328</v>
      </c>
      <c r="C108" s="247" t="str">
        <f>'COMPOSIÇÕES'!A54</f>
        <v>COMP.04</v>
      </c>
      <c r="D108" s="248" t="str">
        <f>'COMPOSIÇÕES'!B54</f>
        <v>EXECUÇÃO DE FAIXA ELEVADA COM FORNECIMENTO DE MATERIAL, INCLUSO MÃO DE OBRA</v>
      </c>
      <c r="E108" s="249" t="s">
        <v>145</v>
      </c>
      <c r="F108" s="244">
        <v>9.66</v>
      </c>
      <c r="G108" s="245"/>
      <c r="H108" s="245"/>
      <c r="I108" s="245">
        <f>'COMPOSIÇÕES'!J62</f>
        <v>1528.2593</v>
      </c>
      <c r="J108" s="197">
        <f t="shared" si="59"/>
        <v>0</v>
      </c>
      <c r="K108" s="197">
        <f t="shared" si="60"/>
        <v>0</v>
      </c>
      <c r="L108" s="197">
        <f t="shared" si="61"/>
        <v>0</v>
      </c>
      <c r="M108" s="197">
        <f t="shared" si="62"/>
        <v>0</v>
      </c>
      <c r="N108" s="156"/>
      <c r="O108" s="156"/>
      <c r="P108" s="156"/>
      <c r="Q108" s="157"/>
      <c r="R108" s="158"/>
      <c r="S108" s="158"/>
      <c r="T108" s="158"/>
      <c r="U108" s="158"/>
      <c r="V108" s="158"/>
      <c r="W108" s="158"/>
      <c r="X108" s="158"/>
      <c r="Y108" s="158"/>
      <c r="Z108" s="158"/>
      <c r="AA108" s="158"/>
      <c r="AB108" s="158"/>
      <c r="AC108" s="158"/>
      <c r="AD108" s="158"/>
      <c r="AE108" s="158"/>
      <c r="AF108" s="158"/>
      <c r="AG108" s="158"/>
      <c r="AH108" s="158"/>
      <c r="AI108" s="158"/>
      <c r="AJ108" s="158"/>
      <c r="AK108" s="158"/>
      <c r="AL108" s="158"/>
      <c r="AM108" s="158"/>
      <c r="AN108" s="158"/>
      <c r="AO108" s="158"/>
      <c r="AP108" s="158"/>
      <c r="AQ108" s="158"/>
      <c r="AR108" s="158"/>
      <c r="AS108" s="158"/>
      <c r="AT108" s="158"/>
      <c r="AU108" s="158"/>
      <c r="AV108" s="158"/>
      <c r="AW108" s="158"/>
      <c r="AX108" s="158"/>
      <c r="AY108" s="158"/>
      <c r="AZ108" s="158"/>
      <c r="BA108" s="158"/>
      <c r="BB108" s="158"/>
    </row>
    <row r="109">
      <c r="A109" s="193" t="s">
        <v>1347</v>
      </c>
      <c r="B109" s="194" t="s">
        <v>1349</v>
      </c>
      <c r="C109" s="193" t="s">
        <v>1351</v>
      </c>
      <c r="D109" s="194" t="s">
        <v>1352</v>
      </c>
      <c r="E109" s="196" t="s">
        <v>77</v>
      </c>
      <c r="F109" s="153">
        <v>13.28</v>
      </c>
      <c r="G109" s="197"/>
      <c r="H109" s="197"/>
      <c r="I109" s="197">
        <f t="shared" ref="I109:I110" si="63">SUM(G109:H109)</f>
        <v>0</v>
      </c>
      <c r="J109" s="197">
        <f t="shared" si="59"/>
        <v>0</v>
      </c>
      <c r="K109" s="197">
        <f t="shared" si="60"/>
        <v>0</v>
      </c>
      <c r="L109" s="197">
        <f t="shared" si="61"/>
        <v>0</v>
      </c>
      <c r="M109" s="197">
        <f t="shared" si="62"/>
        <v>0</v>
      </c>
      <c r="N109" s="156"/>
      <c r="O109" s="156"/>
      <c r="P109" s="156"/>
      <c r="Q109" s="157"/>
      <c r="R109" s="158"/>
      <c r="S109" s="158"/>
      <c r="T109" s="158"/>
      <c r="U109" s="158"/>
      <c r="V109" s="158"/>
      <c r="W109" s="158"/>
      <c r="X109" s="158"/>
      <c r="Y109" s="158"/>
      <c r="Z109" s="158"/>
      <c r="AA109" s="158"/>
      <c r="AB109" s="158"/>
      <c r="AC109" s="158"/>
      <c r="AD109" s="158"/>
      <c r="AE109" s="158"/>
      <c r="AF109" s="158"/>
      <c r="AG109" s="158"/>
      <c r="AH109" s="158"/>
      <c r="AI109" s="158"/>
      <c r="AJ109" s="158"/>
      <c r="AK109" s="158"/>
      <c r="AL109" s="158"/>
      <c r="AM109" s="158"/>
      <c r="AN109" s="158"/>
      <c r="AO109" s="158"/>
      <c r="AP109" s="158"/>
      <c r="AQ109" s="158"/>
      <c r="AR109" s="158"/>
      <c r="AS109" s="158"/>
      <c r="AT109" s="158"/>
      <c r="AU109" s="158"/>
      <c r="AV109" s="158"/>
      <c r="AW109" s="158"/>
      <c r="AX109" s="158"/>
      <c r="AY109" s="158"/>
      <c r="AZ109" s="158"/>
      <c r="BA109" s="158"/>
      <c r="BB109" s="158"/>
    </row>
    <row r="110">
      <c r="A110" s="193" t="s">
        <v>1361</v>
      </c>
      <c r="B110" s="194" t="s">
        <v>1362</v>
      </c>
      <c r="C110" s="193" t="s">
        <v>1351</v>
      </c>
      <c r="D110" s="194" t="s">
        <v>1352</v>
      </c>
      <c r="E110" s="196" t="s">
        <v>77</v>
      </c>
      <c r="F110" s="153">
        <v>15.16</v>
      </c>
      <c r="G110" s="197"/>
      <c r="H110" s="197"/>
      <c r="I110" s="197">
        <f t="shared" si="63"/>
        <v>0</v>
      </c>
      <c r="J110" s="197">
        <f t="shared" si="59"/>
        <v>0</v>
      </c>
      <c r="K110" s="197">
        <f t="shared" si="60"/>
        <v>0</v>
      </c>
      <c r="L110" s="197">
        <f t="shared" si="61"/>
        <v>0</v>
      </c>
      <c r="M110" s="197">
        <f t="shared" si="62"/>
        <v>0</v>
      </c>
      <c r="N110" s="156"/>
      <c r="O110" s="156"/>
      <c r="P110" s="156"/>
      <c r="Q110" s="157"/>
      <c r="R110" s="158"/>
      <c r="S110" s="158"/>
      <c r="T110" s="158"/>
      <c r="U110" s="158"/>
      <c r="V110" s="158"/>
      <c r="W110" s="158"/>
      <c r="X110" s="158"/>
      <c r="Y110" s="158"/>
      <c r="Z110" s="158"/>
      <c r="AA110" s="158"/>
      <c r="AB110" s="158"/>
      <c r="AC110" s="158"/>
      <c r="AD110" s="158"/>
      <c r="AE110" s="158"/>
      <c r="AF110" s="158"/>
      <c r="AG110" s="158"/>
      <c r="AH110" s="158"/>
      <c r="AI110" s="158"/>
      <c r="AJ110" s="158"/>
      <c r="AK110" s="158"/>
      <c r="AL110" s="158"/>
      <c r="AM110" s="158"/>
      <c r="AN110" s="158"/>
      <c r="AO110" s="158"/>
      <c r="AP110" s="158"/>
      <c r="AQ110" s="158"/>
      <c r="AR110" s="158"/>
      <c r="AS110" s="158"/>
      <c r="AT110" s="158"/>
      <c r="AU110" s="158"/>
      <c r="AV110" s="158"/>
      <c r="AW110" s="158"/>
      <c r="AX110" s="158"/>
      <c r="AY110" s="158"/>
      <c r="AZ110" s="158"/>
      <c r="BA110" s="158"/>
      <c r="BB110" s="158"/>
    </row>
    <row r="111">
      <c r="A111" s="166" t="s">
        <v>1371</v>
      </c>
      <c r="B111" s="202" t="s">
        <v>1372</v>
      </c>
      <c r="C111" s="167"/>
      <c r="D111" s="168"/>
      <c r="E111" s="169"/>
      <c r="F111" s="170"/>
      <c r="G111" s="171"/>
      <c r="H111" s="171"/>
      <c r="I111" s="171"/>
      <c r="J111" s="171"/>
      <c r="K111" s="171"/>
      <c r="L111" s="171"/>
      <c r="M111" s="172"/>
      <c r="N111" s="173"/>
      <c r="O111" s="96"/>
      <c r="P111" s="96"/>
      <c r="Q111" s="148"/>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row>
    <row r="112">
      <c r="A112" s="193" t="s">
        <v>1381</v>
      </c>
      <c r="B112" s="248" t="s">
        <v>1382</v>
      </c>
      <c r="C112" s="247" t="s">
        <v>403</v>
      </c>
      <c r="D112" s="248" t="s">
        <v>1387</v>
      </c>
      <c r="E112" s="249" t="s">
        <v>77</v>
      </c>
      <c r="F112" s="244">
        <f>62*0.3*2</f>
        <v>37.2</v>
      </c>
      <c r="G112" s="245"/>
      <c r="H112" s="245"/>
      <c r="I112" s="197">
        <f t="shared" ref="I112:I121" si="64">SUM(G112:H112)</f>
        <v>0</v>
      </c>
      <c r="J112" s="197">
        <f t="shared" ref="J112:J121" si="65">G112*F112</f>
        <v>0</v>
      </c>
      <c r="K112" s="197">
        <f t="shared" ref="K112:K121" si="66">H112*F112</f>
        <v>0</v>
      </c>
      <c r="L112" s="197">
        <f t="shared" ref="L112:L121" si="67">J112+K112</f>
        <v>0</v>
      </c>
      <c r="M112" s="197">
        <f t="shared" ref="M112:M121" si="68">ROUND(L112*(1+$M$4),2)</f>
        <v>0</v>
      </c>
      <c r="N112" s="156"/>
      <c r="O112" s="156"/>
      <c r="P112" s="156"/>
      <c r="Q112" s="157"/>
      <c r="R112" s="158"/>
      <c r="S112" s="158"/>
      <c r="T112" s="158"/>
      <c r="U112" s="158"/>
      <c r="V112" s="158"/>
      <c r="W112" s="158"/>
      <c r="X112" s="158"/>
      <c r="Y112" s="158"/>
      <c r="Z112" s="158"/>
      <c r="AA112" s="158"/>
      <c r="AB112" s="158"/>
      <c r="AC112" s="158"/>
      <c r="AD112" s="158"/>
      <c r="AE112" s="158"/>
      <c r="AF112" s="158"/>
      <c r="AG112" s="158"/>
      <c r="AH112" s="158"/>
      <c r="AI112" s="158"/>
      <c r="AJ112" s="158"/>
      <c r="AK112" s="158"/>
      <c r="AL112" s="158"/>
      <c r="AM112" s="158"/>
      <c r="AN112" s="158"/>
      <c r="AO112" s="158"/>
      <c r="AP112" s="158"/>
      <c r="AQ112" s="158"/>
      <c r="AR112" s="158"/>
      <c r="AS112" s="158"/>
      <c r="AT112" s="158"/>
      <c r="AU112" s="158"/>
      <c r="AV112" s="158"/>
      <c r="AW112" s="158"/>
      <c r="AX112" s="158"/>
      <c r="AY112" s="158"/>
      <c r="AZ112" s="158"/>
      <c r="BA112" s="158"/>
      <c r="BB112" s="158"/>
    </row>
    <row r="113">
      <c r="A113" s="193" t="s">
        <v>1406</v>
      </c>
      <c r="B113" s="250" t="s">
        <v>1427</v>
      </c>
      <c r="C113" s="247" t="s">
        <v>1432</v>
      </c>
      <c r="D113" s="248" t="s">
        <v>1435</v>
      </c>
      <c r="E113" s="249" t="s">
        <v>145</v>
      </c>
      <c r="F113" s="244">
        <v>9.02</v>
      </c>
      <c r="G113" s="245"/>
      <c r="H113" s="245"/>
      <c r="I113" s="197">
        <f t="shared" si="64"/>
        <v>0</v>
      </c>
      <c r="J113" s="197">
        <f t="shared" si="65"/>
        <v>0</v>
      </c>
      <c r="K113" s="197">
        <f t="shared" si="66"/>
        <v>0</v>
      </c>
      <c r="L113" s="197">
        <f t="shared" si="67"/>
        <v>0</v>
      </c>
      <c r="M113" s="197">
        <f t="shared" si="68"/>
        <v>0</v>
      </c>
      <c r="N113" s="156"/>
      <c r="O113" s="156"/>
      <c r="P113" s="156"/>
      <c r="Q113" s="157"/>
      <c r="R113" s="158"/>
      <c r="S113" s="158"/>
      <c r="T113" s="158"/>
      <c r="U113" s="158"/>
      <c r="V113" s="158"/>
      <c r="W113" s="158"/>
      <c r="X113" s="158"/>
      <c r="Y113" s="158"/>
      <c r="Z113" s="158"/>
      <c r="AA113" s="158"/>
      <c r="AB113" s="158"/>
      <c r="AC113" s="158"/>
      <c r="AD113" s="158"/>
      <c r="AE113" s="158"/>
      <c r="AF113" s="158"/>
      <c r="AG113" s="158"/>
      <c r="AH113" s="158"/>
      <c r="AI113" s="158"/>
      <c r="AJ113" s="158"/>
      <c r="AK113" s="158"/>
      <c r="AL113" s="158"/>
      <c r="AM113" s="158"/>
      <c r="AN113" s="158"/>
      <c r="AO113" s="158"/>
      <c r="AP113" s="158"/>
      <c r="AQ113" s="158"/>
      <c r="AR113" s="158"/>
      <c r="AS113" s="158"/>
      <c r="AT113" s="158"/>
      <c r="AU113" s="158"/>
      <c r="AV113" s="158"/>
      <c r="AW113" s="158"/>
      <c r="AX113" s="158"/>
      <c r="AY113" s="158"/>
      <c r="AZ113" s="158"/>
      <c r="BA113" s="158"/>
      <c r="BB113" s="158"/>
    </row>
    <row r="114">
      <c r="A114" s="193" t="s">
        <v>1450</v>
      </c>
      <c r="B114" s="248" t="s">
        <v>1452</v>
      </c>
      <c r="C114" s="247" t="s">
        <v>1454</v>
      </c>
      <c r="D114" s="248" t="s">
        <v>1455</v>
      </c>
      <c r="E114" s="249" t="s">
        <v>77</v>
      </c>
      <c r="F114" s="244">
        <f>62*0.3</f>
        <v>18.6</v>
      </c>
      <c r="G114" s="245"/>
      <c r="H114" s="245"/>
      <c r="I114" s="197">
        <f t="shared" si="64"/>
        <v>0</v>
      </c>
      <c r="J114" s="197">
        <f t="shared" si="65"/>
        <v>0</v>
      </c>
      <c r="K114" s="197">
        <f t="shared" si="66"/>
        <v>0</v>
      </c>
      <c r="L114" s="197">
        <f t="shared" si="67"/>
        <v>0</v>
      </c>
      <c r="M114" s="197">
        <f t="shared" si="68"/>
        <v>0</v>
      </c>
      <c r="N114" s="96"/>
      <c r="O114" s="96"/>
      <c r="P114" s="96"/>
      <c r="Q114" s="148"/>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row>
    <row r="115">
      <c r="A115" s="193" t="s">
        <v>1468</v>
      </c>
      <c r="B115" s="248" t="s">
        <v>1469</v>
      </c>
      <c r="C115" s="247" t="s">
        <v>1470</v>
      </c>
      <c r="D115" s="248" t="s">
        <v>1472</v>
      </c>
      <c r="E115" s="249" t="s">
        <v>77</v>
      </c>
      <c r="F115" s="244">
        <f>F114</f>
        <v>18.6</v>
      </c>
      <c r="G115" s="245"/>
      <c r="H115" s="245"/>
      <c r="I115" s="197">
        <f t="shared" si="64"/>
        <v>0</v>
      </c>
      <c r="J115" s="197">
        <f t="shared" si="65"/>
        <v>0</v>
      </c>
      <c r="K115" s="197">
        <f t="shared" si="66"/>
        <v>0</v>
      </c>
      <c r="L115" s="197">
        <f t="shared" si="67"/>
        <v>0</v>
      </c>
      <c r="M115" s="197">
        <f t="shared" si="68"/>
        <v>0</v>
      </c>
      <c r="N115" s="96"/>
      <c r="O115" s="96"/>
      <c r="P115" s="96"/>
      <c r="Q115" s="148"/>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row>
    <row r="116">
      <c r="A116" s="193" t="s">
        <v>1482</v>
      </c>
      <c r="B116" s="248" t="s">
        <v>1483</v>
      </c>
      <c r="C116" s="247" t="s">
        <v>1484</v>
      </c>
      <c r="D116" s="248" t="s">
        <v>1487</v>
      </c>
      <c r="E116" s="249" t="s">
        <v>145</v>
      </c>
      <c r="F116" s="244">
        <v>6.2</v>
      </c>
      <c r="G116" s="245"/>
      <c r="H116" s="245"/>
      <c r="I116" s="197">
        <f t="shared" si="64"/>
        <v>0</v>
      </c>
      <c r="J116" s="197">
        <f t="shared" si="65"/>
        <v>0</v>
      </c>
      <c r="K116" s="197">
        <f t="shared" si="66"/>
        <v>0</v>
      </c>
      <c r="L116" s="197">
        <f t="shared" si="67"/>
        <v>0</v>
      </c>
      <c r="M116" s="197">
        <f t="shared" si="68"/>
        <v>0</v>
      </c>
      <c r="N116" s="96"/>
      <c r="O116" s="96"/>
      <c r="P116" s="96"/>
      <c r="Q116" s="148"/>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row>
    <row r="117">
      <c r="A117" s="193" t="s">
        <v>1496</v>
      </c>
      <c r="B117" s="248" t="s">
        <v>1497</v>
      </c>
      <c r="C117" s="247" t="str">
        <f>'COMPOSIÇÕES'!A64</f>
        <v>COMP.05</v>
      </c>
      <c r="D117" s="248" t="str">
        <f>'COMPOSIÇÕES'!B64</f>
        <v>COBERTURA METÁLICA - ESTRUTURA, TELHA DE ZINCO E CHUMBAMENTO - INCLUSIVE PINTURA 2 DEMÃOS</v>
      </c>
      <c r="E117" s="249" t="s">
        <v>107</v>
      </c>
      <c r="F117" s="244">
        <v>61.0</v>
      </c>
      <c r="G117" s="245"/>
      <c r="H117" s="245"/>
      <c r="I117" s="197">
        <f t="shared" si="64"/>
        <v>0</v>
      </c>
      <c r="J117" s="197">
        <f t="shared" si="65"/>
        <v>0</v>
      </c>
      <c r="K117" s="197">
        <f t="shared" si="66"/>
        <v>0</v>
      </c>
      <c r="L117" s="197">
        <f t="shared" si="67"/>
        <v>0</v>
      </c>
      <c r="M117" s="197">
        <f t="shared" si="68"/>
        <v>0</v>
      </c>
      <c r="N117" s="96"/>
      <c r="O117" s="96"/>
      <c r="P117" s="96"/>
      <c r="Q117" s="148"/>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row>
    <row r="118">
      <c r="A118" s="193" t="s">
        <v>1512</v>
      </c>
      <c r="B118" s="248" t="s">
        <v>1513</v>
      </c>
      <c r="C118" s="247" t="s">
        <v>1515</v>
      </c>
      <c r="D118" s="248" t="s">
        <v>1517</v>
      </c>
      <c r="E118" s="249" t="s">
        <v>107</v>
      </c>
      <c r="F118" s="244">
        <v>15.0</v>
      </c>
      <c r="G118" s="245"/>
      <c r="H118" s="245"/>
      <c r="I118" s="197">
        <f t="shared" si="64"/>
        <v>0</v>
      </c>
      <c r="J118" s="197">
        <f t="shared" si="65"/>
        <v>0</v>
      </c>
      <c r="K118" s="197">
        <f t="shared" si="66"/>
        <v>0</v>
      </c>
      <c r="L118" s="197">
        <f t="shared" si="67"/>
        <v>0</v>
      </c>
      <c r="M118" s="197">
        <f t="shared" si="68"/>
        <v>0</v>
      </c>
      <c r="N118" s="96"/>
      <c r="O118" s="96"/>
      <c r="P118" s="96"/>
      <c r="Q118" s="148"/>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row>
    <row r="119">
      <c r="A119" s="193" t="s">
        <v>1524</v>
      </c>
      <c r="B119" s="248" t="s">
        <v>1525</v>
      </c>
      <c r="C119" s="247" t="s">
        <v>1526</v>
      </c>
      <c r="D119" s="248" t="s">
        <v>1528</v>
      </c>
      <c r="E119" s="249" t="s">
        <v>107</v>
      </c>
      <c r="F119" s="244">
        <v>15.0</v>
      </c>
      <c r="G119" s="245"/>
      <c r="H119" s="245"/>
      <c r="I119" s="197">
        <f t="shared" si="64"/>
        <v>0</v>
      </c>
      <c r="J119" s="197">
        <f t="shared" si="65"/>
        <v>0</v>
      </c>
      <c r="K119" s="197">
        <f t="shared" si="66"/>
        <v>0</v>
      </c>
      <c r="L119" s="197">
        <f t="shared" si="67"/>
        <v>0</v>
      </c>
      <c r="M119" s="197">
        <f t="shared" si="68"/>
        <v>0</v>
      </c>
      <c r="N119" s="96"/>
      <c r="O119" s="96"/>
      <c r="P119" s="96"/>
      <c r="Q119" s="148"/>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row>
    <row r="120">
      <c r="A120" s="193" t="s">
        <v>1534</v>
      </c>
      <c r="B120" s="248" t="s">
        <v>1535</v>
      </c>
      <c r="C120" s="247" t="s">
        <v>1536</v>
      </c>
      <c r="D120" s="248" t="s">
        <v>1537</v>
      </c>
      <c r="E120" s="249" t="s">
        <v>107</v>
      </c>
      <c r="F120" s="244">
        <v>2.0</v>
      </c>
      <c r="G120" s="245"/>
      <c r="H120" s="245"/>
      <c r="I120" s="197">
        <f t="shared" si="64"/>
        <v>0</v>
      </c>
      <c r="J120" s="197">
        <f t="shared" si="65"/>
        <v>0</v>
      </c>
      <c r="K120" s="197">
        <f t="shared" si="66"/>
        <v>0</v>
      </c>
      <c r="L120" s="197">
        <f t="shared" si="67"/>
        <v>0</v>
      </c>
      <c r="M120" s="197">
        <f t="shared" si="68"/>
        <v>0</v>
      </c>
      <c r="N120" s="96"/>
      <c r="O120" s="96"/>
      <c r="P120" s="96"/>
      <c r="Q120" s="148"/>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row>
    <row r="121">
      <c r="A121" s="193" t="s">
        <v>1540</v>
      </c>
      <c r="B121" s="248" t="s">
        <v>1541</v>
      </c>
      <c r="C121" s="247" t="s">
        <v>1543</v>
      </c>
      <c r="D121" s="248" t="s">
        <v>1544</v>
      </c>
      <c r="E121" s="249" t="s">
        <v>32</v>
      </c>
      <c r="F121" s="244">
        <v>1.0</v>
      </c>
      <c r="G121" s="245"/>
      <c r="H121" s="245"/>
      <c r="I121" s="197">
        <f t="shared" si="64"/>
        <v>0</v>
      </c>
      <c r="J121" s="197">
        <f t="shared" si="65"/>
        <v>0</v>
      </c>
      <c r="K121" s="197">
        <f t="shared" si="66"/>
        <v>0</v>
      </c>
      <c r="L121" s="197">
        <f t="shared" si="67"/>
        <v>0</v>
      </c>
      <c r="M121" s="197">
        <f t="shared" si="68"/>
        <v>0</v>
      </c>
      <c r="N121" s="96"/>
      <c r="O121" s="96"/>
      <c r="P121" s="96"/>
      <c r="Q121" s="148"/>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row>
    <row r="122">
      <c r="A122" s="166" t="s">
        <v>1545</v>
      </c>
      <c r="B122" s="202" t="s">
        <v>1546</v>
      </c>
      <c r="C122" s="167"/>
      <c r="D122" s="168"/>
      <c r="E122" s="169"/>
      <c r="F122" s="170"/>
      <c r="G122" s="171"/>
      <c r="H122" s="171"/>
      <c r="I122" s="171"/>
      <c r="J122" s="171"/>
      <c r="K122" s="171"/>
      <c r="L122" s="171"/>
      <c r="M122" s="172"/>
      <c r="N122" s="173"/>
      <c r="O122" s="96"/>
      <c r="P122" s="96"/>
      <c r="Q122" s="148"/>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row>
    <row r="123">
      <c r="A123" s="193" t="s">
        <v>1560</v>
      </c>
      <c r="B123" s="151" t="s">
        <v>1561</v>
      </c>
      <c r="C123" s="247" t="s">
        <v>269</v>
      </c>
      <c r="D123" s="248" t="s">
        <v>1563</v>
      </c>
      <c r="E123" s="249" t="s">
        <v>107</v>
      </c>
      <c r="F123" s="244">
        <v>3.0</v>
      </c>
      <c r="G123" s="245"/>
      <c r="H123" s="245"/>
      <c r="I123" s="197">
        <f t="shared" ref="I123:I153" si="69">SUM(G123:H123)</f>
        <v>0</v>
      </c>
      <c r="J123" s="197">
        <f t="shared" ref="J123:J154" si="70">G123*F123</f>
        <v>0</v>
      </c>
      <c r="K123" s="197">
        <f t="shared" ref="K123:K154" si="71">H123*F123</f>
        <v>0</v>
      </c>
      <c r="L123" s="197">
        <f t="shared" ref="L123:L154" si="72">J123+K123</f>
        <v>0</v>
      </c>
      <c r="M123" s="197">
        <f t="shared" ref="M123:M154" si="73">ROUND(L123*(1+$M$4),2)</f>
        <v>0</v>
      </c>
      <c r="N123" s="156"/>
      <c r="O123" s="156"/>
      <c r="P123" s="156"/>
      <c r="Q123" s="157"/>
      <c r="R123" s="158"/>
      <c r="S123" s="158"/>
      <c r="T123" s="158"/>
      <c r="U123" s="158"/>
      <c r="V123" s="158"/>
      <c r="W123" s="158"/>
      <c r="X123" s="158"/>
      <c r="Y123" s="158"/>
      <c r="Z123" s="158"/>
      <c r="AA123" s="158"/>
      <c r="AB123" s="158"/>
      <c r="AC123" s="158"/>
      <c r="AD123" s="158"/>
      <c r="AE123" s="158"/>
      <c r="AF123" s="158"/>
      <c r="AG123" s="158"/>
      <c r="AH123" s="158"/>
      <c r="AI123" s="158"/>
      <c r="AJ123" s="158"/>
      <c r="AK123" s="158"/>
      <c r="AL123" s="158"/>
      <c r="AM123" s="158"/>
      <c r="AN123" s="158"/>
      <c r="AO123" s="158"/>
      <c r="AP123" s="158"/>
      <c r="AQ123" s="158"/>
      <c r="AR123" s="158"/>
      <c r="AS123" s="158"/>
      <c r="AT123" s="158"/>
      <c r="AU123" s="158"/>
      <c r="AV123" s="158"/>
      <c r="AW123" s="158"/>
      <c r="AX123" s="158"/>
      <c r="AY123" s="158"/>
      <c r="AZ123" s="158"/>
      <c r="BA123" s="158"/>
      <c r="BB123" s="158"/>
    </row>
    <row r="124">
      <c r="A124" s="193" t="s">
        <v>1579</v>
      </c>
      <c r="B124" s="151" t="s">
        <v>1581</v>
      </c>
      <c r="C124" s="241" t="s">
        <v>277</v>
      </c>
      <c r="D124" s="242" t="s">
        <v>1583</v>
      </c>
      <c r="E124" s="243" t="s">
        <v>32</v>
      </c>
      <c r="F124" s="244">
        <v>2.0</v>
      </c>
      <c r="G124" s="245"/>
      <c r="H124" s="245"/>
      <c r="I124" s="197">
        <f t="shared" si="69"/>
        <v>0</v>
      </c>
      <c r="J124" s="197">
        <f t="shared" si="70"/>
        <v>0</v>
      </c>
      <c r="K124" s="197">
        <f t="shared" si="71"/>
        <v>0</v>
      </c>
      <c r="L124" s="197">
        <f t="shared" si="72"/>
        <v>0</v>
      </c>
      <c r="M124" s="197">
        <f t="shared" si="73"/>
        <v>0</v>
      </c>
      <c r="N124" s="156"/>
      <c r="O124" s="156"/>
      <c r="P124" s="156"/>
      <c r="Q124" s="157"/>
      <c r="R124" s="158"/>
      <c r="S124" s="158"/>
      <c r="T124" s="158"/>
      <c r="U124" s="158"/>
      <c r="V124" s="158"/>
      <c r="W124" s="158"/>
      <c r="X124" s="158"/>
      <c r="Y124" s="158"/>
      <c r="Z124" s="158"/>
      <c r="AA124" s="158"/>
      <c r="AB124" s="158"/>
      <c r="AC124" s="158"/>
      <c r="AD124" s="158"/>
      <c r="AE124" s="158"/>
      <c r="AF124" s="158"/>
      <c r="AG124" s="158"/>
      <c r="AH124" s="158"/>
      <c r="AI124" s="158"/>
      <c r="AJ124" s="158"/>
      <c r="AK124" s="158"/>
      <c r="AL124" s="158"/>
      <c r="AM124" s="158"/>
      <c r="AN124" s="158"/>
      <c r="AO124" s="158"/>
      <c r="AP124" s="158"/>
      <c r="AQ124" s="158"/>
      <c r="AR124" s="158"/>
      <c r="AS124" s="158"/>
      <c r="AT124" s="158"/>
      <c r="AU124" s="158"/>
      <c r="AV124" s="158"/>
      <c r="AW124" s="158"/>
      <c r="AX124" s="158"/>
      <c r="AY124" s="158"/>
      <c r="AZ124" s="158"/>
      <c r="BA124" s="158"/>
      <c r="BB124" s="158"/>
    </row>
    <row r="125">
      <c r="A125" s="193" t="s">
        <v>1589</v>
      </c>
      <c r="B125" s="151" t="s">
        <v>1591</v>
      </c>
      <c r="C125" s="150" t="s">
        <v>1484</v>
      </c>
      <c r="D125" s="151" t="s">
        <v>1487</v>
      </c>
      <c r="E125" s="152" t="s">
        <v>145</v>
      </c>
      <c r="F125" s="244">
        <v>0.8</v>
      </c>
      <c r="G125" s="197"/>
      <c r="H125" s="197"/>
      <c r="I125" s="197">
        <f t="shared" si="69"/>
        <v>0</v>
      </c>
      <c r="J125" s="197">
        <f t="shared" si="70"/>
        <v>0</v>
      </c>
      <c r="K125" s="197">
        <f t="shared" si="71"/>
        <v>0</v>
      </c>
      <c r="L125" s="197">
        <f t="shared" si="72"/>
        <v>0</v>
      </c>
      <c r="M125" s="197">
        <f t="shared" si="73"/>
        <v>0</v>
      </c>
      <c r="N125" s="156"/>
      <c r="O125" s="156"/>
      <c r="P125" s="156"/>
      <c r="Q125" s="157"/>
      <c r="R125" s="158"/>
      <c r="S125" s="158"/>
      <c r="T125" s="158"/>
      <c r="U125" s="158"/>
      <c r="V125" s="158"/>
      <c r="W125" s="158"/>
      <c r="X125" s="158"/>
      <c r="Y125" s="158"/>
      <c r="Z125" s="158"/>
      <c r="AA125" s="158"/>
      <c r="AB125" s="158"/>
      <c r="AC125" s="158"/>
      <c r="AD125" s="158"/>
      <c r="AE125" s="158"/>
      <c r="AF125" s="158"/>
      <c r="AG125" s="158"/>
      <c r="AH125" s="158"/>
      <c r="AI125" s="158"/>
      <c r="AJ125" s="158"/>
      <c r="AK125" s="158"/>
      <c r="AL125" s="158"/>
      <c r="AM125" s="158"/>
      <c r="AN125" s="158"/>
      <c r="AO125" s="158"/>
      <c r="AP125" s="158"/>
      <c r="AQ125" s="158"/>
      <c r="AR125" s="158"/>
      <c r="AS125" s="158"/>
      <c r="AT125" s="158"/>
      <c r="AU125" s="158"/>
      <c r="AV125" s="158"/>
      <c r="AW125" s="158"/>
      <c r="AX125" s="158"/>
      <c r="AY125" s="158"/>
      <c r="AZ125" s="158"/>
      <c r="BA125" s="158"/>
      <c r="BB125" s="158"/>
    </row>
    <row r="126">
      <c r="A126" s="193" t="s">
        <v>1596</v>
      </c>
      <c r="B126" s="251" t="s">
        <v>1597</v>
      </c>
      <c r="C126" s="150" t="s">
        <v>1484</v>
      </c>
      <c r="D126" s="151" t="s">
        <v>1487</v>
      </c>
      <c r="E126" s="152" t="s">
        <v>145</v>
      </c>
      <c r="F126" s="244">
        <f>62.26*0.05</f>
        <v>3.113</v>
      </c>
      <c r="G126" s="197"/>
      <c r="H126" s="197"/>
      <c r="I126" s="197">
        <f t="shared" si="69"/>
        <v>0</v>
      </c>
      <c r="J126" s="197">
        <f t="shared" si="70"/>
        <v>0</v>
      </c>
      <c r="K126" s="197">
        <f t="shared" si="71"/>
        <v>0</v>
      </c>
      <c r="L126" s="197">
        <f t="shared" si="72"/>
        <v>0</v>
      </c>
      <c r="M126" s="197">
        <f t="shared" si="73"/>
        <v>0</v>
      </c>
      <c r="N126" s="156"/>
      <c r="O126" s="156"/>
      <c r="P126" s="156"/>
      <c r="Q126" s="157"/>
      <c r="R126" s="158"/>
      <c r="S126" s="158"/>
      <c r="T126" s="158"/>
      <c r="U126" s="158"/>
      <c r="V126" s="158"/>
      <c r="W126" s="158"/>
      <c r="X126" s="158"/>
      <c r="Y126" s="158"/>
      <c r="Z126" s="158"/>
      <c r="AA126" s="158"/>
      <c r="AB126" s="158"/>
      <c r="AC126" s="158"/>
      <c r="AD126" s="158"/>
      <c r="AE126" s="158"/>
      <c r="AF126" s="158"/>
      <c r="AG126" s="158"/>
      <c r="AH126" s="158"/>
      <c r="AI126" s="158"/>
      <c r="AJ126" s="158"/>
      <c r="AK126" s="158"/>
      <c r="AL126" s="158"/>
      <c r="AM126" s="158"/>
      <c r="AN126" s="158"/>
      <c r="AO126" s="158"/>
      <c r="AP126" s="158"/>
      <c r="AQ126" s="158"/>
      <c r="AR126" s="158"/>
      <c r="AS126" s="158"/>
      <c r="AT126" s="158"/>
      <c r="AU126" s="158"/>
      <c r="AV126" s="158"/>
      <c r="AW126" s="158"/>
      <c r="AX126" s="158"/>
      <c r="AY126" s="158"/>
      <c r="AZ126" s="158"/>
      <c r="BA126" s="158"/>
      <c r="BB126" s="158"/>
    </row>
    <row r="127">
      <c r="A127" s="193" t="s">
        <v>1606</v>
      </c>
      <c r="B127" s="194" t="s">
        <v>1607</v>
      </c>
      <c r="C127" s="150" t="s">
        <v>1484</v>
      </c>
      <c r="D127" s="151" t="s">
        <v>1487</v>
      </c>
      <c r="E127" s="152" t="s">
        <v>145</v>
      </c>
      <c r="F127" s="244">
        <f>272.73*0.06</f>
        <v>16.3638</v>
      </c>
      <c r="G127" s="197"/>
      <c r="H127" s="197"/>
      <c r="I127" s="197">
        <f t="shared" si="69"/>
        <v>0</v>
      </c>
      <c r="J127" s="197">
        <f t="shared" si="70"/>
        <v>0</v>
      </c>
      <c r="K127" s="197">
        <f t="shared" si="71"/>
        <v>0</v>
      </c>
      <c r="L127" s="197">
        <f t="shared" si="72"/>
        <v>0</v>
      </c>
      <c r="M127" s="197">
        <f t="shared" si="73"/>
        <v>0</v>
      </c>
      <c r="N127" s="96"/>
      <c r="O127" s="96"/>
      <c r="P127" s="96"/>
      <c r="Q127" s="148"/>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row>
    <row r="128">
      <c r="A128" s="193" t="s">
        <v>1618</v>
      </c>
      <c r="B128" s="194" t="s">
        <v>1619</v>
      </c>
      <c r="C128" s="150" t="s">
        <v>1621</v>
      </c>
      <c r="D128" s="252" t="s">
        <v>1623</v>
      </c>
      <c r="E128" s="253" t="s">
        <v>145</v>
      </c>
      <c r="F128" s="254">
        <f>0.05*F129</f>
        <v>7.046</v>
      </c>
      <c r="G128" s="255"/>
      <c r="H128" s="255"/>
      <c r="I128" s="197">
        <f t="shared" si="69"/>
        <v>0</v>
      </c>
      <c r="J128" s="197">
        <f t="shared" si="70"/>
        <v>0</v>
      </c>
      <c r="K128" s="197">
        <f t="shared" si="71"/>
        <v>0</v>
      </c>
      <c r="L128" s="197">
        <f t="shared" si="72"/>
        <v>0</v>
      </c>
      <c r="M128" s="197">
        <f t="shared" si="73"/>
        <v>0</v>
      </c>
      <c r="N128" s="96"/>
      <c r="O128" s="96"/>
      <c r="P128" s="96"/>
      <c r="Q128" s="148"/>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row>
    <row r="129">
      <c r="A129" s="193" t="s">
        <v>1640</v>
      </c>
      <c r="B129" s="194" t="s">
        <v>1641</v>
      </c>
      <c r="C129" s="193" t="s">
        <v>1643</v>
      </c>
      <c r="D129" s="194" t="s">
        <v>1645</v>
      </c>
      <c r="E129" s="196" t="s">
        <v>77</v>
      </c>
      <c r="F129" s="153">
        <v>140.92</v>
      </c>
      <c r="G129" s="197"/>
      <c r="H129" s="197"/>
      <c r="I129" s="197">
        <f t="shared" si="69"/>
        <v>0</v>
      </c>
      <c r="J129" s="197">
        <f t="shared" si="70"/>
        <v>0</v>
      </c>
      <c r="K129" s="197">
        <f t="shared" si="71"/>
        <v>0</v>
      </c>
      <c r="L129" s="197">
        <f t="shared" si="72"/>
        <v>0</v>
      </c>
      <c r="M129" s="197">
        <f t="shared" si="73"/>
        <v>0</v>
      </c>
      <c r="N129" s="96"/>
      <c r="O129" s="96"/>
      <c r="P129" s="96"/>
      <c r="Q129" s="148"/>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row>
    <row r="130">
      <c r="A130" s="193" t="s">
        <v>1653</v>
      </c>
      <c r="B130" s="256" t="s">
        <v>1655</v>
      </c>
      <c r="C130" s="257" t="s">
        <v>403</v>
      </c>
      <c r="D130" s="258" t="s">
        <v>404</v>
      </c>
      <c r="E130" s="259" t="s">
        <v>77</v>
      </c>
      <c r="F130" s="260">
        <v>2.72</v>
      </c>
      <c r="G130" s="255"/>
      <c r="H130" s="255"/>
      <c r="I130" s="197">
        <f t="shared" si="69"/>
        <v>0</v>
      </c>
      <c r="J130" s="197">
        <f t="shared" si="70"/>
        <v>0</v>
      </c>
      <c r="K130" s="197">
        <f t="shared" si="71"/>
        <v>0</v>
      </c>
      <c r="L130" s="197">
        <f t="shared" si="72"/>
        <v>0</v>
      </c>
      <c r="M130" s="197">
        <f t="shared" si="73"/>
        <v>0</v>
      </c>
      <c r="N130" s="156"/>
      <c r="O130" s="156"/>
      <c r="P130" s="156"/>
      <c r="Q130" s="157"/>
      <c r="R130" s="158"/>
      <c r="S130" s="158"/>
      <c r="T130" s="158"/>
      <c r="U130" s="158"/>
      <c r="V130" s="158"/>
      <c r="W130" s="158"/>
      <c r="X130" s="158"/>
      <c r="Y130" s="158"/>
      <c r="Z130" s="158"/>
      <c r="AA130" s="158"/>
      <c r="AB130" s="158"/>
      <c r="AC130" s="158"/>
      <c r="AD130" s="158"/>
      <c r="AE130" s="158"/>
      <c r="AF130" s="158"/>
      <c r="AG130" s="158"/>
      <c r="AH130" s="158"/>
      <c r="AI130" s="158"/>
      <c r="AJ130" s="158"/>
      <c r="AK130" s="158"/>
      <c r="AL130" s="158"/>
      <c r="AM130" s="158"/>
      <c r="AN130" s="158"/>
      <c r="AO130" s="158"/>
      <c r="AP130" s="158"/>
      <c r="AQ130" s="158"/>
      <c r="AR130" s="158"/>
      <c r="AS130" s="158"/>
      <c r="AT130" s="158"/>
      <c r="AU130" s="158"/>
      <c r="AV130" s="158"/>
      <c r="AW130" s="158"/>
      <c r="AX130" s="158"/>
      <c r="AY130" s="158"/>
      <c r="AZ130" s="158"/>
      <c r="BA130" s="158"/>
      <c r="BB130" s="158"/>
    </row>
    <row r="131">
      <c r="A131" s="193" t="s">
        <v>1662</v>
      </c>
      <c r="B131" s="256" t="s">
        <v>1663</v>
      </c>
      <c r="C131" s="257" t="s">
        <v>1470</v>
      </c>
      <c r="D131" s="258" t="s">
        <v>1472</v>
      </c>
      <c r="E131" s="259" t="s">
        <v>77</v>
      </c>
      <c r="F131" s="254">
        <v>9.68</v>
      </c>
      <c r="G131" s="255"/>
      <c r="H131" s="255"/>
      <c r="I131" s="197">
        <f t="shared" si="69"/>
        <v>0</v>
      </c>
      <c r="J131" s="197">
        <f t="shared" si="70"/>
        <v>0</v>
      </c>
      <c r="K131" s="197">
        <f t="shared" si="71"/>
        <v>0</v>
      </c>
      <c r="L131" s="197">
        <f t="shared" si="72"/>
        <v>0</v>
      </c>
      <c r="M131" s="197">
        <f t="shared" si="73"/>
        <v>0</v>
      </c>
      <c r="N131" s="156"/>
      <c r="O131" s="156"/>
      <c r="P131" s="156"/>
      <c r="Q131" s="157"/>
      <c r="R131" s="158"/>
      <c r="S131" s="158"/>
      <c r="T131" s="158"/>
      <c r="U131" s="158"/>
      <c r="V131" s="158"/>
      <c r="W131" s="158"/>
      <c r="X131" s="158"/>
      <c r="Y131" s="158"/>
      <c r="Z131" s="158"/>
      <c r="AA131" s="158"/>
      <c r="AB131" s="158"/>
      <c r="AC131" s="158"/>
      <c r="AD131" s="158"/>
      <c r="AE131" s="158"/>
      <c r="AF131" s="158"/>
      <c r="AG131" s="158"/>
      <c r="AH131" s="158"/>
      <c r="AI131" s="158"/>
      <c r="AJ131" s="158"/>
      <c r="AK131" s="158"/>
      <c r="AL131" s="158"/>
      <c r="AM131" s="158"/>
      <c r="AN131" s="158"/>
      <c r="AO131" s="158"/>
      <c r="AP131" s="158"/>
      <c r="AQ131" s="158"/>
      <c r="AR131" s="158"/>
      <c r="AS131" s="158"/>
      <c r="AT131" s="158"/>
      <c r="AU131" s="158"/>
      <c r="AV131" s="158"/>
      <c r="AW131" s="158"/>
      <c r="AX131" s="158"/>
      <c r="AY131" s="158"/>
      <c r="AZ131" s="158"/>
      <c r="BA131" s="158"/>
      <c r="BB131" s="158"/>
    </row>
    <row r="132">
      <c r="A132" s="193" t="s">
        <v>1676</v>
      </c>
      <c r="B132" s="256" t="s">
        <v>1677</v>
      </c>
      <c r="C132" s="257" t="s">
        <v>403</v>
      </c>
      <c r="D132" s="258" t="s">
        <v>404</v>
      </c>
      <c r="E132" s="259" t="s">
        <v>77</v>
      </c>
      <c r="F132" s="254">
        <v>2.83</v>
      </c>
      <c r="G132" s="255"/>
      <c r="H132" s="255"/>
      <c r="I132" s="197">
        <f t="shared" si="69"/>
        <v>0</v>
      </c>
      <c r="J132" s="197">
        <f t="shared" si="70"/>
        <v>0</v>
      </c>
      <c r="K132" s="197">
        <f t="shared" si="71"/>
        <v>0</v>
      </c>
      <c r="L132" s="197">
        <f t="shared" si="72"/>
        <v>0</v>
      </c>
      <c r="M132" s="197">
        <f t="shared" si="73"/>
        <v>0</v>
      </c>
      <c r="N132" s="156"/>
      <c r="O132" s="156"/>
      <c r="P132" s="156"/>
      <c r="Q132" s="157"/>
      <c r="R132" s="158"/>
      <c r="S132" s="158"/>
      <c r="T132" s="158"/>
      <c r="U132" s="158"/>
      <c r="V132" s="158"/>
      <c r="W132" s="158"/>
      <c r="X132" s="158"/>
      <c r="Y132" s="158"/>
      <c r="Z132" s="158"/>
      <c r="AA132" s="158"/>
      <c r="AB132" s="158"/>
      <c r="AC132" s="158"/>
      <c r="AD132" s="158"/>
      <c r="AE132" s="158"/>
      <c r="AF132" s="158"/>
      <c r="AG132" s="158"/>
      <c r="AH132" s="158"/>
      <c r="AI132" s="158"/>
      <c r="AJ132" s="158"/>
      <c r="AK132" s="158"/>
      <c r="AL132" s="158"/>
      <c r="AM132" s="158"/>
      <c r="AN132" s="158"/>
      <c r="AO132" s="158"/>
      <c r="AP132" s="158"/>
      <c r="AQ132" s="158"/>
      <c r="AR132" s="158"/>
      <c r="AS132" s="158"/>
      <c r="AT132" s="158"/>
      <c r="AU132" s="158"/>
      <c r="AV132" s="158"/>
      <c r="AW132" s="158"/>
      <c r="AX132" s="158"/>
      <c r="AY132" s="158"/>
      <c r="AZ132" s="158"/>
      <c r="BA132" s="158"/>
      <c r="BB132" s="158"/>
    </row>
    <row r="133">
      <c r="A133" s="193" t="s">
        <v>1678</v>
      </c>
      <c r="B133" s="256" t="s">
        <v>1679</v>
      </c>
      <c r="C133" s="257" t="s">
        <v>403</v>
      </c>
      <c r="D133" s="258" t="s">
        <v>404</v>
      </c>
      <c r="E133" s="259" t="s">
        <v>77</v>
      </c>
      <c r="F133" s="254">
        <v>0.23</v>
      </c>
      <c r="G133" s="255"/>
      <c r="H133" s="255"/>
      <c r="I133" s="197">
        <f t="shared" si="69"/>
        <v>0</v>
      </c>
      <c r="J133" s="197">
        <f t="shared" si="70"/>
        <v>0</v>
      </c>
      <c r="K133" s="197">
        <f t="shared" si="71"/>
        <v>0</v>
      </c>
      <c r="L133" s="197">
        <f t="shared" si="72"/>
        <v>0</v>
      </c>
      <c r="M133" s="197">
        <f t="shared" si="73"/>
        <v>0</v>
      </c>
      <c r="N133" s="156"/>
      <c r="O133" s="156"/>
      <c r="P133" s="156"/>
      <c r="Q133" s="157"/>
      <c r="R133" s="158"/>
      <c r="S133" s="158"/>
      <c r="T133" s="158"/>
      <c r="U133" s="158"/>
      <c r="V133" s="158"/>
      <c r="W133" s="158"/>
      <c r="X133" s="158"/>
      <c r="Y133" s="158"/>
      <c r="Z133" s="158"/>
      <c r="AA133" s="158"/>
      <c r="AB133" s="158"/>
      <c r="AC133" s="158"/>
      <c r="AD133" s="158"/>
      <c r="AE133" s="158"/>
      <c r="AF133" s="158"/>
      <c r="AG133" s="158"/>
      <c r="AH133" s="158"/>
      <c r="AI133" s="158"/>
      <c r="AJ133" s="158"/>
      <c r="AK133" s="158"/>
      <c r="AL133" s="158"/>
      <c r="AM133" s="158"/>
      <c r="AN133" s="158"/>
      <c r="AO133" s="158"/>
      <c r="AP133" s="158"/>
      <c r="AQ133" s="158"/>
      <c r="AR133" s="158"/>
      <c r="AS133" s="158"/>
      <c r="AT133" s="158"/>
      <c r="AU133" s="158"/>
      <c r="AV133" s="158"/>
      <c r="AW133" s="158"/>
      <c r="AX133" s="158"/>
      <c r="AY133" s="158"/>
      <c r="AZ133" s="158"/>
      <c r="BA133" s="158"/>
      <c r="BB133" s="158"/>
    </row>
    <row r="134">
      <c r="A134" s="193" t="s">
        <v>1680</v>
      </c>
      <c r="B134" s="256" t="s">
        <v>1681</v>
      </c>
      <c r="C134" s="257" t="s">
        <v>1470</v>
      </c>
      <c r="D134" s="258" t="s">
        <v>1472</v>
      </c>
      <c r="E134" s="259" t="s">
        <v>77</v>
      </c>
      <c r="F134" s="254">
        <v>10.06</v>
      </c>
      <c r="G134" s="255"/>
      <c r="H134" s="255"/>
      <c r="I134" s="197">
        <f t="shared" si="69"/>
        <v>0</v>
      </c>
      <c r="J134" s="197">
        <f t="shared" si="70"/>
        <v>0</v>
      </c>
      <c r="K134" s="197">
        <f t="shared" si="71"/>
        <v>0</v>
      </c>
      <c r="L134" s="197">
        <f t="shared" si="72"/>
        <v>0</v>
      </c>
      <c r="M134" s="197">
        <f t="shared" si="73"/>
        <v>0</v>
      </c>
      <c r="N134" s="156"/>
      <c r="O134" s="156"/>
      <c r="P134" s="156"/>
      <c r="Q134" s="157"/>
      <c r="R134" s="158"/>
      <c r="S134" s="158"/>
      <c r="T134" s="158"/>
      <c r="U134" s="158"/>
      <c r="V134" s="158"/>
      <c r="W134" s="158"/>
      <c r="X134" s="158"/>
      <c r="Y134" s="158"/>
      <c r="Z134" s="158"/>
      <c r="AA134" s="158"/>
      <c r="AB134" s="158"/>
      <c r="AC134" s="158"/>
      <c r="AD134" s="158"/>
      <c r="AE134" s="158"/>
      <c r="AF134" s="158"/>
      <c r="AG134" s="158"/>
      <c r="AH134" s="158"/>
      <c r="AI134" s="158"/>
      <c r="AJ134" s="158"/>
      <c r="AK134" s="158"/>
      <c r="AL134" s="158"/>
      <c r="AM134" s="158"/>
      <c r="AN134" s="158"/>
      <c r="AO134" s="158"/>
      <c r="AP134" s="158"/>
      <c r="AQ134" s="158"/>
      <c r="AR134" s="158"/>
      <c r="AS134" s="158"/>
      <c r="AT134" s="158"/>
      <c r="AU134" s="158"/>
      <c r="AV134" s="158"/>
      <c r="AW134" s="158"/>
      <c r="AX134" s="158"/>
      <c r="AY134" s="158"/>
      <c r="AZ134" s="158"/>
      <c r="BA134" s="158"/>
      <c r="BB134" s="158"/>
    </row>
    <row r="135">
      <c r="A135" s="193" t="s">
        <v>1682</v>
      </c>
      <c r="B135" s="256" t="s">
        <v>1683</v>
      </c>
      <c r="C135" s="257" t="s">
        <v>1470</v>
      </c>
      <c r="D135" s="258" t="s">
        <v>1472</v>
      </c>
      <c r="E135" s="259" t="s">
        <v>77</v>
      </c>
      <c r="F135" s="254">
        <v>0.8114</v>
      </c>
      <c r="G135" s="255"/>
      <c r="H135" s="255"/>
      <c r="I135" s="197">
        <f t="shared" si="69"/>
        <v>0</v>
      </c>
      <c r="J135" s="197">
        <f t="shared" si="70"/>
        <v>0</v>
      </c>
      <c r="K135" s="197">
        <f t="shared" si="71"/>
        <v>0</v>
      </c>
      <c r="L135" s="197">
        <f t="shared" si="72"/>
        <v>0</v>
      </c>
      <c r="M135" s="197">
        <f t="shared" si="73"/>
        <v>0</v>
      </c>
      <c r="N135" s="156"/>
      <c r="O135" s="156"/>
      <c r="P135" s="156"/>
      <c r="Q135" s="157"/>
      <c r="R135" s="158"/>
      <c r="S135" s="158"/>
      <c r="T135" s="158"/>
      <c r="U135" s="158"/>
      <c r="V135" s="158"/>
      <c r="W135" s="158"/>
      <c r="X135" s="158"/>
      <c r="Y135" s="158"/>
      <c r="Z135" s="158"/>
      <c r="AA135" s="158"/>
      <c r="AB135" s="158"/>
      <c r="AC135" s="158"/>
      <c r="AD135" s="158"/>
      <c r="AE135" s="158"/>
      <c r="AF135" s="158"/>
      <c r="AG135" s="158"/>
      <c r="AH135" s="158"/>
      <c r="AI135" s="158"/>
      <c r="AJ135" s="158"/>
      <c r="AK135" s="158"/>
      <c r="AL135" s="158"/>
      <c r="AM135" s="158"/>
      <c r="AN135" s="158"/>
      <c r="AO135" s="158"/>
      <c r="AP135" s="158"/>
      <c r="AQ135" s="158"/>
      <c r="AR135" s="158"/>
      <c r="AS135" s="158"/>
      <c r="AT135" s="158"/>
      <c r="AU135" s="158"/>
      <c r="AV135" s="158"/>
      <c r="AW135" s="158"/>
      <c r="AX135" s="158"/>
      <c r="AY135" s="158"/>
      <c r="AZ135" s="158"/>
      <c r="BA135" s="158"/>
      <c r="BB135" s="158"/>
    </row>
    <row r="136">
      <c r="A136" s="193" t="s">
        <v>1686</v>
      </c>
      <c r="B136" s="261" t="s">
        <v>1687</v>
      </c>
      <c r="C136" s="262" t="s">
        <v>1621</v>
      </c>
      <c r="D136" s="252" t="s">
        <v>1623</v>
      </c>
      <c r="E136" s="253" t="s">
        <v>145</v>
      </c>
      <c r="F136" s="254">
        <v>2.0</v>
      </c>
      <c r="G136" s="255"/>
      <c r="H136" s="255"/>
      <c r="I136" s="197">
        <f t="shared" si="69"/>
        <v>0</v>
      </c>
      <c r="J136" s="197">
        <f t="shared" si="70"/>
        <v>0</v>
      </c>
      <c r="K136" s="197">
        <f t="shared" si="71"/>
        <v>0</v>
      </c>
      <c r="L136" s="197">
        <f t="shared" si="72"/>
        <v>0</v>
      </c>
      <c r="M136" s="197">
        <f t="shared" si="73"/>
        <v>0</v>
      </c>
      <c r="N136" s="156"/>
      <c r="O136" s="156"/>
      <c r="P136" s="156"/>
      <c r="Q136" s="157"/>
      <c r="R136" s="158"/>
      <c r="S136" s="158"/>
      <c r="T136" s="158"/>
      <c r="U136" s="158"/>
      <c r="V136" s="158"/>
      <c r="W136" s="158"/>
      <c r="X136" s="158"/>
      <c r="Y136" s="158"/>
      <c r="Z136" s="158"/>
      <c r="AA136" s="158"/>
      <c r="AB136" s="158"/>
      <c r="AC136" s="158"/>
      <c r="AD136" s="158"/>
      <c r="AE136" s="158"/>
      <c r="AF136" s="158"/>
      <c r="AG136" s="158"/>
      <c r="AH136" s="158"/>
      <c r="AI136" s="158"/>
      <c r="AJ136" s="158"/>
      <c r="AK136" s="158"/>
      <c r="AL136" s="158"/>
      <c r="AM136" s="158"/>
      <c r="AN136" s="158"/>
      <c r="AO136" s="158"/>
      <c r="AP136" s="158"/>
      <c r="AQ136" s="158"/>
      <c r="AR136" s="158"/>
      <c r="AS136" s="158"/>
      <c r="AT136" s="158"/>
      <c r="AU136" s="158"/>
      <c r="AV136" s="158"/>
      <c r="AW136" s="158"/>
      <c r="AX136" s="158"/>
      <c r="AY136" s="158"/>
      <c r="AZ136" s="158"/>
      <c r="BA136" s="158"/>
      <c r="BB136" s="158"/>
    </row>
    <row r="137">
      <c r="A137" s="193" t="s">
        <v>1697</v>
      </c>
      <c r="B137" s="261" t="s">
        <v>1698</v>
      </c>
      <c r="C137" s="262" t="s">
        <v>1700</v>
      </c>
      <c r="D137" s="252" t="s">
        <v>1701</v>
      </c>
      <c r="E137" s="253" t="s">
        <v>145</v>
      </c>
      <c r="F137" s="260">
        <v>0.07</v>
      </c>
      <c r="G137" s="263"/>
      <c r="H137" s="263"/>
      <c r="I137" s="197">
        <f t="shared" si="69"/>
        <v>0</v>
      </c>
      <c r="J137" s="197">
        <f t="shared" si="70"/>
        <v>0</v>
      </c>
      <c r="K137" s="197">
        <f t="shared" si="71"/>
        <v>0</v>
      </c>
      <c r="L137" s="197">
        <f t="shared" si="72"/>
        <v>0</v>
      </c>
      <c r="M137" s="197">
        <f t="shared" si="73"/>
        <v>0</v>
      </c>
      <c r="N137" s="156"/>
      <c r="O137" s="156"/>
      <c r="P137" s="156"/>
      <c r="Q137" s="157"/>
      <c r="R137" s="158"/>
      <c r="S137" s="158"/>
      <c r="T137" s="158"/>
      <c r="U137" s="158"/>
      <c r="V137" s="158"/>
      <c r="W137" s="158"/>
      <c r="X137" s="158"/>
      <c r="Y137" s="158"/>
      <c r="Z137" s="158"/>
      <c r="AA137" s="158"/>
      <c r="AB137" s="158"/>
      <c r="AC137" s="158"/>
      <c r="AD137" s="158"/>
      <c r="AE137" s="158"/>
      <c r="AF137" s="158"/>
      <c r="AG137" s="158"/>
      <c r="AH137" s="158"/>
      <c r="AI137" s="158"/>
      <c r="AJ137" s="158"/>
      <c r="AK137" s="158"/>
      <c r="AL137" s="158"/>
      <c r="AM137" s="158"/>
      <c r="AN137" s="158"/>
      <c r="AO137" s="158"/>
      <c r="AP137" s="158"/>
      <c r="AQ137" s="158"/>
      <c r="AR137" s="158"/>
      <c r="AS137" s="158"/>
      <c r="AT137" s="158"/>
      <c r="AU137" s="158"/>
      <c r="AV137" s="158"/>
      <c r="AW137" s="158"/>
      <c r="AX137" s="158"/>
      <c r="AY137" s="158"/>
      <c r="AZ137" s="158"/>
      <c r="BA137" s="158"/>
      <c r="BB137" s="158"/>
    </row>
    <row r="138">
      <c r="A138" s="193" t="s">
        <v>1706</v>
      </c>
      <c r="B138" s="256" t="s">
        <v>1707</v>
      </c>
      <c r="C138" s="262" t="s">
        <v>1708</v>
      </c>
      <c r="D138" s="252" t="s">
        <v>1709</v>
      </c>
      <c r="E138" s="253" t="s">
        <v>145</v>
      </c>
      <c r="F138" s="260">
        <v>1.04</v>
      </c>
      <c r="G138" s="263"/>
      <c r="H138" s="263"/>
      <c r="I138" s="197">
        <f t="shared" si="69"/>
        <v>0</v>
      </c>
      <c r="J138" s="197">
        <f t="shared" si="70"/>
        <v>0</v>
      </c>
      <c r="K138" s="197">
        <f t="shared" si="71"/>
        <v>0</v>
      </c>
      <c r="L138" s="197">
        <f t="shared" si="72"/>
        <v>0</v>
      </c>
      <c r="M138" s="197">
        <f t="shared" si="73"/>
        <v>0</v>
      </c>
      <c r="N138" s="156"/>
      <c r="O138" s="156"/>
      <c r="P138" s="156"/>
      <c r="Q138" s="157"/>
      <c r="R138" s="158"/>
      <c r="S138" s="158"/>
      <c r="T138" s="158"/>
      <c r="U138" s="158"/>
      <c r="V138" s="158"/>
      <c r="W138" s="158"/>
      <c r="X138" s="158"/>
      <c r="Y138" s="158"/>
      <c r="Z138" s="158"/>
      <c r="AA138" s="158"/>
      <c r="AB138" s="158"/>
      <c r="AC138" s="158"/>
      <c r="AD138" s="158"/>
      <c r="AE138" s="158"/>
      <c r="AF138" s="158"/>
      <c r="AG138" s="158"/>
      <c r="AH138" s="158"/>
      <c r="AI138" s="158"/>
      <c r="AJ138" s="158"/>
      <c r="AK138" s="158"/>
      <c r="AL138" s="158"/>
      <c r="AM138" s="158"/>
      <c r="AN138" s="158"/>
      <c r="AO138" s="158"/>
      <c r="AP138" s="158"/>
      <c r="AQ138" s="158"/>
      <c r="AR138" s="158"/>
      <c r="AS138" s="158"/>
      <c r="AT138" s="158"/>
      <c r="AU138" s="158"/>
      <c r="AV138" s="158"/>
      <c r="AW138" s="158"/>
      <c r="AX138" s="158"/>
      <c r="AY138" s="158"/>
      <c r="AZ138" s="158"/>
      <c r="BA138" s="158"/>
      <c r="BB138" s="158"/>
    </row>
    <row r="139">
      <c r="A139" s="193" t="s">
        <v>1710</v>
      </c>
      <c r="B139" s="261" t="s">
        <v>1711</v>
      </c>
      <c r="C139" s="262" t="s">
        <v>1002</v>
      </c>
      <c r="D139" s="252" t="s">
        <v>1003</v>
      </c>
      <c r="E139" s="253" t="s">
        <v>104</v>
      </c>
      <c r="F139" s="260">
        <v>43.99</v>
      </c>
      <c r="G139" s="263"/>
      <c r="H139" s="263"/>
      <c r="I139" s="197">
        <f t="shared" si="69"/>
        <v>0</v>
      </c>
      <c r="J139" s="197">
        <f t="shared" si="70"/>
        <v>0</v>
      </c>
      <c r="K139" s="197">
        <f t="shared" si="71"/>
        <v>0</v>
      </c>
      <c r="L139" s="197">
        <f t="shared" si="72"/>
        <v>0</v>
      </c>
      <c r="M139" s="197">
        <f t="shared" si="73"/>
        <v>0</v>
      </c>
      <c r="N139" s="156"/>
      <c r="O139" s="156"/>
      <c r="P139" s="156"/>
      <c r="Q139" s="157"/>
      <c r="R139" s="158"/>
      <c r="S139" s="158"/>
      <c r="T139" s="158"/>
      <c r="U139" s="158"/>
      <c r="V139" s="158"/>
      <c r="W139" s="158"/>
      <c r="X139" s="158"/>
      <c r="Y139" s="158"/>
      <c r="Z139" s="158"/>
      <c r="AA139" s="158"/>
      <c r="AB139" s="158"/>
      <c r="AC139" s="158"/>
      <c r="AD139" s="158"/>
      <c r="AE139" s="158"/>
      <c r="AF139" s="158"/>
      <c r="AG139" s="158"/>
      <c r="AH139" s="158"/>
      <c r="AI139" s="158"/>
      <c r="AJ139" s="158"/>
      <c r="AK139" s="158"/>
      <c r="AL139" s="158"/>
      <c r="AM139" s="158"/>
      <c r="AN139" s="158"/>
      <c r="AO139" s="158"/>
      <c r="AP139" s="158"/>
      <c r="AQ139" s="158"/>
      <c r="AR139" s="158"/>
      <c r="AS139" s="158"/>
      <c r="AT139" s="158"/>
      <c r="AU139" s="158"/>
      <c r="AV139" s="158"/>
      <c r="AW139" s="158"/>
      <c r="AX139" s="158"/>
      <c r="AY139" s="158"/>
      <c r="AZ139" s="158"/>
      <c r="BA139" s="158"/>
      <c r="BB139" s="158"/>
    </row>
    <row r="140">
      <c r="A140" s="193" t="s">
        <v>1712</v>
      </c>
      <c r="B140" s="261" t="s">
        <v>1713</v>
      </c>
      <c r="C140" s="262" t="s">
        <v>1011</v>
      </c>
      <c r="D140" s="252" t="s">
        <v>1012</v>
      </c>
      <c r="E140" s="253" t="s">
        <v>104</v>
      </c>
      <c r="F140" s="260">
        <v>23.04</v>
      </c>
      <c r="G140" s="263"/>
      <c r="H140" s="263"/>
      <c r="I140" s="197">
        <f t="shared" si="69"/>
        <v>0</v>
      </c>
      <c r="J140" s="197">
        <f t="shared" si="70"/>
        <v>0</v>
      </c>
      <c r="K140" s="197">
        <f t="shared" si="71"/>
        <v>0</v>
      </c>
      <c r="L140" s="197">
        <f t="shared" si="72"/>
        <v>0</v>
      </c>
      <c r="M140" s="197">
        <f t="shared" si="73"/>
        <v>0</v>
      </c>
      <c r="N140" s="156"/>
      <c r="O140" s="156"/>
      <c r="P140" s="264"/>
      <c r="Q140" s="157"/>
      <c r="R140" s="158"/>
      <c r="S140" s="158"/>
      <c r="T140" s="158"/>
      <c r="U140" s="158"/>
      <c r="V140" s="158"/>
      <c r="W140" s="158"/>
      <c r="X140" s="158"/>
      <c r="Y140" s="158"/>
      <c r="Z140" s="158"/>
      <c r="AA140" s="158"/>
      <c r="AB140" s="158"/>
      <c r="AC140" s="158"/>
      <c r="AD140" s="158"/>
      <c r="AE140" s="158"/>
      <c r="AF140" s="158"/>
      <c r="AG140" s="158"/>
      <c r="AH140" s="158"/>
      <c r="AI140" s="158"/>
      <c r="AJ140" s="158"/>
      <c r="AK140" s="158"/>
      <c r="AL140" s="158"/>
      <c r="AM140" s="158"/>
      <c r="AN140" s="158"/>
      <c r="AO140" s="158"/>
      <c r="AP140" s="158"/>
      <c r="AQ140" s="158"/>
      <c r="AR140" s="158"/>
      <c r="AS140" s="158"/>
      <c r="AT140" s="158"/>
      <c r="AU140" s="158"/>
      <c r="AV140" s="158"/>
      <c r="AW140" s="158"/>
      <c r="AX140" s="158"/>
      <c r="AY140" s="158"/>
      <c r="AZ140" s="158"/>
      <c r="BA140" s="158"/>
      <c r="BB140" s="158"/>
    </row>
    <row r="141">
      <c r="A141" s="193" t="s">
        <v>1718</v>
      </c>
      <c r="B141" s="256" t="s">
        <v>1719</v>
      </c>
      <c r="C141" s="262" t="s">
        <v>1708</v>
      </c>
      <c r="D141" s="252" t="s">
        <v>1709</v>
      </c>
      <c r="E141" s="253" t="s">
        <v>145</v>
      </c>
      <c r="F141" s="260">
        <v>0.52</v>
      </c>
      <c r="G141" s="263"/>
      <c r="H141" s="263"/>
      <c r="I141" s="197">
        <f t="shared" si="69"/>
        <v>0</v>
      </c>
      <c r="J141" s="197">
        <f t="shared" si="70"/>
        <v>0</v>
      </c>
      <c r="K141" s="197">
        <f t="shared" si="71"/>
        <v>0</v>
      </c>
      <c r="L141" s="197">
        <f t="shared" si="72"/>
        <v>0</v>
      </c>
      <c r="M141" s="197">
        <f t="shared" si="73"/>
        <v>0</v>
      </c>
      <c r="N141" s="156"/>
      <c r="O141" s="156"/>
      <c r="P141" s="156"/>
      <c r="Q141" s="157"/>
      <c r="R141" s="158"/>
      <c r="S141" s="158"/>
      <c r="T141" s="158"/>
      <c r="U141" s="158"/>
      <c r="V141" s="158"/>
      <c r="W141" s="158"/>
      <c r="X141" s="158"/>
      <c r="Y141" s="158"/>
      <c r="Z141" s="158"/>
      <c r="AA141" s="158"/>
      <c r="AB141" s="158"/>
      <c r="AC141" s="158"/>
      <c r="AD141" s="158"/>
      <c r="AE141" s="158"/>
      <c r="AF141" s="158"/>
      <c r="AG141" s="158"/>
      <c r="AH141" s="158"/>
      <c r="AI141" s="158"/>
      <c r="AJ141" s="158"/>
      <c r="AK141" s="158"/>
      <c r="AL141" s="158"/>
      <c r="AM141" s="158"/>
      <c r="AN141" s="158"/>
      <c r="AO141" s="158"/>
      <c r="AP141" s="158"/>
      <c r="AQ141" s="158"/>
      <c r="AR141" s="158"/>
      <c r="AS141" s="158"/>
      <c r="AT141" s="158"/>
      <c r="AU141" s="158"/>
      <c r="AV141" s="158"/>
      <c r="AW141" s="158"/>
      <c r="AX141" s="158"/>
      <c r="AY141" s="158"/>
      <c r="AZ141" s="158"/>
      <c r="BA141" s="158"/>
      <c r="BB141" s="158"/>
    </row>
    <row r="142">
      <c r="A142" s="193" t="s">
        <v>1720</v>
      </c>
      <c r="B142" s="261" t="s">
        <v>1721</v>
      </c>
      <c r="C142" s="262" t="s">
        <v>1722</v>
      </c>
      <c r="D142" s="252" t="s">
        <v>1723</v>
      </c>
      <c r="E142" s="253" t="s">
        <v>77</v>
      </c>
      <c r="F142" s="260">
        <v>15.08</v>
      </c>
      <c r="G142" s="263"/>
      <c r="H142" s="263"/>
      <c r="I142" s="197">
        <f t="shared" si="69"/>
        <v>0</v>
      </c>
      <c r="J142" s="197">
        <f t="shared" si="70"/>
        <v>0</v>
      </c>
      <c r="K142" s="197">
        <f t="shared" si="71"/>
        <v>0</v>
      </c>
      <c r="L142" s="197">
        <f t="shared" si="72"/>
        <v>0</v>
      </c>
      <c r="M142" s="197">
        <f t="shared" si="73"/>
        <v>0</v>
      </c>
      <c r="N142" s="156"/>
      <c r="O142" s="156"/>
      <c r="P142" s="156"/>
      <c r="Q142" s="157"/>
      <c r="R142" s="158"/>
      <c r="S142" s="158"/>
      <c r="T142" s="158"/>
      <c r="U142" s="158"/>
      <c r="V142" s="158"/>
      <c r="W142" s="158"/>
      <c r="X142" s="158"/>
      <c r="Y142" s="158"/>
      <c r="Z142" s="158"/>
      <c r="AA142" s="158"/>
      <c r="AB142" s="158"/>
      <c r="AC142" s="158"/>
      <c r="AD142" s="158"/>
      <c r="AE142" s="158"/>
      <c r="AF142" s="158"/>
      <c r="AG142" s="158"/>
      <c r="AH142" s="158"/>
      <c r="AI142" s="158"/>
      <c r="AJ142" s="158"/>
      <c r="AK142" s="158"/>
      <c r="AL142" s="158"/>
      <c r="AM142" s="158"/>
      <c r="AN142" s="158"/>
      <c r="AO142" s="158"/>
      <c r="AP142" s="158"/>
      <c r="AQ142" s="158"/>
      <c r="AR142" s="158"/>
      <c r="AS142" s="158"/>
      <c r="AT142" s="158"/>
      <c r="AU142" s="158"/>
      <c r="AV142" s="158"/>
      <c r="AW142" s="158"/>
      <c r="AX142" s="158"/>
      <c r="AY142" s="158"/>
      <c r="AZ142" s="158"/>
      <c r="BA142" s="158"/>
      <c r="BB142" s="158"/>
    </row>
    <row r="143">
      <c r="A143" s="193" t="s">
        <v>1754</v>
      </c>
      <c r="B143" s="256" t="s">
        <v>1755</v>
      </c>
      <c r="C143" s="262" t="s">
        <v>1011</v>
      </c>
      <c r="D143" s="252" t="s">
        <v>1012</v>
      </c>
      <c r="E143" s="253" t="s">
        <v>104</v>
      </c>
      <c r="F143" s="260">
        <v>111.62</v>
      </c>
      <c r="G143" s="263"/>
      <c r="H143" s="263"/>
      <c r="I143" s="197">
        <f t="shared" si="69"/>
        <v>0</v>
      </c>
      <c r="J143" s="197">
        <f t="shared" si="70"/>
        <v>0</v>
      </c>
      <c r="K143" s="197">
        <f t="shared" si="71"/>
        <v>0</v>
      </c>
      <c r="L143" s="197">
        <f t="shared" si="72"/>
        <v>0</v>
      </c>
      <c r="M143" s="197">
        <f t="shared" si="73"/>
        <v>0</v>
      </c>
      <c r="N143" s="156"/>
      <c r="O143" s="156"/>
      <c r="P143" s="156"/>
      <c r="Q143" s="157"/>
      <c r="R143" s="158"/>
      <c r="S143" s="158"/>
      <c r="T143" s="158"/>
      <c r="U143" s="158"/>
      <c r="V143" s="158"/>
      <c r="W143" s="158"/>
      <c r="X143" s="158"/>
      <c r="Y143" s="158"/>
      <c r="Z143" s="158"/>
      <c r="AA143" s="158"/>
      <c r="AB143" s="158"/>
      <c r="AC143" s="158"/>
      <c r="AD143" s="158"/>
      <c r="AE143" s="158"/>
      <c r="AF143" s="158"/>
      <c r="AG143" s="158"/>
      <c r="AH143" s="158"/>
      <c r="AI143" s="158"/>
      <c r="AJ143" s="158"/>
      <c r="AK143" s="158"/>
      <c r="AL143" s="158"/>
      <c r="AM143" s="158"/>
      <c r="AN143" s="158"/>
      <c r="AO143" s="158"/>
      <c r="AP143" s="158"/>
      <c r="AQ143" s="158"/>
      <c r="AR143" s="158"/>
      <c r="AS143" s="158"/>
      <c r="AT143" s="158"/>
      <c r="AU143" s="158"/>
      <c r="AV143" s="158"/>
      <c r="AW143" s="158"/>
      <c r="AX143" s="158"/>
      <c r="AY143" s="158"/>
      <c r="AZ143" s="158"/>
      <c r="BA143" s="158"/>
      <c r="BB143" s="158"/>
    </row>
    <row r="144">
      <c r="A144" s="193" t="s">
        <v>1764</v>
      </c>
      <c r="B144" s="256" t="s">
        <v>1765</v>
      </c>
      <c r="C144" s="262" t="s">
        <v>1708</v>
      </c>
      <c r="D144" s="252" t="s">
        <v>1709</v>
      </c>
      <c r="E144" s="253" t="s">
        <v>145</v>
      </c>
      <c r="F144" s="260">
        <v>2.78</v>
      </c>
      <c r="G144" s="263"/>
      <c r="H144" s="263"/>
      <c r="I144" s="197">
        <f t="shared" si="69"/>
        <v>0</v>
      </c>
      <c r="J144" s="197">
        <f t="shared" si="70"/>
        <v>0</v>
      </c>
      <c r="K144" s="197">
        <f t="shared" si="71"/>
        <v>0</v>
      </c>
      <c r="L144" s="197">
        <f t="shared" si="72"/>
        <v>0</v>
      </c>
      <c r="M144" s="197">
        <f t="shared" si="73"/>
        <v>0</v>
      </c>
      <c r="N144" s="156"/>
      <c r="O144" s="156"/>
      <c r="P144" s="156"/>
      <c r="Q144" s="157"/>
      <c r="R144" s="158"/>
      <c r="S144" s="158"/>
      <c r="T144" s="158"/>
      <c r="U144" s="158"/>
      <c r="V144" s="158"/>
      <c r="W144" s="158"/>
      <c r="X144" s="158"/>
      <c r="Y144" s="158"/>
      <c r="Z144" s="158"/>
      <c r="AA144" s="158"/>
      <c r="AB144" s="158"/>
      <c r="AC144" s="158"/>
      <c r="AD144" s="158"/>
      <c r="AE144" s="158"/>
      <c r="AF144" s="158"/>
      <c r="AG144" s="158"/>
      <c r="AH144" s="158"/>
      <c r="AI144" s="158"/>
      <c r="AJ144" s="158"/>
      <c r="AK144" s="158"/>
      <c r="AL144" s="158"/>
      <c r="AM144" s="158"/>
      <c r="AN144" s="158"/>
      <c r="AO144" s="158"/>
      <c r="AP144" s="158"/>
      <c r="AQ144" s="158"/>
      <c r="AR144" s="158"/>
      <c r="AS144" s="158"/>
      <c r="AT144" s="158"/>
      <c r="AU144" s="158"/>
      <c r="AV144" s="158"/>
      <c r="AW144" s="158"/>
      <c r="AX144" s="158"/>
      <c r="AY144" s="158"/>
      <c r="AZ144" s="158"/>
      <c r="BA144" s="158"/>
      <c r="BB144" s="158"/>
    </row>
    <row r="145">
      <c r="A145" s="193" t="s">
        <v>1771</v>
      </c>
      <c r="B145" s="261" t="s">
        <v>1772</v>
      </c>
      <c r="C145" s="262" t="s">
        <v>1774</v>
      </c>
      <c r="D145" s="252" t="s">
        <v>1775</v>
      </c>
      <c r="E145" s="253" t="s">
        <v>77</v>
      </c>
      <c r="F145" s="260">
        <v>30.34</v>
      </c>
      <c r="G145" s="263"/>
      <c r="H145" s="263"/>
      <c r="I145" s="197">
        <f t="shared" si="69"/>
        <v>0</v>
      </c>
      <c r="J145" s="197">
        <f t="shared" si="70"/>
        <v>0</v>
      </c>
      <c r="K145" s="197">
        <f t="shared" si="71"/>
        <v>0</v>
      </c>
      <c r="L145" s="197">
        <f t="shared" si="72"/>
        <v>0</v>
      </c>
      <c r="M145" s="197">
        <f t="shared" si="73"/>
        <v>0</v>
      </c>
      <c r="N145" s="156"/>
      <c r="O145" s="156"/>
      <c r="P145" s="156"/>
      <c r="Q145" s="157"/>
      <c r="R145" s="158"/>
      <c r="S145" s="158"/>
      <c r="T145" s="158"/>
      <c r="U145" s="158"/>
      <c r="V145" s="158"/>
      <c r="W145" s="158"/>
      <c r="X145" s="158"/>
      <c r="Y145" s="158"/>
      <c r="Z145" s="158"/>
      <c r="AA145" s="158"/>
      <c r="AB145" s="158"/>
      <c r="AC145" s="158"/>
      <c r="AD145" s="158"/>
      <c r="AE145" s="158"/>
      <c r="AF145" s="158"/>
      <c r="AG145" s="158"/>
      <c r="AH145" s="158"/>
      <c r="AI145" s="158"/>
      <c r="AJ145" s="158"/>
      <c r="AK145" s="158"/>
      <c r="AL145" s="158"/>
      <c r="AM145" s="158"/>
      <c r="AN145" s="158"/>
      <c r="AO145" s="158"/>
      <c r="AP145" s="158"/>
      <c r="AQ145" s="158"/>
      <c r="AR145" s="158"/>
      <c r="AS145" s="158"/>
      <c r="AT145" s="158"/>
      <c r="AU145" s="158"/>
      <c r="AV145" s="158"/>
      <c r="AW145" s="158"/>
      <c r="AX145" s="158"/>
      <c r="AY145" s="158"/>
      <c r="AZ145" s="158"/>
      <c r="BA145" s="158"/>
      <c r="BB145" s="158"/>
    </row>
    <row r="146">
      <c r="A146" s="193" t="s">
        <v>1778</v>
      </c>
      <c r="B146" s="261" t="s">
        <v>1779</v>
      </c>
      <c r="C146" s="262" t="s">
        <v>1780</v>
      </c>
      <c r="D146" s="252" t="s">
        <v>1781</v>
      </c>
      <c r="E146" s="253" t="s">
        <v>32</v>
      </c>
      <c r="F146" s="260">
        <v>1.0</v>
      </c>
      <c r="G146" s="260"/>
      <c r="H146" s="263"/>
      <c r="I146" s="197">
        <f t="shared" si="69"/>
        <v>0</v>
      </c>
      <c r="J146" s="197">
        <f t="shared" si="70"/>
        <v>0</v>
      </c>
      <c r="K146" s="197">
        <f t="shared" si="71"/>
        <v>0</v>
      </c>
      <c r="L146" s="197">
        <f t="shared" si="72"/>
        <v>0</v>
      </c>
      <c r="M146" s="197">
        <f t="shared" si="73"/>
        <v>0</v>
      </c>
      <c r="N146" s="156"/>
      <c r="O146" s="156"/>
      <c r="P146" s="156"/>
      <c r="Q146" s="157"/>
      <c r="R146" s="158"/>
      <c r="S146" s="158"/>
      <c r="T146" s="158"/>
      <c r="U146" s="158"/>
      <c r="V146" s="158"/>
      <c r="W146" s="158"/>
      <c r="X146" s="158"/>
      <c r="Y146" s="158"/>
      <c r="Z146" s="158"/>
      <c r="AA146" s="158"/>
      <c r="AB146" s="158"/>
      <c r="AC146" s="158"/>
      <c r="AD146" s="158"/>
      <c r="AE146" s="158"/>
      <c r="AF146" s="158"/>
      <c r="AG146" s="158"/>
      <c r="AH146" s="158"/>
      <c r="AI146" s="158"/>
      <c r="AJ146" s="158"/>
      <c r="AK146" s="158"/>
      <c r="AL146" s="158"/>
      <c r="AM146" s="158"/>
      <c r="AN146" s="158"/>
      <c r="AO146" s="158"/>
      <c r="AP146" s="158"/>
      <c r="AQ146" s="158"/>
      <c r="AR146" s="158"/>
      <c r="AS146" s="158"/>
      <c r="AT146" s="158"/>
      <c r="AU146" s="158"/>
      <c r="AV146" s="158"/>
      <c r="AW146" s="158"/>
      <c r="AX146" s="158"/>
      <c r="AY146" s="158"/>
      <c r="AZ146" s="158"/>
      <c r="BA146" s="158"/>
      <c r="BB146" s="158"/>
    </row>
    <row r="147">
      <c r="A147" s="193" t="s">
        <v>1805</v>
      </c>
      <c r="B147" s="261" t="s">
        <v>1807</v>
      </c>
      <c r="C147" s="262" t="s">
        <v>1808</v>
      </c>
      <c r="D147" s="252" t="s">
        <v>1809</v>
      </c>
      <c r="E147" s="253" t="s">
        <v>32</v>
      </c>
      <c r="F147" s="260">
        <v>10.0</v>
      </c>
      <c r="G147" s="260"/>
      <c r="H147" s="263"/>
      <c r="I147" s="197">
        <f t="shared" si="69"/>
        <v>0</v>
      </c>
      <c r="J147" s="197">
        <f t="shared" si="70"/>
        <v>0</v>
      </c>
      <c r="K147" s="197">
        <f t="shared" si="71"/>
        <v>0</v>
      </c>
      <c r="L147" s="197">
        <f t="shared" si="72"/>
        <v>0</v>
      </c>
      <c r="M147" s="197">
        <f t="shared" si="73"/>
        <v>0</v>
      </c>
      <c r="N147" s="156"/>
      <c r="O147" s="156"/>
      <c r="P147" s="156"/>
      <c r="Q147" s="157"/>
      <c r="R147" s="158"/>
      <c r="S147" s="158"/>
      <c r="T147" s="158"/>
      <c r="U147" s="158"/>
      <c r="V147" s="158"/>
      <c r="W147" s="158"/>
      <c r="X147" s="158"/>
      <c r="Y147" s="158"/>
      <c r="Z147" s="158"/>
      <c r="AA147" s="158"/>
      <c r="AB147" s="158"/>
      <c r="AC147" s="158"/>
      <c r="AD147" s="158"/>
      <c r="AE147" s="158"/>
      <c r="AF147" s="158"/>
      <c r="AG147" s="158"/>
      <c r="AH147" s="158"/>
      <c r="AI147" s="158"/>
      <c r="AJ147" s="158"/>
      <c r="AK147" s="158"/>
      <c r="AL147" s="158"/>
      <c r="AM147" s="158"/>
      <c r="AN147" s="158"/>
      <c r="AO147" s="158"/>
      <c r="AP147" s="158"/>
      <c r="AQ147" s="158"/>
      <c r="AR147" s="158"/>
      <c r="AS147" s="158"/>
      <c r="AT147" s="158"/>
      <c r="AU147" s="158"/>
      <c r="AV147" s="158"/>
      <c r="AW147" s="158"/>
      <c r="AX147" s="158"/>
      <c r="AY147" s="158"/>
      <c r="AZ147" s="158"/>
      <c r="BA147" s="158"/>
      <c r="BB147" s="158"/>
    </row>
    <row r="148">
      <c r="A148" s="193" t="s">
        <v>1818</v>
      </c>
      <c r="B148" s="256" t="s">
        <v>1819</v>
      </c>
      <c r="C148" s="262" t="s">
        <v>1820</v>
      </c>
      <c r="D148" s="252" t="s">
        <v>1821</v>
      </c>
      <c r="E148" s="253" t="s">
        <v>107</v>
      </c>
      <c r="F148" s="260">
        <v>92.0</v>
      </c>
      <c r="G148" s="263"/>
      <c r="H148" s="263"/>
      <c r="I148" s="197">
        <f t="shared" si="69"/>
        <v>0</v>
      </c>
      <c r="J148" s="197">
        <f t="shared" si="70"/>
        <v>0</v>
      </c>
      <c r="K148" s="197">
        <f t="shared" si="71"/>
        <v>0</v>
      </c>
      <c r="L148" s="197">
        <f t="shared" si="72"/>
        <v>0</v>
      </c>
      <c r="M148" s="197">
        <f t="shared" si="73"/>
        <v>0</v>
      </c>
      <c r="N148" s="156"/>
      <c r="O148" s="156"/>
      <c r="P148" s="156"/>
      <c r="Q148" s="157">
        <v>1.2</v>
      </c>
      <c r="R148" s="158" t="s">
        <v>1826</v>
      </c>
      <c r="S148" s="158" t="s">
        <v>1827</v>
      </c>
      <c r="T148" s="158"/>
      <c r="U148" s="158"/>
      <c r="V148" s="158"/>
      <c r="W148" s="158"/>
      <c r="X148" s="158"/>
      <c r="Y148" s="158"/>
      <c r="Z148" s="158"/>
      <c r="AA148" s="158"/>
      <c r="AB148" s="158"/>
      <c r="AC148" s="158"/>
      <c r="AD148" s="158"/>
      <c r="AE148" s="158"/>
      <c r="AF148" s="158"/>
      <c r="AG148" s="158"/>
      <c r="AH148" s="158"/>
      <c r="AI148" s="158"/>
      <c r="AJ148" s="158"/>
      <c r="AK148" s="158"/>
      <c r="AL148" s="158"/>
      <c r="AM148" s="158"/>
      <c r="AN148" s="158"/>
      <c r="AO148" s="158"/>
      <c r="AP148" s="158"/>
      <c r="AQ148" s="158"/>
      <c r="AR148" s="158"/>
      <c r="AS148" s="158"/>
      <c r="AT148" s="158"/>
      <c r="AU148" s="158"/>
      <c r="AV148" s="158"/>
      <c r="AW148" s="158"/>
      <c r="AX148" s="158"/>
      <c r="AY148" s="158"/>
      <c r="AZ148" s="158"/>
      <c r="BA148" s="158"/>
      <c r="BB148" s="158"/>
    </row>
    <row r="149">
      <c r="A149" s="193" t="s">
        <v>1830</v>
      </c>
      <c r="B149" s="250" t="s">
        <v>1831</v>
      </c>
      <c r="C149" s="247" t="s">
        <v>1832</v>
      </c>
      <c r="D149" s="248" t="s">
        <v>1834</v>
      </c>
      <c r="E149" s="249" t="s">
        <v>77</v>
      </c>
      <c r="F149" s="260">
        <v>30.34</v>
      </c>
      <c r="G149" s="245"/>
      <c r="H149" s="245"/>
      <c r="I149" s="245">
        <f t="shared" si="69"/>
        <v>0</v>
      </c>
      <c r="J149" s="245">
        <f t="shared" si="70"/>
        <v>0</v>
      </c>
      <c r="K149" s="245">
        <f t="shared" si="71"/>
        <v>0</v>
      </c>
      <c r="L149" s="245">
        <f t="shared" si="72"/>
        <v>0</v>
      </c>
      <c r="M149" s="245">
        <f t="shared" si="73"/>
        <v>0</v>
      </c>
      <c r="N149" s="156"/>
      <c r="O149" s="156"/>
      <c r="P149" s="156"/>
      <c r="Q149" s="157">
        <v>0.3</v>
      </c>
      <c r="R149" s="158" t="s">
        <v>1826</v>
      </c>
      <c r="S149" s="158" t="s">
        <v>1839</v>
      </c>
      <c r="T149" s="158"/>
      <c r="U149" s="158"/>
      <c r="V149" s="158"/>
      <c r="W149" s="158"/>
      <c r="X149" s="158"/>
      <c r="Y149" s="158"/>
      <c r="Z149" s="158"/>
      <c r="AA149" s="158"/>
      <c r="AB149" s="158"/>
      <c r="AC149" s="158"/>
      <c r="AD149" s="158"/>
      <c r="AE149" s="158"/>
      <c r="AF149" s="158"/>
      <c r="AG149" s="158"/>
      <c r="AH149" s="158"/>
      <c r="AI149" s="158"/>
      <c r="AJ149" s="158"/>
      <c r="AK149" s="158"/>
      <c r="AL149" s="158"/>
      <c r="AM149" s="158"/>
      <c r="AN149" s="158"/>
      <c r="AO149" s="158"/>
      <c r="AP149" s="158"/>
      <c r="AQ149" s="158"/>
      <c r="AR149" s="158"/>
      <c r="AS149" s="158"/>
      <c r="AT149" s="158"/>
      <c r="AU149" s="158"/>
      <c r="AV149" s="158"/>
      <c r="AW149" s="158"/>
      <c r="AX149" s="158"/>
      <c r="AY149" s="158"/>
      <c r="AZ149" s="158"/>
      <c r="BA149" s="158"/>
      <c r="BB149" s="158"/>
    </row>
    <row r="150">
      <c r="A150" s="193" t="s">
        <v>1842</v>
      </c>
      <c r="B150" s="261" t="s">
        <v>1844</v>
      </c>
      <c r="C150" s="262" t="s">
        <v>1808</v>
      </c>
      <c r="D150" s="252" t="s">
        <v>1809</v>
      </c>
      <c r="E150" s="253" t="s">
        <v>32</v>
      </c>
      <c r="F150" s="265">
        <v>10.0</v>
      </c>
      <c r="G150" s="263"/>
      <c r="H150" s="263"/>
      <c r="I150" s="245">
        <f t="shared" si="69"/>
        <v>0</v>
      </c>
      <c r="J150" s="245">
        <f t="shared" si="70"/>
        <v>0</v>
      </c>
      <c r="K150" s="245">
        <f t="shared" si="71"/>
        <v>0</v>
      </c>
      <c r="L150" s="245">
        <f t="shared" si="72"/>
        <v>0</v>
      </c>
      <c r="M150" s="245">
        <f t="shared" si="73"/>
        <v>0</v>
      </c>
      <c r="N150" s="156"/>
      <c r="O150" s="156"/>
      <c r="P150" s="156"/>
      <c r="Q150" s="157"/>
      <c r="R150" s="158"/>
      <c r="S150" s="158"/>
      <c r="T150" s="158"/>
      <c r="U150" s="158"/>
      <c r="V150" s="158"/>
      <c r="W150" s="158"/>
      <c r="X150" s="158"/>
      <c r="Y150" s="158"/>
      <c r="Z150" s="158"/>
      <c r="AA150" s="158"/>
      <c r="AB150" s="158"/>
      <c r="AC150" s="158"/>
      <c r="AD150" s="158"/>
      <c r="AE150" s="158"/>
      <c r="AF150" s="158"/>
      <c r="AG150" s="158"/>
      <c r="AH150" s="158"/>
      <c r="AI150" s="158"/>
      <c r="AJ150" s="158"/>
      <c r="AK150" s="158"/>
      <c r="AL150" s="158"/>
      <c r="AM150" s="158"/>
      <c r="AN150" s="158"/>
      <c r="AO150" s="158"/>
      <c r="AP150" s="158"/>
      <c r="AQ150" s="158"/>
      <c r="AR150" s="158"/>
      <c r="AS150" s="158"/>
      <c r="AT150" s="158"/>
      <c r="AU150" s="158"/>
      <c r="AV150" s="158"/>
      <c r="AW150" s="158"/>
      <c r="AX150" s="158"/>
      <c r="AY150" s="158"/>
      <c r="AZ150" s="158"/>
      <c r="BA150" s="158"/>
      <c r="BB150" s="158"/>
    </row>
    <row r="151">
      <c r="A151" s="193" t="s">
        <v>1853</v>
      </c>
      <c r="B151" s="256" t="s">
        <v>1854</v>
      </c>
      <c r="C151" s="257" t="s">
        <v>393</v>
      </c>
      <c r="D151" s="252" t="s">
        <v>394</v>
      </c>
      <c r="E151" s="259" t="s">
        <v>77</v>
      </c>
      <c r="F151" s="265">
        <v>14.54</v>
      </c>
      <c r="G151" s="255"/>
      <c r="H151" s="255"/>
      <c r="I151" s="245">
        <f t="shared" si="69"/>
        <v>0</v>
      </c>
      <c r="J151" s="245">
        <f t="shared" si="70"/>
        <v>0</v>
      </c>
      <c r="K151" s="245">
        <f t="shared" si="71"/>
        <v>0</v>
      </c>
      <c r="L151" s="245">
        <f t="shared" si="72"/>
        <v>0</v>
      </c>
      <c r="M151" s="245">
        <f t="shared" si="73"/>
        <v>0</v>
      </c>
      <c r="N151" s="156"/>
      <c r="O151" s="156"/>
      <c r="P151" s="156"/>
      <c r="Q151" s="158">
        <v>48.46</v>
      </c>
      <c r="R151" s="158" t="s">
        <v>1826</v>
      </c>
      <c r="S151" s="158"/>
      <c r="T151" s="158"/>
      <c r="U151" s="158"/>
      <c r="V151" s="158"/>
      <c r="W151" s="158"/>
      <c r="X151" s="158"/>
      <c r="Y151" s="158"/>
      <c r="Z151" s="158"/>
      <c r="AA151" s="158"/>
      <c r="AB151" s="158"/>
      <c r="AC151" s="158"/>
      <c r="AD151" s="158"/>
      <c r="AE151" s="158"/>
      <c r="AF151" s="158"/>
      <c r="AG151" s="158"/>
      <c r="AH151" s="158"/>
      <c r="AI151" s="158"/>
      <c r="AJ151" s="158"/>
      <c r="AK151" s="158"/>
      <c r="AL151" s="158"/>
      <c r="AM151" s="158"/>
      <c r="AN151" s="158"/>
      <c r="AO151" s="158"/>
      <c r="AP151" s="158"/>
      <c r="AQ151" s="158"/>
      <c r="AR151" s="158"/>
      <c r="AS151" s="158"/>
      <c r="AT151" s="158"/>
      <c r="AU151" s="158"/>
      <c r="AV151" s="158"/>
      <c r="AW151" s="158"/>
      <c r="AX151" s="158"/>
      <c r="AY151" s="158"/>
      <c r="AZ151" s="158"/>
      <c r="BA151" s="158"/>
      <c r="BB151" s="158"/>
    </row>
    <row r="152">
      <c r="A152" s="193" t="s">
        <v>1861</v>
      </c>
      <c r="B152" s="256" t="s">
        <v>1862</v>
      </c>
      <c r="C152" s="257" t="s">
        <v>1454</v>
      </c>
      <c r="D152" s="258" t="s">
        <v>1455</v>
      </c>
      <c r="E152" s="259" t="s">
        <v>77</v>
      </c>
      <c r="F152" s="265">
        <v>35.86</v>
      </c>
      <c r="G152" s="255"/>
      <c r="H152" s="255"/>
      <c r="I152" s="245">
        <f t="shared" si="69"/>
        <v>0</v>
      </c>
      <c r="J152" s="245">
        <f t="shared" si="70"/>
        <v>0</v>
      </c>
      <c r="K152" s="245">
        <f t="shared" si="71"/>
        <v>0</v>
      </c>
      <c r="L152" s="245">
        <f t="shared" si="72"/>
        <v>0</v>
      </c>
      <c r="M152" s="245">
        <f t="shared" si="73"/>
        <v>0</v>
      </c>
      <c r="N152" s="156"/>
      <c r="O152" s="156"/>
      <c r="P152" s="156"/>
      <c r="Q152" s="157"/>
      <c r="R152" s="158"/>
      <c r="S152" s="158"/>
      <c r="T152" s="158"/>
      <c r="U152" s="158"/>
      <c r="V152" s="158"/>
      <c r="W152" s="158"/>
      <c r="X152" s="158"/>
      <c r="Y152" s="158"/>
      <c r="Z152" s="158"/>
      <c r="AA152" s="158"/>
      <c r="AB152" s="158"/>
      <c r="AC152" s="158"/>
      <c r="AD152" s="158"/>
      <c r="AE152" s="158"/>
      <c r="AF152" s="158"/>
      <c r="AG152" s="158"/>
      <c r="AH152" s="158"/>
      <c r="AI152" s="158"/>
      <c r="AJ152" s="158"/>
      <c r="AK152" s="158"/>
      <c r="AL152" s="158"/>
      <c r="AM152" s="158"/>
      <c r="AN152" s="158"/>
      <c r="AO152" s="158"/>
      <c r="AP152" s="158"/>
      <c r="AQ152" s="158"/>
      <c r="AR152" s="158"/>
      <c r="AS152" s="158"/>
      <c r="AT152" s="158"/>
      <c r="AU152" s="158"/>
      <c r="AV152" s="158"/>
      <c r="AW152" s="158"/>
      <c r="AX152" s="158"/>
      <c r="AY152" s="158"/>
      <c r="AZ152" s="158"/>
      <c r="BA152" s="158"/>
      <c r="BB152" s="158"/>
    </row>
    <row r="153">
      <c r="A153" s="193" t="s">
        <v>1869</v>
      </c>
      <c r="B153" s="256" t="s">
        <v>1870</v>
      </c>
      <c r="C153" s="257" t="s">
        <v>1470</v>
      </c>
      <c r="D153" s="258" t="s">
        <v>1472</v>
      </c>
      <c r="E153" s="259" t="s">
        <v>77</v>
      </c>
      <c r="F153" s="254">
        <v>35.86</v>
      </c>
      <c r="G153" s="255"/>
      <c r="H153" s="255"/>
      <c r="I153" s="245">
        <f t="shared" si="69"/>
        <v>0</v>
      </c>
      <c r="J153" s="245">
        <f t="shared" si="70"/>
        <v>0</v>
      </c>
      <c r="K153" s="245">
        <f t="shared" si="71"/>
        <v>0</v>
      </c>
      <c r="L153" s="245">
        <f t="shared" si="72"/>
        <v>0</v>
      </c>
      <c r="M153" s="245">
        <f t="shared" si="73"/>
        <v>0</v>
      </c>
      <c r="N153" s="156"/>
      <c r="O153" s="156"/>
      <c r="P153" s="156"/>
      <c r="Q153" s="157"/>
      <c r="R153" s="158"/>
      <c r="S153" s="158"/>
      <c r="T153" s="158"/>
      <c r="U153" s="158"/>
      <c r="V153" s="158"/>
      <c r="W153" s="158"/>
      <c r="X153" s="158"/>
      <c r="Y153" s="158"/>
      <c r="Z153" s="158"/>
      <c r="AA153" s="158"/>
      <c r="AB153" s="158"/>
      <c r="AC153" s="158"/>
      <c r="AD153" s="158"/>
      <c r="AE153" s="158"/>
      <c r="AF153" s="158"/>
      <c r="AG153" s="158"/>
      <c r="AH153" s="158"/>
      <c r="AI153" s="158"/>
      <c r="AJ153" s="158"/>
      <c r="AK153" s="158"/>
      <c r="AL153" s="158"/>
      <c r="AM153" s="158"/>
      <c r="AN153" s="158"/>
      <c r="AO153" s="158"/>
      <c r="AP153" s="158"/>
      <c r="AQ153" s="158"/>
      <c r="AR153" s="158"/>
      <c r="AS153" s="158"/>
      <c r="AT153" s="158"/>
      <c r="AU153" s="158"/>
      <c r="AV153" s="158"/>
      <c r="AW153" s="158"/>
      <c r="AX153" s="158"/>
      <c r="AY153" s="158"/>
      <c r="AZ153" s="158"/>
      <c r="BA153" s="158"/>
      <c r="BB153" s="158"/>
    </row>
    <row r="154">
      <c r="A154" s="193" t="s">
        <v>1877</v>
      </c>
      <c r="B154" s="251" t="s">
        <v>1878</v>
      </c>
      <c r="C154" s="193" t="str">
        <f>'COMPOSIÇÕES'!A74</f>
        <v>COMP.06</v>
      </c>
      <c r="D154" s="194" t="str">
        <f>'COMPOSIÇÕES'!B74</f>
        <v>ALAMBRADO EM PERFIS METÁLICOS RETANGULARES COM GRADIL METÁLICO (EXCLUSIVE MURETA EM CONCRETO). AF_12/2025</v>
      </c>
      <c r="E154" s="196" t="str">
        <f>'COMPOSIÇÕES'!C74</f>
        <v>M</v>
      </c>
      <c r="F154" s="153">
        <v>48.46</v>
      </c>
      <c r="G154" s="197"/>
      <c r="H154" s="197"/>
      <c r="I154" s="197">
        <f>'COMPOSIÇÕES'!J83</f>
        <v>474.525211</v>
      </c>
      <c r="J154" s="245">
        <f t="shared" si="70"/>
        <v>0</v>
      </c>
      <c r="K154" s="245">
        <f t="shared" si="71"/>
        <v>0</v>
      </c>
      <c r="L154" s="245">
        <f t="shared" si="72"/>
        <v>0</v>
      </c>
      <c r="M154" s="245">
        <f t="shared" si="73"/>
        <v>0</v>
      </c>
      <c r="N154" s="156"/>
      <c r="O154" s="156"/>
      <c r="P154" s="156"/>
      <c r="Q154" s="157"/>
      <c r="R154" s="158"/>
      <c r="S154" s="158"/>
      <c r="T154" s="158"/>
      <c r="U154" s="158"/>
      <c r="V154" s="158"/>
      <c r="W154" s="158"/>
      <c r="X154" s="158"/>
      <c r="Y154" s="158"/>
      <c r="Z154" s="158"/>
      <c r="AA154" s="158"/>
      <c r="AB154" s="158"/>
      <c r="AC154" s="158"/>
      <c r="AD154" s="158"/>
      <c r="AE154" s="158"/>
      <c r="AF154" s="158"/>
      <c r="AG154" s="158"/>
      <c r="AH154" s="158"/>
      <c r="AI154" s="158"/>
      <c r="AJ154" s="158"/>
      <c r="AK154" s="158"/>
      <c r="AL154" s="158"/>
      <c r="AM154" s="158"/>
      <c r="AN154" s="158"/>
      <c r="AO154" s="158"/>
      <c r="AP154" s="158"/>
      <c r="AQ154" s="158"/>
      <c r="AR154" s="158"/>
      <c r="AS154" s="158"/>
      <c r="AT154" s="158"/>
      <c r="AU154" s="158"/>
      <c r="AV154" s="158"/>
      <c r="AW154" s="158"/>
      <c r="AX154" s="158"/>
      <c r="AY154" s="158"/>
      <c r="AZ154" s="158"/>
      <c r="BA154" s="158"/>
      <c r="BB154" s="158"/>
    </row>
    <row r="155">
      <c r="A155" s="166" t="s">
        <v>1887</v>
      </c>
      <c r="B155" s="202" t="s">
        <v>1888</v>
      </c>
      <c r="C155" s="167"/>
      <c r="D155" s="168"/>
      <c r="E155" s="169"/>
      <c r="F155" s="170"/>
      <c r="G155" s="171"/>
      <c r="H155" s="171"/>
      <c r="I155" s="171"/>
      <c r="J155" s="171"/>
      <c r="K155" s="171"/>
      <c r="L155" s="171"/>
      <c r="M155" s="172"/>
      <c r="N155" s="173"/>
      <c r="O155" s="96"/>
      <c r="P155" s="96"/>
      <c r="Q155" s="148"/>
      <c r="R155" s="149"/>
      <c r="S155" s="149"/>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49"/>
    </row>
    <row r="156">
      <c r="A156" s="247" t="s">
        <v>1889</v>
      </c>
      <c r="B156" s="242" t="s">
        <v>1890</v>
      </c>
      <c r="C156" s="241" t="s">
        <v>1891</v>
      </c>
      <c r="D156" s="242" t="s">
        <v>1892</v>
      </c>
      <c r="E156" s="243" t="s">
        <v>77</v>
      </c>
      <c r="F156" s="244">
        <f>6.7*2*2</f>
        <v>26.8</v>
      </c>
      <c r="G156" s="245"/>
      <c r="H156" s="245"/>
      <c r="I156" s="245">
        <f t="shared" ref="I156:I163" si="74">SUM(G156:H156)</f>
        <v>0</v>
      </c>
      <c r="J156" s="245">
        <f t="shared" ref="J156:J163" si="75">G156*F156</f>
        <v>0</v>
      </c>
      <c r="K156" s="245">
        <f t="shared" ref="K156:K163" si="76">H156*F156</f>
        <v>0</v>
      </c>
      <c r="L156" s="245">
        <f t="shared" ref="L156:L163" si="77">J156+K156</f>
        <v>0</v>
      </c>
      <c r="M156" s="245">
        <f t="shared" ref="M156:M163" si="78">ROUND(L156*(1+$M$4),2)</f>
        <v>0</v>
      </c>
      <c r="N156" s="4"/>
      <c r="O156" s="4"/>
      <c r="P156" s="4"/>
      <c r="Q156" s="5"/>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row>
    <row r="157">
      <c r="A157" s="247" t="s">
        <v>1941</v>
      </c>
      <c r="B157" s="242" t="s">
        <v>1943</v>
      </c>
      <c r="C157" s="241" t="s">
        <v>1891</v>
      </c>
      <c r="D157" s="242" t="s">
        <v>1892</v>
      </c>
      <c r="E157" s="243" t="s">
        <v>77</v>
      </c>
      <c r="F157" s="244">
        <f>1.7*2*2</f>
        <v>6.8</v>
      </c>
      <c r="G157" s="245"/>
      <c r="H157" s="245"/>
      <c r="I157" s="245">
        <f t="shared" si="74"/>
        <v>0</v>
      </c>
      <c r="J157" s="245">
        <f t="shared" si="75"/>
        <v>0</v>
      </c>
      <c r="K157" s="245">
        <f t="shared" si="76"/>
        <v>0</v>
      </c>
      <c r="L157" s="245">
        <f t="shared" si="77"/>
        <v>0</v>
      </c>
      <c r="M157" s="245">
        <f t="shared" si="78"/>
        <v>0</v>
      </c>
      <c r="N157" s="4"/>
      <c r="O157" s="4"/>
      <c r="P157" s="4"/>
      <c r="Q157" s="5"/>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row>
    <row r="158">
      <c r="A158" s="247" t="s">
        <v>1951</v>
      </c>
      <c r="B158" s="242" t="s">
        <v>1952</v>
      </c>
      <c r="C158" s="241" t="s">
        <v>1953</v>
      </c>
      <c r="D158" s="242" t="s">
        <v>1954</v>
      </c>
      <c r="E158" s="243" t="s">
        <v>107</v>
      </c>
      <c r="F158" s="244">
        <f>6</f>
        <v>6</v>
      </c>
      <c r="G158" s="245"/>
      <c r="H158" s="245"/>
      <c r="I158" s="245">
        <f t="shared" si="74"/>
        <v>0</v>
      </c>
      <c r="J158" s="245">
        <f t="shared" si="75"/>
        <v>0</v>
      </c>
      <c r="K158" s="245">
        <f t="shared" si="76"/>
        <v>0</v>
      </c>
      <c r="L158" s="245">
        <f t="shared" si="77"/>
        <v>0</v>
      </c>
      <c r="M158" s="245">
        <f t="shared" si="78"/>
        <v>0</v>
      </c>
      <c r="N158" s="4"/>
      <c r="O158" s="4"/>
      <c r="P158" s="4"/>
      <c r="Q158" s="5"/>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row>
    <row r="159">
      <c r="A159" s="247" t="s">
        <v>1960</v>
      </c>
      <c r="B159" s="242" t="s">
        <v>1962</v>
      </c>
      <c r="C159" s="241" t="s">
        <v>957</v>
      </c>
      <c r="D159" s="242" t="s">
        <v>959</v>
      </c>
      <c r="E159" s="243" t="s">
        <v>104</v>
      </c>
      <c r="F159" s="244">
        <f>3/0.14*0.8*2*0.16</f>
        <v>5.485714286</v>
      </c>
      <c r="G159" s="245"/>
      <c r="H159" s="245"/>
      <c r="I159" s="245">
        <f t="shared" si="74"/>
        <v>0</v>
      </c>
      <c r="J159" s="245">
        <f t="shared" si="75"/>
        <v>0</v>
      </c>
      <c r="K159" s="245">
        <f t="shared" si="76"/>
        <v>0</v>
      </c>
      <c r="L159" s="245">
        <f t="shared" si="77"/>
        <v>0</v>
      </c>
      <c r="M159" s="245">
        <f t="shared" si="78"/>
        <v>0</v>
      </c>
      <c r="N159" s="4"/>
      <c r="O159" s="4"/>
      <c r="P159" s="4"/>
      <c r="Q159" s="5"/>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row>
    <row r="160">
      <c r="A160" s="247" t="s">
        <v>1967</v>
      </c>
      <c r="B160" s="242" t="s">
        <v>1968</v>
      </c>
      <c r="C160" s="241" t="s">
        <v>1969</v>
      </c>
      <c r="D160" s="242" t="s">
        <v>1970</v>
      </c>
      <c r="E160" s="243" t="s">
        <v>77</v>
      </c>
      <c r="F160" s="244">
        <f>0.25*4*3*2</f>
        <v>6</v>
      </c>
      <c r="G160" s="245"/>
      <c r="H160" s="245"/>
      <c r="I160" s="245">
        <f t="shared" si="74"/>
        <v>0</v>
      </c>
      <c r="J160" s="245">
        <f t="shared" si="75"/>
        <v>0</v>
      </c>
      <c r="K160" s="245">
        <f t="shared" si="76"/>
        <v>0</v>
      </c>
      <c r="L160" s="245">
        <f t="shared" si="77"/>
        <v>0</v>
      </c>
      <c r="M160" s="245">
        <f t="shared" si="78"/>
        <v>0</v>
      </c>
      <c r="N160" s="4"/>
      <c r="O160" s="4"/>
      <c r="P160" s="4"/>
      <c r="Q160" s="5"/>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row>
    <row r="161">
      <c r="A161" s="247" t="s">
        <v>1977</v>
      </c>
      <c r="B161" s="242" t="s">
        <v>1978</v>
      </c>
      <c r="C161" s="241" t="s">
        <v>990</v>
      </c>
      <c r="D161" s="242" t="s">
        <v>991</v>
      </c>
      <c r="E161" s="243" t="s">
        <v>104</v>
      </c>
      <c r="F161" s="244">
        <f>4*3*2*1</f>
        <v>24</v>
      </c>
      <c r="G161" s="245"/>
      <c r="H161" s="245"/>
      <c r="I161" s="245">
        <f t="shared" si="74"/>
        <v>0</v>
      </c>
      <c r="J161" s="245">
        <f t="shared" si="75"/>
        <v>0</v>
      </c>
      <c r="K161" s="245">
        <f t="shared" si="76"/>
        <v>0</v>
      </c>
      <c r="L161" s="245">
        <f t="shared" si="77"/>
        <v>0</v>
      </c>
      <c r="M161" s="245">
        <f t="shared" si="78"/>
        <v>0</v>
      </c>
      <c r="N161" s="4"/>
      <c r="O161" s="4"/>
      <c r="P161" s="4"/>
      <c r="Q161" s="5"/>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row>
    <row r="162">
      <c r="A162" s="247" t="s">
        <v>1988</v>
      </c>
      <c r="B162" s="248" t="s">
        <v>1990</v>
      </c>
      <c r="C162" s="247" t="s">
        <v>1011</v>
      </c>
      <c r="D162" s="248" t="s">
        <v>1012</v>
      </c>
      <c r="E162" s="249" t="s">
        <v>104</v>
      </c>
      <c r="F162" s="244">
        <f>3.2/0.14*0.8*2*0.16</f>
        <v>5.851428571</v>
      </c>
      <c r="G162" s="245"/>
      <c r="H162" s="245"/>
      <c r="I162" s="245">
        <f t="shared" si="74"/>
        <v>0</v>
      </c>
      <c r="J162" s="245">
        <f t="shared" si="75"/>
        <v>0</v>
      </c>
      <c r="K162" s="245">
        <f t="shared" si="76"/>
        <v>0</v>
      </c>
      <c r="L162" s="245">
        <f t="shared" si="77"/>
        <v>0</v>
      </c>
      <c r="M162" s="245">
        <f t="shared" si="78"/>
        <v>0</v>
      </c>
      <c r="N162" s="4"/>
      <c r="O162" s="4"/>
      <c r="P162" s="4"/>
      <c r="Q162" s="5"/>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row>
    <row r="163">
      <c r="A163" s="247" t="s">
        <v>1999</v>
      </c>
      <c r="B163" s="248" t="s">
        <v>2000</v>
      </c>
      <c r="C163" s="247" t="s">
        <v>2001</v>
      </c>
      <c r="D163" s="248" t="s">
        <v>2003</v>
      </c>
      <c r="E163" s="249" t="s">
        <v>145</v>
      </c>
      <c r="F163" s="244">
        <f>0.25*0.25*3.2*2</f>
        <v>0.4</v>
      </c>
      <c r="G163" s="245"/>
      <c r="H163" s="245"/>
      <c r="I163" s="245">
        <f t="shared" si="74"/>
        <v>0</v>
      </c>
      <c r="J163" s="245">
        <f t="shared" si="75"/>
        <v>0</v>
      </c>
      <c r="K163" s="245">
        <f t="shared" si="76"/>
        <v>0</v>
      </c>
      <c r="L163" s="245">
        <f t="shared" si="77"/>
        <v>0</v>
      </c>
      <c r="M163" s="245">
        <f t="shared" si="78"/>
        <v>0</v>
      </c>
      <c r="N163" s="4"/>
      <c r="O163" s="4"/>
      <c r="P163" s="4"/>
      <c r="Q163" s="5"/>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row>
    <row r="164">
      <c r="A164" s="232"/>
      <c r="B164" s="233"/>
      <c r="C164" s="234"/>
      <c r="D164" s="233"/>
      <c r="E164" s="235"/>
      <c r="F164" s="236"/>
      <c r="G164" s="237"/>
      <c r="H164" s="237"/>
      <c r="I164" s="238"/>
      <c r="J164" s="238"/>
      <c r="K164" s="238"/>
      <c r="L164" s="238"/>
      <c r="M164" s="239"/>
      <c r="N164" s="156"/>
      <c r="O164" s="156"/>
      <c r="P164" s="156"/>
      <c r="Q164" s="157"/>
      <c r="R164" s="158"/>
      <c r="S164" s="158"/>
      <c r="T164" s="158"/>
      <c r="U164" s="158"/>
      <c r="V164" s="158"/>
      <c r="W164" s="158"/>
      <c r="X164" s="158"/>
      <c r="Y164" s="158"/>
      <c r="Z164" s="158"/>
      <c r="AA164" s="158"/>
      <c r="AB164" s="158"/>
      <c r="AC164" s="158"/>
      <c r="AD164" s="158"/>
      <c r="AE164" s="158"/>
      <c r="AF164" s="158"/>
      <c r="AG164" s="158"/>
      <c r="AH164" s="158"/>
      <c r="AI164" s="158"/>
      <c r="AJ164" s="158"/>
      <c r="AK164" s="158"/>
      <c r="AL164" s="158"/>
      <c r="AM164" s="158"/>
      <c r="AN164" s="158"/>
      <c r="AO164" s="158"/>
      <c r="AP164" s="158"/>
      <c r="AQ164" s="158"/>
      <c r="AR164" s="158"/>
      <c r="AS164" s="158"/>
      <c r="AT164" s="158"/>
      <c r="AU164" s="158"/>
      <c r="AV164" s="158"/>
      <c r="AW164" s="158"/>
      <c r="AX164" s="158"/>
      <c r="AY164" s="158"/>
      <c r="AZ164" s="158"/>
      <c r="BA164" s="158"/>
      <c r="BB164" s="158"/>
    </row>
    <row r="165">
      <c r="A165" s="166" t="s">
        <v>2018</v>
      </c>
      <c r="B165" s="202" t="s">
        <v>2020</v>
      </c>
      <c r="C165" s="167"/>
      <c r="D165" s="168"/>
      <c r="E165" s="169"/>
      <c r="F165" s="170"/>
      <c r="G165" s="171"/>
      <c r="H165" s="171"/>
      <c r="I165" s="171"/>
      <c r="J165" s="171"/>
      <c r="K165" s="171"/>
      <c r="L165" s="171"/>
      <c r="M165" s="172"/>
      <c r="N165" s="173"/>
      <c r="O165" s="96"/>
      <c r="P165" s="96"/>
      <c r="Q165" s="148"/>
      <c r="R165" s="149"/>
      <c r="S165" s="149"/>
      <c r="T165" s="149"/>
      <c r="U165" s="149"/>
      <c r="V165" s="149"/>
      <c r="W165" s="149"/>
      <c r="X165" s="149"/>
      <c r="Y165" s="149"/>
      <c r="Z165" s="149"/>
      <c r="AA165" s="149"/>
      <c r="AB165" s="149"/>
      <c r="AC165" s="149"/>
      <c r="AD165" s="149"/>
      <c r="AE165" s="149"/>
      <c r="AF165" s="149"/>
      <c r="AG165" s="149"/>
      <c r="AH165" s="149"/>
      <c r="AI165" s="149"/>
      <c r="AJ165" s="149"/>
      <c r="AK165" s="149"/>
      <c r="AL165" s="149"/>
      <c r="AM165" s="149"/>
      <c r="AN165" s="149"/>
      <c r="AO165" s="149"/>
      <c r="AP165" s="149"/>
      <c r="AQ165" s="149"/>
      <c r="AR165" s="149"/>
      <c r="AS165" s="149"/>
      <c r="AT165" s="149"/>
      <c r="AU165" s="149"/>
      <c r="AV165" s="149"/>
      <c r="AW165" s="149"/>
      <c r="AX165" s="149"/>
      <c r="AY165" s="149"/>
      <c r="AZ165" s="149"/>
      <c r="BA165" s="149"/>
      <c r="BB165" s="149"/>
    </row>
    <row r="166">
      <c r="A166" s="193" t="s">
        <v>2027</v>
      </c>
      <c r="B166" s="194" t="s">
        <v>2028</v>
      </c>
      <c r="C166" s="266" t="s">
        <v>2032</v>
      </c>
      <c r="D166" s="194" t="s">
        <v>2040</v>
      </c>
      <c r="E166" s="196" t="s">
        <v>77</v>
      </c>
      <c r="F166" s="153">
        <v>4.0</v>
      </c>
      <c r="G166" s="197"/>
      <c r="H166" s="197"/>
      <c r="I166" s="197">
        <f t="shared" ref="I166:I168" si="79">SUM(G166:H166)</f>
        <v>0</v>
      </c>
      <c r="J166" s="197">
        <f t="shared" ref="J166:J168" si="80">G166*F166</f>
        <v>0</v>
      </c>
      <c r="K166" s="197">
        <f t="shared" ref="K166:K168" si="81">H166*F166</f>
        <v>0</v>
      </c>
      <c r="L166" s="197">
        <f t="shared" ref="L166:L168" si="82">J166+K166</f>
        <v>0</v>
      </c>
      <c r="M166" s="197">
        <f t="shared" ref="M166:M168" si="83">ROUND(L166*(1+$M$4),2)</f>
        <v>0</v>
      </c>
      <c r="N166" s="149"/>
      <c r="O166" s="156"/>
      <c r="P166" s="156"/>
      <c r="Q166" s="157"/>
      <c r="R166" s="158"/>
      <c r="S166" s="158"/>
      <c r="T166" s="158"/>
      <c r="U166" s="158"/>
      <c r="V166" s="158"/>
      <c r="W166" s="158"/>
      <c r="X166" s="158"/>
      <c r="Y166" s="158"/>
      <c r="Z166" s="158"/>
      <c r="AA166" s="158"/>
      <c r="AB166" s="158"/>
      <c r="AC166" s="158"/>
      <c r="AD166" s="158"/>
      <c r="AE166" s="158"/>
      <c r="AF166" s="158"/>
      <c r="AG166" s="158"/>
      <c r="AH166" s="158"/>
      <c r="AI166" s="158"/>
      <c r="AJ166" s="158"/>
      <c r="AK166" s="158"/>
      <c r="AL166" s="158"/>
      <c r="AM166" s="158"/>
      <c r="AN166" s="158"/>
      <c r="AO166" s="158"/>
      <c r="AP166" s="158"/>
      <c r="AQ166" s="158"/>
      <c r="AR166" s="158"/>
      <c r="AS166" s="158"/>
      <c r="AT166" s="158"/>
      <c r="AU166" s="158"/>
      <c r="AV166" s="158"/>
      <c r="AW166" s="158"/>
      <c r="AX166" s="158"/>
      <c r="AY166" s="158"/>
      <c r="AZ166" s="158"/>
      <c r="BA166" s="158"/>
      <c r="BB166" s="158"/>
    </row>
    <row r="167">
      <c r="A167" s="193" t="s">
        <v>2047</v>
      </c>
      <c r="B167" s="194" t="s">
        <v>2048</v>
      </c>
      <c r="C167" s="193" t="s">
        <v>307</v>
      </c>
      <c r="D167" s="194" t="s">
        <v>308</v>
      </c>
      <c r="E167" s="196" t="s">
        <v>77</v>
      </c>
      <c r="F167" s="153">
        <v>2.0</v>
      </c>
      <c r="G167" s="197"/>
      <c r="H167" s="197"/>
      <c r="I167" s="197">
        <f t="shared" si="79"/>
        <v>0</v>
      </c>
      <c r="J167" s="197">
        <f t="shared" si="80"/>
        <v>0</v>
      </c>
      <c r="K167" s="197">
        <f t="shared" si="81"/>
        <v>0</v>
      </c>
      <c r="L167" s="197">
        <f t="shared" si="82"/>
        <v>0</v>
      </c>
      <c r="M167" s="197">
        <f t="shared" si="83"/>
        <v>0</v>
      </c>
      <c r="N167" s="149"/>
      <c r="O167" s="156"/>
      <c r="P167" s="156"/>
      <c r="Q167" s="157"/>
      <c r="R167" s="158"/>
      <c r="S167" s="158"/>
      <c r="T167" s="158"/>
      <c r="U167" s="158"/>
      <c r="V167" s="158"/>
      <c r="W167" s="158"/>
      <c r="X167" s="158"/>
      <c r="Y167" s="158"/>
      <c r="Z167" s="158"/>
      <c r="AA167" s="158"/>
      <c r="AB167" s="158"/>
      <c r="AC167" s="158"/>
      <c r="AD167" s="158"/>
      <c r="AE167" s="158"/>
      <c r="AF167" s="158"/>
      <c r="AG167" s="158"/>
      <c r="AH167" s="158"/>
      <c r="AI167" s="158"/>
      <c r="AJ167" s="158"/>
      <c r="AK167" s="158"/>
      <c r="AL167" s="158"/>
      <c r="AM167" s="158"/>
      <c r="AN167" s="158"/>
      <c r="AO167" s="158"/>
      <c r="AP167" s="158"/>
      <c r="AQ167" s="158"/>
      <c r="AR167" s="158"/>
      <c r="AS167" s="158"/>
      <c r="AT167" s="158"/>
      <c r="AU167" s="158"/>
      <c r="AV167" s="158"/>
      <c r="AW167" s="158"/>
      <c r="AX167" s="158"/>
      <c r="AY167" s="158"/>
      <c r="AZ167" s="158"/>
      <c r="BA167" s="158"/>
      <c r="BB167" s="158"/>
    </row>
    <row r="168">
      <c r="A168" s="193" t="s">
        <v>2054</v>
      </c>
      <c r="B168" s="250" t="s">
        <v>2056</v>
      </c>
      <c r="C168" s="247" t="s">
        <v>307</v>
      </c>
      <c r="D168" s="248" t="s">
        <v>308</v>
      </c>
      <c r="E168" s="196" t="s">
        <v>77</v>
      </c>
      <c r="F168" s="244">
        <v>15.76</v>
      </c>
      <c r="G168" s="197"/>
      <c r="H168" s="197"/>
      <c r="I168" s="197">
        <f t="shared" si="79"/>
        <v>0</v>
      </c>
      <c r="J168" s="197">
        <f t="shared" si="80"/>
        <v>0</v>
      </c>
      <c r="K168" s="197">
        <f t="shared" si="81"/>
        <v>0</v>
      </c>
      <c r="L168" s="197">
        <f t="shared" si="82"/>
        <v>0</v>
      </c>
      <c r="M168" s="197">
        <f t="shared" si="83"/>
        <v>0</v>
      </c>
      <c r="N168" s="156"/>
      <c r="O168" s="156"/>
      <c r="P168" s="156"/>
      <c r="Q168" s="157"/>
      <c r="R168" s="158"/>
      <c r="S168" s="158"/>
      <c r="T168" s="158"/>
      <c r="U168" s="158"/>
      <c r="V168" s="158"/>
      <c r="W168" s="158"/>
      <c r="X168" s="158"/>
      <c r="Y168" s="158"/>
      <c r="Z168" s="158"/>
      <c r="AA168" s="158"/>
      <c r="AB168" s="158"/>
      <c r="AC168" s="158"/>
      <c r="AD168" s="158"/>
      <c r="AE168" s="158"/>
      <c r="AF168" s="158"/>
      <c r="AG168" s="158"/>
      <c r="AH168" s="158"/>
      <c r="AI168" s="158"/>
      <c r="AJ168" s="158"/>
      <c r="AK168" s="158"/>
      <c r="AL168" s="158"/>
      <c r="AM168" s="158"/>
      <c r="AN168" s="158"/>
      <c r="AO168" s="158"/>
      <c r="AP168" s="158"/>
      <c r="AQ168" s="158"/>
      <c r="AR168" s="158"/>
      <c r="AS168" s="158"/>
      <c r="AT168" s="158"/>
      <c r="AU168" s="158"/>
      <c r="AV168" s="158"/>
      <c r="AW168" s="158"/>
      <c r="AX168" s="158"/>
      <c r="AY168" s="158"/>
      <c r="AZ168" s="158"/>
      <c r="BA168" s="158"/>
      <c r="BB168" s="158"/>
    </row>
    <row r="169">
      <c r="A169" s="232"/>
      <c r="B169" s="233"/>
      <c r="C169" s="234"/>
      <c r="D169" s="233"/>
      <c r="E169" s="235"/>
      <c r="F169" s="236"/>
      <c r="G169" s="237"/>
      <c r="H169" s="237"/>
      <c r="I169" s="238"/>
      <c r="J169" s="238"/>
      <c r="K169" s="238"/>
      <c r="L169" s="238"/>
      <c r="M169" s="239"/>
      <c r="N169" s="156"/>
      <c r="O169" s="156"/>
      <c r="P169" s="156"/>
      <c r="Q169" s="157"/>
      <c r="R169" s="158"/>
      <c r="S169" s="158"/>
      <c r="T169" s="158"/>
      <c r="U169" s="158"/>
      <c r="V169" s="158"/>
      <c r="W169" s="158"/>
      <c r="X169" s="158"/>
      <c r="Y169" s="158"/>
      <c r="Z169" s="158"/>
      <c r="AA169" s="158"/>
      <c r="AB169" s="158"/>
      <c r="AC169" s="158"/>
      <c r="AD169" s="158"/>
      <c r="AE169" s="158"/>
      <c r="AF169" s="158"/>
      <c r="AG169" s="158"/>
      <c r="AH169" s="158"/>
      <c r="AI169" s="158"/>
      <c r="AJ169" s="158"/>
      <c r="AK169" s="158"/>
      <c r="AL169" s="158"/>
      <c r="AM169" s="158"/>
      <c r="AN169" s="158"/>
      <c r="AO169" s="158"/>
      <c r="AP169" s="158"/>
      <c r="AQ169" s="158"/>
      <c r="AR169" s="158"/>
      <c r="AS169" s="158"/>
      <c r="AT169" s="158"/>
      <c r="AU169" s="158"/>
      <c r="AV169" s="158"/>
      <c r="AW169" s="158"/>
      <c r="AX169" s="158"/>
      <c r="AY169" s="158"/>
      <c r="AZ169" s="158"/>
      <c r="BA169" s="158"/>
      <c r="BB169" s="158"/>
    </row>
    <row r="170">
      <c r="A170" s="139" t="s">
        <v>68</v>
      </c>
      <c r="B170" s="140" t="s">
        <v>2059</v>
      </c>
      <c r="C170" s="141"/>
      <c r="D170" s="142"/>
      <c r="E170" s="143"/>
      <c r="F170" s="144"/>
      <c r="G170" s="145"/>
      <c r="H170" s="145"/>
      <c r="I170" s="146"/>
      <c r="J170" s="147">
        <f t="shared" ref="J170:M170" si="84">SUM(J171:J177)</f>
        <v>0</v>
      </c>
      <c r="K170" s="147">
        <f t="shared" si="84"/>
        <v>0</v>
      </c>
      <c r="L170" s="147">
        <f t="shared" si="84"/>
        <v>0</v>
      </c>
      <c r="M170" s="147">
        <f t="shared" si="84"/>
        <v>0</v>
      </c>
      <c r="N170" s="96"/>
      <c r="O170" s="96">
        <f>M170</f>
        <v>0</v>
      </c>
      <c r="P170" s="96"/>
      <c r="Q170" s="148"/>
      <c r="R170" s="149"/>
      <c r="S170" s="149"/>
      <c r="T170" s="149"/>
      <c r="U170" s="149"/>
      <c r="V170" s="149"/>
      <c r="W170" s="149"/>
      <c r="X170" s="149"/>
      <c r="Y170" s="149"/>
      <c r="Z170" s="149"/>
      <c r="AA170" s="149"/>
      <c r="AB170" s="149"/>
      <c r="AC170" s="149"/>
      <c r="AD170" s="149"/>
      <c r="AE170" s="149"/>
      <c r="AF170" s="149"/>
      <c r="AG170" s="149"/>
      <c r="AH170" s="149"/>
      <c r="AI170" s="149"/>
      <c r="AJ170" s="149"/>
      <c r="AK170" s="149"/>
      <c r="AL170" s="149"/>
      <c r="AM170" s="149"/>
      <c r="AN170" s="149"/>
      <c r="AO170" s="149"/>
      <c r="AP170" s="149"/>
      <c r="AQ170" s="149"/>
      <c r="AR170" s="149"/>
      <c r="AS170" s="149"/>
      <c r="AT170" s="149"/>
      <c r="AU170" s="149"/>
      <c r="AV170" s="149"/>
      <c r="AW170" s="149"/>
      <c r="AX170" s="149"/>
      <c r="AY170" s="149"/>
      <c r="AZ170" s="149"/>
      <c r="BA170" s="149"/>
      <c r="BB170" s="149"/>
    </row>
    <row r="171">
      <c r="A171" s="193" t="s">
        <v>2062</v>
      </c>
      <c r="B171" s="248" t="s">
        <v>2063</v>
      </c>
      <c r="C171" s="247" t="s">
        <v>1484</v>
      </c>
      <c r="D171" s="248" t="s">
        <v>1487</v>
      </c>
      <c r="E171" s="196" t="s">
        <v>145</v>
      </c>
      <c r="F171" s="153">
        <f>10*2*0.06</f>
        <v>1.2</v>
      </c>
      <c r="G171" s="197"/>
      <c r="H171" s="197"/>
      <c r="I171" s="197">
        <f t="shared" ref="I171:I177" si="85">SUM(G171:H171)</f>
        <v>0</v>
      </c>
      <c r="J171" s="197">
        <f t="shared" ref="J171:J177" si="86">G171*F171</f>
        <v>0</v>
      </c>
      <c r="K171" s="197">
        <f t="shared" ref="K171:K177" si="87">H171*F171</f>
        <v>0</v>
      </c>
      <c r="L171" s="197">
        <f t="shared" ref="L171:L177" si="88">J171+K171</f>
        <v>0</v>
      </c>
      <c r="M171" s="197">
        <f t="shared" ref="M171:M177" si="89">ROUND(L171*(1+$M$4),2)</f>
        <v>0</v>
      </c>
      <c r="N171" s="156"/>
      <c r="O171" s="156"/>
      <c r="P171" s="156"/>
      <c r="Q171" s="157"/>
      <c r="R171" s="158"/>
      <c r="S171" s="158"/>
      <c r="T171" s="158"/>
      <c r="U171" s="158"/>
      <c r="V171" s="158"/>
      <c r="W171" s="158"/>
      <c r="X171" s="158"/>
      <c r="Y171" s="158"/>
      <c r="Z171" s="158"/>
      <c r="AA171" s="158"/>
      <c r="AB171" s="158"/>
      <c r="AC171" s="158"/>
      <c r="AD171" s="158"/>
      <c r="AE171" s="158"/>
      <c r="AF171" s="158"/>
      <c r="AG171" s="158"/>
      <c r="AH171" s="158"/>
      <c r="AI171" s="158"/>
      <c r="AJ171" s="158"/>
      <c r="AK171" s="158"/>
      <c r="AL171" s="158"/>
      <c r="AM171" s="158"/>
      <c r="AN171" s="158"/>
      <c r="AO171" s="158"/>
      <c r="AP171" s="158"/>
      <c r="AQ171" s="158"/>
      <c r="AR171" s="158"/>
      <c r="AS171" s="158"/>
      <c r="AT171" s="158"/>
      <c r="AU171" s="158"/>
      <c r="AV171" s="158"/>
      <c r="AW171" s="158"/>
      <c r="AX171" s="158"/>
      <c r="AY171" s="158"/>
      <c r="AZ171" s="158"/>
      <c r="BA171" s="158"/>
      <c r="BB171" s="158"/>
    </row>
    <row r="172">
      <c r="A172" s="193" t="s">
        <v>2082</v>
      </c>
      <c r="B172" s="250" t="s">
        <v>2083</v>
      </c>
      <c r="C172" s="247" t="s">
        <v>2084</v>
      </c>
      <c r="D172" s="248" t="s">
        <v>2085</v>
      </c>
      <c r="E172" s="196" t="s">
        <v>77</v>
      </c>
      <c r="F172" s="153">
        <f>1.5*2</f>
        <v>3</v>
      </c>
      <c r="G172" s="197"/>
      <c r="H172" s="197"/>
      <c r="I172" s="197">
        <f t="shared" si="85"/>
        <v>0</v>
      </c>
      <c r="J172" s="197">
        <f t="shared" si="86"/>
        <v>0</v>
      </c>
      <c r="K172" s="197">
        <f t="shared" si="87"/>
        <v>0</v>
      </c>
      <c r="L172" s="197">
        <f t="shared" si="88"/>
        <v>0</v>
      </c>
      <c r="M172" s="197">
        <f t="shared" si="89"/>
        <v>0</v>
      </c>
      <c r="N172" s="156"/>
      <c r="O172" s="156"/>
      <c r="P172" s="156"/>
      <c r="Q172" s="157"/>
      <c r="R172" s="158"/>
      <c r="S172" s="158"/>
      <c r="T172" s="158"/>
      <c r="U172" s="158"/>
      <c r="V172" s="158"/>
      <c r="W172" s="158"/>
      <c r="X172" s="158"/>
      <c r="Y172" s="158"/>
      <c r="Z172" s="158"/>
      <c r="AA172" s="158"/>
      <c r="AB172" s="158"/>
      <c r="AC172" s="158"/>
      <c r="AD172" s="158"/>
      <c r="AE172" s="158"/>
      <c r="AF172" s="158"/>
      <c r="AG172" s="158"/>
      <c r="AH172" s="158"/>
      <c r="AI172" s="158"/>
      <c r="AJ172" s="158"/>
      <c r="AK172" s="158"/>
      <c r="AL172" s="158"/>
      <c r="AM172" s="158"/>
      <c r="AN172" s="158"/>
      <c r="AO172" s="158"/>
      <c r="AP172" s="158"/>
      <c r="AQ172" s="158"/>
      <c r="AR172" s="158"/>
      <c r="AS172" s="158"/>
      <c r="AT172" s="158"/>
      <c r="AU172" s="158"/>
      <c r="AV172" s="158"/>
      <c r="AW172" s="158"/>
      <c r="AX172" s="158"/>
      <c r="AY172" s="158"/>
      <c r="AZ172" s="158"/>
      <c r="BA172" s="158"/>
      <c r="BB172" s="158"/>
    </row>
    <row r="173">
      <c r="A173" s="193" t="s">
        <v>2096</v>
      </c>
      <c r="B173" s="250" t="s">
        <v>2097</v>
      </c>
      <c r="C173" s="247" t="s">
        <v>307</v>
      </c>
      <c r="D173" s="248" t="s">
        <v>308</v>
      </c>
      <c r="E173" s="196" t="s">
        <v>77</v>
      </c>
      <c r="F173" s="153">
        <f>45*0.25*0.25</f>
        <v>2.8125</v>
      </c>
      <c r="G173" s="197"/>
      <c r="H173" s="197"/>
      <c r="I173" s="197">
        <f t="shared" si="85"/>
        <v>0</v>
      </c>
      <c r="J173" s="197">
        <f t="shared" si="86"/>
        <v>0</v>
      </c>
      <c r="K173" s="197">
        <f t="shared" si="87"/>
        <v>0</v>
      </c>
      <c r="L173" s="197">
        <f t="shared" si="88"/>
        <v>0</v>
      </c>
      <c r="M173" s="197">
        <f t="shared" si="89"/>
        <v>0</v>
      </c>
      <c r="N173" s="156"/>
      <c r="O173" s="156"/>
      <c r="P173" s="156"/>
      <c r="Q173" s="157"/>
      <c r="R173" s="158"/>
      <c r="S173" s="158"/>
      <c r="T173" s="158"/>
      <c r="U173" s="158"/>
      <c r="V173" s="158"/>
      <c r="W173" s="158"/>
      <c r="X173" s="158"/>
      <c r="Y173" s="158"/>
      <c r="Z173" s="158"/>
      <c r="AA173" s="158"/>
      <c r="AB173" s="158"/>
      <c r="AC173" s="158"/>
      <c r="AD173" s="158"/>
      <c r="AE173" s="158"/>
      <c r="AF173" s="158"/>
      <c r="AG173" s="158"/>
      <c r="AH173" s="158"/>
      <c r="AI173" s="158"/>
      <c r="AJ173" s="158"/>
      <c r="AK173" s="158"/>
      <c r="AL173" s="158"/>
      <c r="AM173" s="158"/>
      <c r="AN173" s="158"/>
      <c r="AO173" s="158"/>
      <c r="AP173" s="158"/>
      <c r="AQ173" s="158"/>
      <c r="AR173" s="158"/>
      <c r="AS173" s="158"/>
      <c r="AT173" s="158"/>
      <c r="AU173" s="158"/>
      <c r="AV173" s="158"/>
      <c r="AW173" s="158"/>
      <c r="AX173" s="158"/>
      <c r="AY173" s="158"/>
      <c r="AZ173" s="158"/>
      <c r="BA173" s="158"/>
      <c r="BB173" s="158"/>
    </row>
    <row r="174">
      <c r="A174" s="193" t="s">
        <v>2110</v>
      </c>
      <c r="B174" s="250" t="s">
        <v>2111</v>
      </c>
      <c r="C174" s="247" t="s">
        <v>2112</v>
      </c>
      <c r="D174" s="248" t="s">
        <v>2114</v>
      </c>
      <c r="E174" s="196" t="s">
        <v>145</v>
      </c>
      <c r="F174" s="153">
        <f>80.62*1.5*1</f>
        <v>120.93</v>
      </c>
      <c r="G174" s="197"/>
      <c r="H174" s="197"/>
      <c r="I174" s="197">
        <f t="shared" si="85"/>
        <v>0</v>
      </c>
      <c r="J174" s="197">
        <f t="shared" si="86"/>
        <v>0</v>
      </c>
      <c r="K174" s="197">
        <f t="shared" si="87"/>
        <v>0</v>
      </c>
      <c r="L174" s="197">
        <f t="shared" si="88"/>
        <v>0</v>
      </c>
      <c r="M174" s="197">
        <f t="shared" si="89"/>
        <v>0</v>
      </c>
      <c r="N174" s="156"/>
      <c r="O174" s="156"/>
      <c r="P174" s="156"/>
      <c r="Q174" s="157"/>
      <c r="R174" s="158"/>
      <c r="S174" s="158"/>
      <c r="T174" s="158"/>
      <c r="U174" s="158"/>
      <c r="V174" s="158"/>
      <c r="W174" s="158"/>
      <c r="X174" s="158"/>
      <c r="Y174" s="158"/>
      <c r="Z174" s="158"/>
      <c r="AA174" s="158"/>
      <c r="AB174" s="158"/>
      <c r="AC174" s="158"/>
      <c r="AD174" s="158"/>
      <c r="AE174" s="158"/>
      <c r="AF174" s="158"/>
      <c r="AG174" s="158"/>
      <c r="AH174" s="158"/>
      <c r="AI174" s="158"/>
      <c r="AJ174" s="158"/>
      <c r="AK174" s="158"/>
      <c r="AL174" s="158"/>
      <c r="AM174" s="158"/>
      <c r="AN174" s="158"/>
      <c r="AO174" s="158"/>
      <c r="AP174" s="158"/>
      <c r="AQ174" s="158"/>
      <c r="AR174" s="158"/>
      <c r="AS174" s="158"/>
      <c r="AT174" s="158"/>
      <c r="AU174" s="158"/>
      <c r="AV174" s="158"/>
      <c r="AW174" s="158"/>
      <c r="AX174" s="158"/>
      <c r="AY174" s="158"/>
      <c r="AZ174" s="158"/>
      <c r="BA174" s="158"/>
      <c r="BB174" s="158"/>
    </row>
    <row r="175">
      <c r="A175" s="193" t="s">
        <v>2125</v>
      </c>
      <c r="B175" s="250" t="s">
        <v>2127</v>
      </c>
      <c r="C175" s="247" t="s">
        <v>645</v>
      </c>
      <c r="D175" s="248" t="str">
        <f>'COMPOSIÇÕES'!B85</f>
        <v>DRENO PROFUNDO (SEÇÃO 1,50 X 1,00 M), COM TUBO DE PEAD CORRUGADO PERFURADO, DN 200 MM, ENCHIMENTO COM BRITA Nº 3, ENVOLVIDO COM MANTA GEOTÊXTIL. AF_07/2021</v>
      </c>
      <c r="E175" s="196" t="str">
        <f>'COMPOSIÇÕES'!C85</f>
        <v>M</v>
      </c>
      <c r="F175" s="153">
        <v>80.62</v>
      </c>
      <c r="G175" s="197"/>
      <c r="H175" s="197"/>
      <c r="I175" s="197">
        <f t="shared" si="85"/>
        <v>0</v>
      </c>
      <c r="J175" s="197">
        <f t="shared" si="86"/>
        <v>0</v>
      </c>
      <c r="K175" s="197">
        <f t="shared" si="87"/>
        <v>0</v>
      </c>
      <c r="L175" s="197">
        <f t="shared" si="88"/>
        <v>0</v>
      </c>
      <c r="M175" s="197">
        <f t="shared" si="89"/>
        <v>0</v>
      </c>
      <c r="N175" s="156"/>
      <c r="O175" s="156"/>
      <c r="P175" s="156"/>
      <c r="Q175" s="157"/>
      <c r="R175" s="158"/>
      <c r="S175" s="158"/>
      <c r="T175" s="158"/>
      <c r="U175" s="158"/>
      <c r="V175" s="158"/>
      <c r="W175" s="158"/>
      <c r="X175" s="158"/>
      <c r="Y175" s="158"/>
      <c r="Z175" s="158"/>
      <c r="AA175" s="158"/>
      <c r="AB175" s="158"/>
      <c r="AC175" s="158"/>
      <c r="AD175" s="158"/>
      <c r="AE175" s="158"/>
      <c r="AF175" s="158"/>
      <c r="AG175" s="158"/>
      <c r="AH175" s="158"/>
      <c r="AI175" s="158"/>
      <c r="AJ175" s="158"/>
      <c r="AK175" s="158"/>
      <c r="AL175" s="158"/>
      <c r="AM175" s="158"/>
      <c r="AN175" s="158"/>
      <c r="AO175" s="158"/>
      <c r="AP175" s="158"/>
      <c r="AQ175" s="158"/>
      <c r="AR175" s="158"/>
      <c r="AS175" s="158"/>
      <c r="AT175" s="158"/>
      <c r="AU175" s="158"/>
      <c r="AV175" s="158"/>
      <c r="AW175" s="158"/>
      <c r="AX175" s="158"/>
      <c r="AY175" s="158"/>
      <c r="AZ175" s="158"/>
      <c r="BA175" s="158"/>
      <c r="BB175" s="158"/>
    </row>
    <row r="176">
      <c r="A176" s="193" t="s">
        <v>2136</v>
      </c>
      <c r="B176" s="250" t="s">
        <v>2137</v>
      </c>
      <c r="C176" s="247" t="s">
        <v>1432</v>
      </c>
      <c r="D176" s="248" t="s">
        <v>1435</v>
      </c>
      <c r="E176" s="196" t="s">
        <v>145</v>
      </c>
      <c r="F176" s="153">
        <v>20.0</v>
      </c>
      <c r="G176" s="245"/>
      <c r="H176" s="245"/>
      <c r="I176" s="197">
        <f t="shared" si="85"/>
        <v>0</v>
      </c>
      <c r="J176" s="197">
        <f t="shared" si="86"/>
        <v>0</v>
      </c>
      <c r="K176" s="197">
        <f t="shared" si="87"/>
        <v>0</v>
      </c>
      <c r="L176" s="197">
        <f t="shared" si="88"/>
        <v>0</v>
      </c>
      <c r="M176" s="197">
        <f t="shared" si="89"/>
        <v>0</v>
      </c>
      <c r="N176" s="156"/>
      <c r="O176" s="156"/>
      <c r="P176" s="156"/>
      <c r="Q176" s="157"/>
      <c r="R176" s="158"/>
      <c r="S176" s="158"/>
      <c r="T176" s="158"/>
      <c r="U176" s="158"/>
      <c r="V176" s="158"/>
      <c r="W176" s="158"/>
      <c r="X176" s="158"/>
      <c r="Y176" s="158"/>
      <c r="Z176" s="158"/>
      <c r="AA176" s="158"/>
      <c r="AB176" s="158"/>
      <c r="AC176" s="158"/>
      <c r="AD176" s="158"/>
      <c r="AE176" s="158"/>
      <c r="AF176" s="158"/>
      <c r="AG176" s="158"/>
      <c r="AH176" s="158"/>
      <c r="AI176" s="158"/>
      <c r="AJ176" s="158"/>
      <c r="AK176" s="158"/>
      <c r="AL176" s="158"/>
      <c r="AM176" s="158"/>
      <c r="AN176" s="158"/>
      <c r="AO176" s="158"/>
      <c r="AP176" s="158"/>
      <c r="AQ176" s="158"/>
      <c r="AR176" s="158"/>
      <c r="AS176" s="158"/>
      <c r="AT176" s="158"/>
      <c r="AU176" s="158"/>
      <c r="AV176" s="158"/>
      <c r="AW176" s="158"/>
      <c r="AX176" s="158"/>
      <c r="AY176" s="158"/>
      <c r="AZ176" s="158"/>
      <c r="BA176" s="158"/>
      <c r="BB176" s="158"/>
    </row>
    <row r="177">
      <c r="A177" s="193" t="s">
        <v>2138</v>
      </c>
      <c r="B177" s="250" t="s">
        <v>2139</v>
      </c>
      <c r="C177" s="247" t="s">
        <v>2140</v>
      </c>
      <c r="D177" s="248" t="s">
        <v>2141</v>
      </c>
      <c r="E177" s="196" t="s">
        <v>77</v>
      </c>
      <c r="F177" s="153">
        <v>65.0</v>
      </c>
      <c r="G177" s="245"/>
      <c r="H177" s="245"/>
      <c r="I177" s="197">
        <f t="shared" si="85"/>
        <v>0</v>
      </c>
      <c r="J177" s="197">
        <f t="shared" si="86"/>
        <v>0</v>
      </c>
      <c r="K177" s="197">
        <f t="shared" si="87"/>
        <v>0</v>
      </c>
      <c r="L177" s="197">
        <f t="shared" si="88"/>
        <v>0</v>
      </c>
      <c r="M177" s="197">
        <f t="shared" si="89"/>
        <v>0</v>
      </c>
      <c r="N177" s="156"/>
      <c r="O177" s="156"/>
      <c r="P177" s="156"/>
      <c r="Q177" s="157"/>
      <c r="R177" s="158"/>
      <c r="S177" s="158"/>
      <c r="T177" s="158"/>
      <c r="U177" s="158"/>
      <c r="V177" s="158"/>
      <c r="W177" s="158"/>
      <c r="X177" s="158"/>
      <c r="Y177" s="158"/>
      <c r="Z177" s="158"/>
      <c r="AA177" s="158"/>
      <c r="AB177" s="158"/>
      <c r="AC177" s="158"/>
      <c r="AD177" s="158"/>
      <c r="AE177" s="158"/>
      <c r="AF177" s="158"/>
      <c r="AG177" s="158"/>
      <c r="AH177" s="158"/>
      <c r="AI177" s="158"/>
      <c r="AJ177" s="158"/>
      <c r="AK177" s="158"/>
      <c r="AL177" s="158"/>
      <c r="AM177" s="158"/>
      <c r="AN177" s="158"/>
      <c r="AO177" s="158"/>
      <c r="AP177" s="158"/>
      <c r="AQ177" s="158"/>
      <c r="AR177" s="158"/>
      <c r="AS177" s="158"/>
      <c r="AT177" s="158"/>
      <c r="AU177" s="158"/>
      <c r="AV177" s="158"/>
      <c r="AW177" s="158"/>
      <c r="AX177" s="158"/>
      <c r="AY177" s="158"/>
      <c r="AZ177" s="158"/>
      <c r="BA177" s="158"/>
      <c r="BB177" s="158"/>
    </row>
    <row r="178">
      <c r="A178" s="267"/>
      <c r="B178" s="268"/>
      <c r="C178" s="7"/>
      <c r="D178" s="269"/>
      <c r="E178" s="270"/>
      <c r="F178" s="271"/>
      <c r="G178" s="272"/>
      <c r="H178" s="272"/>
      <c r="I178" s="272"/>
      <c r="J178" s="272"/>
      <c r="K178" s="272"/>
      <c r="L178" s="272"/>
      <c r="M178" s="272"/>
      <c r="N178" s="156"/>
      <c r="O178" s="156"/>
      <c r="P178" s="156"/>
      <c r="Q178" s="157"/>
      <c r="R178" s="158"/>
      <c r="S178" s="158"/>
      <c r="T178" s="158"/>
      <c r="U178" s="158"/>
      <c r="V178" s="158"/>
      <c r="W178" s="158"/>
      <c r="X178" s="158"/>
      <c r="Y178" s="158"/>
      <c r="Z178" s="158"/>
      <c r="AA178" s="158"/>
      <c r="AB178" s="158"/>
      <c r="AC178" s="158"/>
      <c r="AD178" s="158"/>
      <c r="AE178" s="158"/>
      <c r="AF178" s="158"/>
      <c r="AG178" s="158"/>
      <c r="AH178" s="158"/>
      <c r="AI178" s="158"/>
      <c r="AJ178" s="158"/>
      <c r="AK178" s="158"/>
      <c r="AL178" s="158"/>
      <c r="AM178" s="158"/>
      <c r="AN178" s="158"/>
      <c r="AO178" s="158"/>
      <c r="AP178" s="158"/>
      <c r="AQ178" s="158"/>
      <c r="AR178" s="158"/>
      <c r="AS178" s="158"/>
      <c r="AT178" s="158"/>
      <c r="AU178" s="158"/>
      <c r="AV178" s="158"/>
      <c r="AW178" s="158"/>
      <c r="AX178" s="158"/>
      <c r="AY178" s="158"/>
      <c r="AZ178" s="158"/>
      <c r="BA178" s="158"/>
      <c r="BB178" s="158"/>
    </row>
    <row r="179">
      <c r="A179" s="139" t="s">
        <v>83</v>
      </c>
      <c r="B179" s="140" t="s">
        <v>2158</v>
      </c>
      <c r="C179" s="141"/>
      <c r="D179" s="142"/>
      <c r="E179" s="143"/>
      <c r="F179" s="144"/>
      <c r="G179" s="145"/>
      <c r="H179" s="145"/>
      <c r="I179" s="146"/>
      <c r="J179" s="147">
        <f t="shared" ref="J179:M179" si="90">SUM(J180:J195)</f>
        <v>0</v>
      </c>
      <c r="K179" s="147">
        <f t="shared" si="90"/>
        <v>0</v>
      </c>
      <c r="L179" s="147">
        <f t="shared" si="90"/>
        <v>0</v>
      </c>
      <c r="M179" s="147">
        <f t="shared" si="90"/>
        <v>0</v>
      </c>
      <c r="N179" s="96"/>
      <c r="O179" s="96">
        <f>M179</f>
        <v>0</v>
      </c>
      <c r="P179" s="96"/>
      <c r="Q179" s="148"/>
      <c r="R179" s="149"/>
      <c r="S179" s="149"/>
      <c r="T179" s="149"/>
      <c r="U179" s="149"/>
      <c r="V179" s="149"/>
      <c r="W179" s="149"/>
      <c r="X179" s="149"/>
      <c r="Y179" s="149"/>
      <c r="Z179" s="149"/>
      <c r="AA179" s="149"/>
      <c r="AB179" s="149"/>
      <c r="AC179" s="149"/>
      <c r="AD179" s="149"/>
      <c r="AE179" s="149"/>
      <c r="AF179" s="149"/>
      <c r="AG179" s="149"/>
      <c r="AH179" s="149"/>
      <c r="AI179" s="149"/>
      <c r="AJ179" s="149"/>
      <c r="AK179" s="149"/>
      <c r="AL179" s="149"/>
      <c r="AM179" s="149"/>
      <c r="AN179" s="149"/>
      <c r="AO179" s="149"/>
      <c r="AP179" s="149"/>
      <c r="AQ179" s="149"/>
      <c r="AR179" s="149"/>
      <c r="AS179" s="149"/>
      <c r="AT179" s="149"/>
      <c r="AU179" s="149"/>
      <c r="AV179" s="149"/>
      <c r="AW179" s="149"/>
      <c r="AX179" s="149"/>
      <c r="AY179" s="149"/>
      <c r="AZ179" s="149"/>
      <c r="BA179" s="149"/>
      <c r="BB179" s="149"/>
    </row>
    <row r="180">
      <c r="A180" s="193" t="s">
        <v>2169</v>
      </c>
      <c r="B180" s="248" t="s">
        <v>2170</v>
      </c>
      <c r="C180" s="247" t="s">
        <v>2172</v>
      </c>
      <c r="D180" s="248" t="s">
        <v>2174</v>
      </c>
      <c r="E180" s="196" t="s">
        <v>32</v>
      </c>
      <c r="F180" s="153">
        <v>1.0</v>
      </c>
      <c r="G180" s="197"/>
      <c r="H180" s="197"/>
      <c r="I180" s="197">
        <f t="shared" ref="I180:I195" si="91">SUM(G180:H180)</f>
        <v>0</v>
      </c>
      <c r="J180" s="197">
        <f t="shared" ref="J180:J195" si="92">G180*F180</f>
        <v>0</v>
      </c>
      <c r="K180" s="197">
        <f t="shared" ref="K180:K195" si="93">H180*F180</f>
        <v>0</v>
      </c>
      <c r="L180" s="197">
        <f t="shared" ref="L180:L195" si="94">J180+K180</f>
        <v>0</v>
      </c>
      <c r="M180" s="197">
        <f t="shared" ref="M180:M195" si="95">ROUND(L180*(1+$M$4),2)</f>
        <v>0</v>
      </c>
      <c r="N180" s="156"/>
      <c r="O180" s="156"/>
      <c r="P180" s="156"/>
      <c r="Q180" s="157"/>
      <c r="R180" s="158"/>
      <c r="S180" s="158"/>
      <c r="T180" s="158"/>
      <c r="U180" s="158"/>
      <c r="V180" s="158"/>
      <c r="W180" s="158"/>
      <c r="X180" s="158"/>
      <c r="Y180" s="158"/>
      <c r="Z180" s="158"/>
      <c r="AA180" s="158"/>
      <c r="AB180" s="158"/>
      <c r="AC180" s="158"/>
      <c r="AD180" s="158"/>
      <c r="AE180" s="158"/>
      <c r="AF180" s="158"/>
      <c r="AG180" s="158"/>
      <c r="AH180" s="158"/>
      <c r="AI180" s="158"/>
      <c r="AJ180" s="158"/>
      <c r="AK180" s="158"/>
      <c r="AL180" s="158"/>
      <c r="AM180" s="158"/>
      <c r="AN180" s="158"/>
      <c r="AO180" s="158"/>
      <c r="AP180" s="158"/>
      <c r="AQ180" s="158"/>
      <c r="AR180" s="158"/>
      <c r="AS180" s="158"/>
      <c r="AT180" s="158"/>
      <c r="AU180" s="158"/>
      <c r="AV180" s="158"/>
      <c r="AW180" s="158"/>
      <c r="AX180" s="158"/>
      <c r="AY180" s="158"/>
      <c r="AZ180" s="158"/>
      <c r="BA180" s="158"/>
      <c r="BB180" s="158"/>
    </row>
    <row r="181">
      <c r="A181" s="193" t="s">
        <v>2185</v>
      </c>
      <c r="B181" s="248" t="s">
        <v>2187</v>
      </c>
      <c r="C181" s="247" t="s">
        <v>2112</v>
      </c>
      <c r="D181" s="248" t="s">
        <v>2114</v>
      </c>
      <c r="E181" s="196" t="s">
        <v>145</v>
      </c>
      <c r="F181" s="153">
        <f>0.5*0.5*3</f>
        <v>0.75</v>
      </c>
      <c r="G181" s="197"/>
      <c r="H181" s="197"/>
      <c r="I181" s="197">
        <f t="shared" si="91"/>
        <v>0</v>
      </c>
      <c r="J181" s="197">
        <f t="shared" si="92"/>
        <v>0</v>
      </c>
      <c r="K181" s="197">
        <f t="shared" si="93"/>
        <v>0</v>
      </c>
      <c r="L181" s="197">
        <f t="shared" si="94"/>
        <v>0</v>
      </c>
      <c r="M181" s="197">
        <f t="shared" si="95"/>
        <v>0</v>
      </c>
      <c r="N181" s="156"/>
      <c r="O181" s="156"/>
      <c r="P181" s="156"/>
      <c r="Q181" s="157"/>
      <c r="R181" s="158"/>
      <c r="S181" s="158"/>
      <c r="T181" s="158"/>
      <c r="U181" s="158"/>
      <c r="V181" s="158"/>
      <c r="W181" s="158"/>
      <c r="X181" s="158"/>
      <c r="Y181" s="158"/>
      <c r="Z181" s="158"/>
      <c r="AA181" s="158"/>
      <c r="AB181" s="158"/>
      <c r="AC181" s="158"/>
      <c r="AD181" s="158"/>
      <c r="AE181" s="158"/>
      <c r="AF181" s="158"/>
      <c r="AG181" s="158"/>
      <c r="AH181" s="158"/>
      <c r="AI181" s="158"/>
      <c r="AJ181" s="158"/>
      <c r="AK181" s="158"/>
      <c r="AL181" s="158"/>
      <c r="AM181" s="158"/>
      <c r="AN181" s="158"/>
      <c r="AO181" s="158"/>
      <c r="AP181" s="158"/>
      <c r="AQ181" s="158"/>
      <c r="AR181" s="158"/>
      <c r="AS181" s="158"/>
      <c r="AT181" s="158"/>
      <c r="AU181" s="158"/>
      <c r="AV181" s="158"/>
      <c r="AW181" s="158"/>
      <c r="AX181" s="158"/>
      <c r="AY181" s="158"/>
      <c r="AZ181" s="158"/>
      <c r="BA181" s="158"/>
      <c r="BB181" s="158"/>
    </row>
    <row r="182">
      <c r="A182" s="193" t="s">
        <v>2195</v>
      </c>
      <c r="B182" s="248" t="s">
        <v>2196</v>
      </c>
      <c r="C182" s="247" t="s">
        <v>2092</v>
      </c>
      <c r="D182" s="248" t="s">
        <v>2093</v>
      </c>
      <c r="E182" s="196" t="s">
        <v>145</v>
      </c>
      <c r="F182" s="153">
        <f>0.2*F181</f>
        <v>0.15</v>
      </c>
      <c r="G182" s="197"/>
      <c r="H182" s="197"/>
      <c r="I182" s="197">
        <f t="shared" si="91"/>
        <v>0</v>
      </c>
      <c r="J182" s="197">
        <f t="shared" si="92"/>
        <v>0</v>
      </c>
      <c r="K182" s="197">
        <f t="shared" si="93"/>
        <v>0</v>
      </c>
      <c r="L182" s="197">
        <f t="shared" si="94"/>
        <v>0</v>
      </c>
      <c r="M182" s="197">
        <f t="shared" si="95"/>
        <v>0</v>
      </c>
      <c r="N182" s="156"/>
      <c r="O182" s="156"/>
      <c r="P182" s="156"/>
      <c r="Q182" s="157"/>
      <c r="R182" s="158"/>
      <c r="S182" s="158"/>
      <c r="T182" s="158"/>
      <c r="U182" s="158"/>
      <c r="V182" s="158"/>
      <c r="W182" s="158"/>
      <c r="X182" s="158"/>
      <c r="Y182" s="158"/>
      <c r="Z182" s="158"/>
      <c r="AA182" s="158"/>
      <c r="AB182" s="158"/>
      <c r="AC182" s="158"/>
      <c r="AD182" s="158"/>
      <c r="AE182" s="158"/>
      <c r="AF182" s="158"/>
      <c r="AG182" s="158"/>
      <c r="AH182" s="158"/>
      <c r="AI182" s="158"/>
      <c r="AJ182" s="158"/>
      <c r="AK182" s="158"/>
      <c r="AL182" s="158"/>
      <c r="AM182" s="158"/>
      <c r="AN182" s="158"/>
      <c r="AO182" s="158"/>
      <c r="AP182" s="158"/>
      <c r="AQ182" s="158"/>
      <c r="AR182" s="158"/>
      <c r="AS182" s="158"/>
      <c r="AT182" s="158"/>
      <c r="AU182" s="158"/>
      <c r="AV182" s="158"/>
      <c r="AW182" s="158"/>
      <c r="AX182" s="158"/>
      <c r="AY182" s="158"/>
      <c r="AZ182" s="158"/>
      <c r="BA182" s="158"/>
      <c r="BB182" s="158"/>
    </row>
    <row r="183">
      <c r="A183" s="193" t="s">
        <v>2205</v>
      </c>
      <c r="B183" s="248" t="s">
        <v>2206</v>
      </c>
      <c r="C183" s="247" t="s">
        <v>774</v>
      </c>
      <c r="D183" s="248" t="str">
        <f>'COMPOSIÇÕES'!B97</f>
        <v>REFLETOR LED DE 350 W, INVOLUCRO EM ALUMINIO OU ACO INOX - FORNECIMENTO E INSTALAÇÃO</v>
      </c>
      <c r="E183" s="196" t="s">
        <v>32</v>
      </c>
      <c r="F183" s="153">
        <v>8.0</v>
      </c>
      <c r="G183" s="197"/>
      <c r="H183" s="197"/>
      <c r="I183" s="197">
        <f t="shared" si="91"/>
        <v>0</v>
      </c>
      <c r="J183" s="197">
        <f t="shared" si="92"/>
        <v>0</v>
      </c>
      <c r="K183" s="197">
        <f t="shared" si="93"/>
        <v>0</v>
      </c>
      <c r="L183" s="197">
        <f t="shared" si="94"/>
        <v>0</v>
      </c>
      <c r="M183" s="197">
        <f t="shared" si="95"/>
        <v>0</v>
      </c>
      <c r="N183" s="156"/>
      <c r="O183" s="156"/>
      <c r="P183" s="156"/>
      <c r="Q183" s="157"/>
      <c r="R183" s="158"/>
      <c r="S183" s="158"/>
      <c r="T183" s="158"/>
      <c r="U183" s="158"/>
      <c r="V183" s="158"/>
      <c r="W183" s="158"/>
      <c r="X183" s="158"/>
      <c r="Y183" s="158"/>
      <c r="Z183" s="158"/>
      <c r="AA183" s="158"/>
      <c r="AB183" s="158"/>
      <c r="AC183" s="158"/>
      <c r="AD183" s="158"/>
      <c r="AE183" s="158"/>
      <c r="AF183" s="158"/>
      <c r="AG183" s="158"/>
      <c r="AH183" s="158"/>
      <c r="AI183" s="158"/>
      <c r="AJ183" s="158"/>
      <c r="AK183" s="158"/>
      <c r="AL183" s="158"/>
      <c r="AM183" s="158"/>
      <c r="AN183" s="158"/>
      <c r="AO183" s="158"/>
      <c r="AP183" s="158"/>
      <c r="AQ183" s="158"/>
      <c r="AR183" s="158"/>
      <c r="AS183" s="158"/>
      <c r="AT183" s="158"/>
      <c r="AU183" s="158"/>
      <c r="AV183" s="158"/>
      <c r="AW183" s="158"/>
      <c r="AX183" s="158"/>
      <c r="AY183" s="158"/>
      <c r="AZ183" s="158"/>
      <c r="BA183" s="158"/>
      <c r="BB183" s="158"/>
    </row>
    <row r="184">
      <c r="A184" s="193" t="s">
        <v>2207</v>
      </c>
      <c r="B184" s="248" t="s">
        <v>2208</v>
      </c>
      <c r="C184" s="247" t="s">
        <v>2112</v>
      </c>
      <c r="D184" s="248" t="s">
        <v>2114</v>
      </c>
      <c r="E184" s="196" t="s">
        <v>145</v>
      </c>
      <c r="F184" s="153">
        <f>72.4*0.5*0.5</f>
        <v>18.1</v>
      </c>
      <c r="G184" s="197"/>
      <c r="H184" s="197"/>
      <c r="I184" s="197">
        <f t="shared" si="91"/>
        <v>0</v>
      </c>
      <c r="J184" s="197">
        <f t="shared" si="92"/>
        <v>0</v>
      </c>
      <c r="K184" s="197">
        <f t="shared" si="93"/>
        <v>0</v>
      </c>
      <c r="L184" s="197">
        <f t="shared" si="94"/>
        <v>0</v>
      </c>
      <c r="M184" s="197">
        <f t="shared" si="95"/>
        <v>0</v>
      </c>
      <c r="N184" s="156"/>
      <c r="O184" s="156"/>
      <c r="P184" s="156"/>
      <c r="Q184" s="157"/>
      <c r="R184" s="158"/>
      <c r="S184" s="158"/>
      <c r="T184" s="158"/>
      <c r="U184" s="158"/>
      <c r="V184" s="158"/>
      <c r="W184" s="158"/>
      <c r="X184" s="158"/>
      <c r="Y184" s="158"/>
      <c r="Z184" s="158"/>
      <c r="AA184" s="158"/>
      <c r="AB184" s="158"/>
      <c r="AC184" s="158"/>
      <c r="AD184" s="158"/>
      <c r="AE184" s="158"/>
      <c r="AF184" s="158"/>
      <c r="AG184" s="158"/>
      <c r="AH184" s="158"/>
      <c r="AI184" s="158"/>
      <c r="AJ184" s="158"/>
      <c r="AK184" s="158"/>
      <c r="AL184" s="158"/>
      <c r="AM184" s="158"/>
      <c r="AN184" s="158"/>
      <c r="AO184" s="158"/>
      <c r="AP184" s="158"/>
      <c r="AQ184" s="158"/>
      <c r="AR184" s="158"/>
      <c r="AS184" s="158"/>
      <c r="AT184" s="158"/>
      <c r="AU184" s="158"/>
      <c r="AV184" s="158"/>
      <c r="AW184" s="158"/>
      <c r="AX184" s="158"/>
      <c r="AY184" s="158"/>
      <c r="AZ184" s="158"/>
      <c r="BA184" s="158"/>
      <c r="BB184" s="158"/>
    </row>
    <row r="185">
      <c r="A185" s="193" t="s">
        <v>2253</v>
      </c>
      <c r="B185" s="248" t="s">
        <v>2254</v>
      </c>
      <c r="C185" s="247" t="s">
        <v>2092</v>
      </c>
      <c r="D185" s="248" t="s">
        <v>2093</v>
      </c>
      <c r="E185" s="196" t="s">
        <v>145</v>
      </c>
      <c r="F185" s="153">
        <f>0.8*F184</f>
        <v>14.48</v>
      </c>
      <c r="G185" s="197"/>
      <c r="H185" s="197"/>
      <c r="I185" s="197">
        <f t="shared" si="91"/>
        <v>0</v>
      </c>
      <c r="J185" s="197">
        <f t="shared" si="92"/>
        <v>0</v>
      </c>
      <c r="K185" s="197">
        <f t="shared" si="93"/>
        <v>0</v>
      </c>
      <c r="L185" s="197">
        <f t="shared" si="94"/>
        <v>0</v>
      </c>
      <c r="M185" s="197">
        <f t="shared" si="95"/>
        <v>0</v>
      </c>
      <c r="N185" s="156"/>
      <c r="O185" s="156"/>
      <c r="P185" s="156"/>
      <c r="Q185" s="157"/>
      <c r="R185" s="158"/>
      <c r="S185" s="158"/>
      <c r="T185" s="158"/>
      <c r="U185" s="158"/>
      <c r="V185" s="158"/>
      <c r="W185" s="158"/>
      <c r="X185" s="158"/>
      <c r="Y185" s="158"/>
      <c r="Z185" s="158"/>
      <c r="AA185" s="158"/>
      <c r="AB185" s="158"/>
      <c r="AC185" s="158"/>
      <c r="AD185" s="158"/>
      <c r="AE185" s="158"/>
      <c r="AF185" s="158"/>
      <c r="AG185" s="158"/>
      <c r="AH185" s="158"/>
      <c r="AI185" s="158"/>
      <c r="AJ185" s="158"/>
      <c r="AK185" s="158"/>
      <c r="AL185" s="158"/>
      <c r="AM185" s="158"/>
      <c r="AN185" s="158"/>
      <c r="AO185" s="158"/>
      <c r="AP185" s="158"/>
      <c r="AQ185" s="158"/>
      <c r="AR185" s="158"/>
      <c r="AS185" s="158"/>
      <c r="AT185" s="158"/>
      <c r="AU185" s="158"/>
      <c r="AV185" s="158"/>
      <c r="AW185" s="158"/>
      <c r="AX185" s="158"/>
      <c r="AY185" s="158"/>
      <c r="AZ185" s="158"/>
      <c r="BA185" s="158"/>
      <c r="BB185" s="158"/>
    </row>
    <row r="186">
      <c r="A186" s="193" t="s">
        <v>2265</v>
      </c>
      <c r="B186" s="248" t="s">
        <v>2266</v>
      </c>
      <c r="C186" s="247" t="s">
        <v>2268</v>
      </c>
      <c r="D186" s="248" t="s">
        <v>2269</v>
      </c>
      <c r="E186" s="196" t="s">
        <v>107</v>
      </c>
      <c r="F186" s="153">
        <v>20.0</v>
      </c>
      <c r="G186" s="197"/>
      <c r="H186" s="197"/>
      <c r="I186" s="197">
        <f t="shared" si="91"/>
        <v>0</v>
      </c>
      <c r="J186" s="197">
        <f t="shared" si="92"/>
        <v>0</v>
      </c>
      <c r="K186" s="197">
        <f t="shared" si="93"/>
        <v>0</v>
      </c>
      <c r="L186" s="197">
        <f t="shared" si="94"/>
        <v>0</v>
      </c>
      <c r="M186" s="197">
        <f t="shared" si="95"/>
        <v>0</v>
      </c>
      <c r="N186" s="156"/>
      <c r="O186" s="156"/>
      <c r="P186" s="156"/>
      <c r="Q186" s="157"/>
      <c r="R186" s="158"/>
      <c r="S186" s="158"/>
      <c r="T186" s="158"/>
      <c r="U186" s="158"/>
      <c r="V186" s="158"/>
      <c r="W186" s="158"/>
      <c r="X186" s="158"/>
      <c r="Y186" s="158"/>
      <c r="Z186" s="158"/>
      <c r="AA186" s="158"/>
      <c r="AB186" s="158"/>
      <c r="AC186" s="158"/>
      <c r="AD186" s="158"/>
      <c r="AE186" s="158"/>
      <c r="AF186" s="158"/>
      <c r="AG186" s="158"/>
      <c r="AH186" s="158"/>
      <c r="AI186" s="158"/>
      <c r="AJ186" s="158"/>
      <c r="AK186" s="158"/>
      <c r="AL186" s="158"/>
      <c r="AM186" s="158"/>
      <c r="AN186" s="158"/>
      <c r="AO186" s="158"/>
      <c r="AP186" s="158"/>
      <c r="AQ186" s="158"/>
      <c r="AR186" s="158"/>
      <c r="AS186" s="158"/>
      <c r="AT186" s="158"/>
      <c r="AU186" s="158"/>
      <c r="AV186" s="158"/>
      <c r="AW186" s="158"/>
      <c r="AX186" s="158"/>
      <c r="AY186" s="158"/>
      <c r="AZ186" s="158"/>
      <c r="BA186" s="158"/>
      <c r="BB186" s="158"/>
    </row>
    <row r="187">
      <c r="A187" s="193" t="s">
        <v>2275</v>
      </c>
      <c r="B187" s="248" t="s">
        <v>2277</v>
      </c>
      <c r="C187" s="247" t="s">
        <v>2278</v>
      </c>
      <c r="D187" s="248" t="s">
        <v>2280</v>
      </c>
      <c r="E187" s="196" t="s">
        <v>107</v>
      </c>
      <c r="F187" s="153">
        <f>90*2</f>
        <v>180</v>
      </c>
      <c r="G187" s="197"/>
      <c r="H187" s="197"/>
      <c r="I187" s="197">
        <f t="shared" si="91"/>
        <v>0</v>
      </c>
      <c r="J187" s="197">
        <f t="shared" si="92"/>
        <v>0</v>
      </c>
      <c r="K187" s="197">
        <f t="shared" si="93"/>
        <v>0</v>
      </c>
      <c r="L187" s="197">
        <f t="shared" si="94"/>
        <v>0</v>
      </c>
      <c r="M187" s="197">
        <f t="shared" si="95"/>
        <v>0</v>
      </c>
      <c r="N187" s="156"/>
      <c r="O187" s="156"/>
      <c r="P187" s="156"/>
      <c r="Q187" s="157"/>
      <c r="R187" s="158"/>
      <c r="S187" s="158"/>
      <c r="T187" s="158"/>
      <c r="U187" s="158"/>
      <c r="V187" s="158"/>
      <c r="W187" s="158"/>
      <c r="X187" s="158"/>
      <c r="Y187" s="158"/>
      <c r="Z187" s="158"/>
      <c r="AA187" s="158"/>
      <c r="AB187" s="158"/>
      <c r="AC187" s="158"/>
      <c r="AD187" s="158"/>
      <c r="AE187" s="158"/>
      <c r="AF187" s="158"/>
      <c r="AG187" s="158"/>
      <c r="AH187" s="158"/>
      <c r="AI187" s="158"/>
      <c r="AJ187" s="158"/>
      <c r="AK187" s="158"/>
      <c r="AL187" s="158"/>
      <c r="AM187" s="158"/>
      <c r="AN187" s="158"/>
      <c r="AO187" s="158"/>
      <c r="AP187" s="158"/>
      <c r="AQ187" s="158"/>
      <c r="AR187" s="158"/>
      <c r="AS187" s="158"/>
      <c r="AT187" s="158"/>
      <c r="AU187" s="158"/>
      <c r="AV187" s="158"/>
      <c r="AW187" s="158"/>
      <c r="AX187" s="158"/>
      <c r="AY187" s="158"/>
      <c r="AZ187" s="158"/>
      <c r="BA187" s="158"/>
      <c r="BB187" s="158"/>
    </row>
    <row r="188">
      <c r="A188" s="193" t="s">
        <v>2287</v>
      </c>
      <c r="B188" s="248" t="s">
        <v>2289</v>
      </c>
      <c r="C188" s="247" t="s">
        <v>702</v>
      </c>
      <c r="D188" s="248" t="s">
        <v>2291</v>
      </c>
      <c r="E188" s="196" t="s">
        <v>107</v>
      </c>
      <c r="F188" s="153">
        <f>12*4</f>
        <v>48</v>
      </c>
      <c r="G188" s="197"/>
      <c r="H188" s="197"/>
      <c r="I188" s="197">
        <f t="shared" si="91"/>
        <v>0</v>
      </c>
      <c r="J188" s="197">
        <f t="shared" si="92"/>
        <v>0</v>
      </c>
      <c r="K188" s="197">
        <f t="shared" si="93"/>
        <v>0</v>
      </c>
      <c r="L188" s="197">
        <f t="shared" si="94"/>
        <v>0</v>
      </c>
      <c r="M188" s="197">
        <f t="shared" si="95"/>
        <v>0</v>
      </c>
      <c r="N188" s="156"/>
      <c r="O188" s="156"/>
      <c r="P188" s="156"/>
      <c r="Q188" s="157"/>
      <c r="R188" s="158"/>
      <c r="S188" s="158"/>
      <c r="T188" s="158"/>
      <c r="U188" s="158"/>
      <c r="V188" s="158"/>
      <c r="W188" s="158"/>
      <c r="X188" s="158"/>
      <c r="Y188" s="158"/>
      <c r="Z188" s="158"/>
      <c r="AA188" s="158"/>
      <c r="AB188" s="158"/>
      <c r="AC188" s="158"/>
      <c r="AD188" s="158"/>
      <c r="AE188" s="158"/>
      <c r="AF188" s="158"/>
      <c r="AG188" s="158"/>
      <c r="AH188" s="158"/>
      <c r="AI188" s="158"/>
      <c r="AJ188" s="158"/>
      <c r="AK188" s="158"/>
      <c r="AL188" s="158"/>
      <c r="AM188" s="158"/>
      <c r="AN188" s="158"/>
      <c r="AO188" s="158"/>
      <c r="AP188" s="158"/>
      <c r="AQ188" s="158"/>
      <c r="AR188" s="158"/>
      <c r="AS188" s="158"/>
      <c r="AT188" s="158"/>
      <c r="AU188" s="158"/>
      <c r="AV188" s="158"/>
      <c r="AW188" s="158"/>
      <c r="AX188" s="158"/>
      <c r="AY188" s="158"/>
      <c r="AZ188" s="158"/>
      <c r="BA188" s="158"/>
      <c r="BB188" s="158"/>
    </row>
    <row r="189">
      <c r="A189" s="193" t="s">
        <v>2298</v>
      </c>
      <c r="B189" s="248" t="s">
        <v>2299</v>
      </c>
      <c r="C189" s="247" t="s">
        <v>2300</v>
      </c>
      <c r="D189" s="248" t="s">
        <v>2301</v>
      </c>
      <c r="E189" s="196" t="s">
        <v>32</v>
      </c>
      <c r="F189" s="153">
        <v>4.0</v>
      </c>
      <c r="G189" s="197"/>
      <c r="H189" s="197"/>
      <c r="I189" s="197">
        <f t="shared" si="91"/>
        <v>0</v>
      </c>
      <c r="J189" s="197">
        <f t="shared" si="92"/>
        <v>0</v>
      </c>
      <c r="K189" s="197">
        <f t="shared" si="93"/>
        <v>0</v>
      </c>
      <c r="L189" s="197">
        <f t="shared" si="94"/>
        <v>0</v>
      </c>
      <c r="M189" s="197">
        <f t="shared" si="95"/>
        <v>0</v>
      </c>
      <c r="N189" s="156"/>
      <c r="O189" s="156"/>
      <c r="P189" s="156"/>
      <c r="Q189" s="157"/>
      <c r="R189" s="158"/>
      <c r="S189" s="158"/>
      <c r="T189" s="158"/>
      <c r="U189" s="158"/>
      <c r="V189" s="158"/>
      <c r="W189" s="158"/>
      <c r="X189" s="158"/>
      <c r="Y189" s="158"/>
      <c r="Z189" s="158"/>
      <c r="AA189" s="158"/>
      <c r="AB189" s="158"/>
      <c r="AC189" s="158"/>
      <c r="AD189" s="158"/>
      <c r="AE189" s="158"/>
      <c r="AF189" s="158"/>
      <c r="AG189" s="158"/>
      <c r="AH189" s="158"/>
      <c r="AI189" s="158"/>
      <c r="AJ189" s="158"/>
      <c r="AK189" s="158"/>
      <c r="AL189" s="158"/>
      <c r="AM189" s="158"/>
      <c r="AN189" s="158"/>
      <c r="AO189" s="158"/>
      <c r="AP189" s="158"/>
      <c r="AQ189" s="158"/>
      <c r="AR189" s="158"/>
      <c r="AS189" s="158"/>
      <c r="AT189" s="158"/>
      <c r="AU189" s="158"/>
      <c r="AV189" s="158"/>
      <c r="AW189" s="158"/>
      <c r="AX189" s="158"/>
      <c r="AY189" s="158"/>
      <c r="AZ189" s="158"/>
      <c r="BA189" s="158"/>
      <c r="BB189" s="158"/>
    </row>
    <row r="190">
      <c r="A190" s="193" t="s">
        <v>2308</v>
      </c>
      <c r="B190" s="248" t="s">
        <v>2309</v>
      </c>
      <c r="C190" s="247" t="s">
        <v>2310</v>
      </c>
      <c r="D190" s="248" t="s">
        <v>2311</v>
      </c>
      <c r="E190" s="196" t="s">
        <v>107</v>
      </c>
      <c r="F190" s="153">
        <v>72.4</v>
      </c>
      <c r="G190" s="197"/>
      <c r="H190" s="197"/>
      <c r="I190" s="197">
        <f t="shared" si="91"/>
        <v>0</v>
      </c>
      <c r="J190" s="197">
        <f t="shared" si="92"/>
        <v>0</v>
      </c>
      <c r="K190" s="197">
        <f t="shared" si="93"/>
        <v>0</v>
      </c>
      <c r="L190" s="197">
        <f t="shared" si="94"/>
        <v>0</v>
      </c>
      <c r="M190" s="197">
        <f t="shared" si="95"/>
        <v>0</v>
      </c>
      <c r="N190" s="156"/>
      <c r="O190" s="156"/>
      <c r="P190" s="156"/>
      <c r="Q190" s="157"/>
      <c r="R190" s="158"/>
      <c r="S190" s="158"/>
      <c r="T190" s="158"/>
      <c r="U190" s="158"/>
      <c r="V190" s="158"/>
      <c r="W190" s="158"/>
      <c r="X190" s="158"/>
      <c r="Y190" s="158"/>
      <c r="Z190" s="158"/>
      <c r="AA190" s="158"/>
      <c r="AB190" s="158"/>
      <c r="AC190" s="158"/>
      <c r="AD190" s="158"/>
      <c r="AE190" s="158"/>
      <c r="AF190" s="158"/>
      <c r="AG190" s="158"/>
      <c r="AH190" s="158"/>
      <c r="AI190" s="158"/>
      <c r="AJ190" s="158"/>
      <c r="AK190" s="158"/>
      <c r="AL190" s="158"/>
      <c r="AM190" s="158"/>
      <c r="AN190" s="158"/>
      <c r="AO190" s="158"/>
      <c r="AP190" s="158"/>
      <c r="AQ190" s="158"/>
      <c r="AR190" s="158"/>
      <c r="AS190" s="158"/>
      <c r="AT190" s="158"/>
      <c r="AU190" s="158"/>
      <c r="AV190" s="158"/>
      <c r="AW190" s="158"/>
      <c r="AX190" s="158"/>
      <c r="AY190" s="158"/>
      <c r="AZ190" s="158"/>
      <c r="BA190" s="158"/>
      <c r="BB190" s="158"/>
    </row>
    <row r="191">
      <c r="A191" s="193" t="s">
        <v>2318</v>
      </c>
      <c r="B191" s="248" t="s">
        <v>2319</v>
      </c>
      <c r="C191" s="247" t="s">
        <v>2320</v>
      </c>
      <c r="D191" s="248" t="s">
        <v>2321</v>
      </c>
      <c r="E191" s="196" t="s">
        <v>107</v>
      </c>
      <c r="F191" s="153">
        <v>14.5</v>
      </c>
      <c r="G191" s="197"/>
      <c r="H191" s="197"/>
      <c r="I191" s="197">
        <f t="shared" si="91"/>
        <v>0</v>
      </c>
      <c r="J191" s="197">
        <f t="shared" si="92"/>
        <v>0</v>
      </c>
      <c r="K191" s="197">
        <f t="shared" si="93"/>
        <v>0</v>
      </c>
      <c r="L191" s="197">
        <f t="shared" si="94"/>
        <v>0</v>
      </c>
      <c r="M191" s="197">
        <f t="shared" si="95"/>
        <v>0</v>
      </c>
      <c r="N191" s="156"/>
      <c r="O191" s="156"/>
      <c r="P191" s="156"/>
      <c r="Q191" s="157"/>
      <c r="R191" s="158"/>
      <c r="S191" s="158"/>
      <c r="T191" s="158"/>
      <c r="U191" s="158"/>
      <c r="V191" s="158"/>
      <c r="W191" s="158"/>
      <c r="X191" s="158"/>
      <c r="Y191" s="158"/>
      <c r="Z191" s="158"/>
      <c r="AA191" s="158"/>
      <c r="AB191" s="158"/>
      <c r="AC191" s="158"/>
      <c r="AD191" s="158"/>
      <c r="AE191" s="158"/>
      <c r="AF191" s="158"/>
      <c r="AG191" s="158"/>
      <c r="AH191" s="158"/>
      <c r="AI191" s="158"/>
      <c r="AJ191" s="158"/>
      <c r="AK191" s="158"/>
      <c r="AL191" s="158"/>
      <c r="AM191" s="158"/>
      <c r="AN191" s="158"/>
      <c r="AO191" s="158"/>
      <c r="AP191" s="158"/>
      <c r="AQ191" s="158"/>
      <c r="AR191" s="158"/>
      <c r="AS191" s="158"/>
      <c r="AT191" s="158"/>
      <c r="AU191" s="158"/>
      <c r="AV191" s="158"/>
      <c r="AW191" s="158"/>
      <c r="AX191" s="158"/>
      <c r="AY191" s="158"/>
      <c r="AZ191" s="158"/>
      <c r="BA191" s="158"/>
      <c r="BB191" s="158"/>
    </row>
    <row r="192">
      <c r="A192" s="193" t="s">
        <v>2326</v>
      </c>
      <c r="B192" s="248" t="s">
        <v>2327</v>
      </c>
      <c r="C192" s="247" t="s">
        <v>2328</v>
      </c>
      <c r="D192" s="248" t="s">
        <v>2329</v>
      </c>
      <c r="E192" s="196" t="s">
        <v>32</v>
      </c>
      <c r="F192" s="153">
        <v>1.0</v>
      </c>
      <c r="G192" s="197"/>
      <c r="H192" s="197"/>
      <c r="I192" s="197">
        <f t="shared" si="91"/>
        <v>0</v>
      </c>
      <c r="J192" s="197">
        <f t="shared" si="92"/>
        <v>0</v>
      </c>
      <c r="K192" s="197">
        <f t="shared" si="93"/>
        <v>0</v>
      </c>
      <c r="L192" s="197">
        <f t="shared" si="94"/>
        <v>0</v>
      </c>
      <c r="M192" s="197">
        <f t="shared" si="95"/>
        <v>0</v>
      </c>
      <c r="N192" s="156"/>
      <c r="O192" s="156"/>
      <c r="P192" s="156"/>
      <c r="Q192" s="157"/>
      <c r="R192" s="158"/>
      <c r="S192" s="158"/>
      <c r="T192" s="158"/>
      <c r="U192" s="158"/>
      <c r="V192" s="158"/>
      <c r="W192" s="158"/>
      <c r="X192" s="158"/>
      <c r="Y192" s="158"/>
      <c r="Z192" s="158"/>
      <c r="AA192" s="158"/>
      <c r="AB192" s="158"/>
      <c r="AC192" s="158"/>
      <c r="AD192" s="158"/>
      <c r="AE192" s="158"/>
      <c r="AF192" s="158"/>
      <c r="AG192" s="158"/>
      <c r="AH192" s="158"/>
      <c r="AI192" s="158"/>
      <c r="AJ192" s="158"/>
      <c r="AK192" s="158"/>
      <c r="AL192" s="158"/>
      <c r="AM192" s="158"/>
      <c r="AN192" s="158"/>
      <c r="AO192" s="158"/>
      <c r="AP192" s="158"/>
      <c r="AQ192" s="158"/>
      <c r="AR192" s="158"/>
      <c r="AS192" s="158"/>
      <c r="AT192" s="158"/>
      <c r="AU192" s="158"/>
      <c r="AV192" s="158"/>
      <c r="AW192" s="158"/>
      <c r="AX192" s="158"/>
      <c r="AY192" s="158"/>
      <c r="AZ192" s="158"/>
      <c r="BA192" s="158"/>
      <c r="BB192" s="158"/>
    </row>
    <row r="193">
      <c r="A193" s="193" t="s">
        <v>2330</v>
      </c>
      <c r="B193" s="248" t="s">
        <v>2331</v>
      </c>
      <c r="C193" s="247" t="s">
        <v>2332</v>
      </c>
      <c r="D193" s="248" t="s">
        <v>2333</v>
      </c>
      <c r="E193" s="196" t="s">
        <v>32</v>
      </c>
      <c r="F193" s="153">
        <v>1.0</v>
      </c>
      <c r="G193" s="197"/>
      <c r="H193" s="197"/>
      <c r="I193" s="197">
        <f t="shared" si="91"/>
        <v>0</v>
      </c>
      <c r="J193" s="197">
        <f t="shared" si="92"/>
        <v>0</v>
      </c>
      <c r="K193" s="197">
        <f t="shared" si="93"/>
        <v>0</v>
      </c>
      <c r="L193" s="197">
        <f t="shared" si="94"/>
        <v>0</v>
      </c>
      <c r="M193" s="197">
        <f t="shared" si="95"/>
        <v>0</v>
      </c>
      <c r="N193" s="156"/>
      <c r="O193" s="156"/>
      <c r="P193" s="156"/>
      <c r="Q193" s="157"/>
      <c r="R193" s="158"/>
      <c r="S193" s="158"/>
      <c r="T193" s="158"/>
      <c r="U193" s="158"/>
      <c r="V193" s="158"/>
      <c r="W193" s="158"/>
      <c r="X193" s="158"/>
      <c r="Y193" s="158"/>
      <c r="Z193" s="158"/>
      <c r="AA193" s="158"/>
      <c r="AB193" s="158"/>
      <c r="AC193" s="158"/>
      <c r="AD193" s="158"/>
      <c r="AE193" s="158"/>
      <c r="AF193" s="158"/>
      <c r="AG193" s="158"/>
      <c r="AH193" s="158"/>
      <c r="AI193" s="158"/>
      <c r="AJ193" s="158"/>
      <c r="AK193" s="158"/>
      <c r="AL193" s="158"/>
      <c r="AM193" s="158"/>
      <c r="AN193" s="158"/>
      <c r="AO193" s="158"/>
      <c r="AP193" s="158"/>
      <c r="AQ193" s="158"/>
      <c r="AR193" s="158"/>
      <c r="AS193" s="158"/>
      <c r="AT193" s="158"/>
      <c r="AU193" s="158"/>
      <c r="AV193" s="158"/>
      <c r="AW193" s="158"/>
      <c r="AX193" s="158"/>
      <c r="AY193" s="158"/>
      <c r="AZ193" s="158"/>
      <c r="BA193" s="158"/>
      <c r="BB193" s="158"/>
    </row>
    <row r="194">
      <c r="A194" s="193" t="s">
        <v>2334</v>
      </c>
      <c r="B194" s="248" t="s">
        <v>2335</v>
      </c>
      <c r="C194" s="247" t="s">
        <v>2336</v>
      </c>
      <c r="D194" s="248" t="s">
        <v>2337</v>
      </c>
      <c r="E194" s="196" t="s">
        <v>32</v>
      </c>
      <c r="F194" s="153">
        <v>1.0</v>
      </c>
      <c r="G194" s="197"/>
      <c r="H194" s="197"/>
      <c r="I194" s="197">
        <f t="shared" si="91"/>
        <v>0</v>
      </c>
      <c r="J194" s="197">
        <f t="shared" si="92"/>
        <v>0</v>
      </c>
      <c r="K194" s="197">
        <f t="shared" si="93"/>
        <v>0</v>
      </c>
      <c r="L194" s="197">
        <f t="shared" si="94"/>
        <v>0</v>
      </c>
      <c r="M194" s="197">
        <f t="shared" si="95"/>
        <v>0</v>
      </c>
      <c r="N194" s="156"/>
      <c r="O194" s="156"/>
      <c r="P194" s="156"/>
      <c r="Q194" s="157"/>
      <c r="R194" s="158"/>
      <c r="S194" s="158"/>
      <c r="T194" s="158"/>
      <c r="U194" s="158"/>
      <c r="V194" s="158"/>
      <c r="W194" s="158"/>
      <c r="X194" s="158"/>
      <c r="Y194" s="158"/>
      <c r="Z194" s="158"/>
      <c r="AA194" s="158"/>
      <c r="AB194" s="158"/>
      <c r="AC194" s="158"/>
      <c r="AD194" s="158"/>
      <c r="AE194" s="158"/>
      <c r="AF194" s="158"/>
      <c r="AG194" s="158"/>
      <c r="AH194" s="158"/>
      <c r="AI194" s="158"/>
      <c r="AJ194" s="158"/>
      <c r="AK194" s="158"/>
      <c r="AL194" s="158"/>
      <c r="AM194" s="158"/>
      <c r="AN194" s="158"/>
      <c r="AO194" s="158"/>
      <c r="AP194" s="158"/>
      <c r="AQ194" s="158"/>
      <c r="AR194" s="158"/>
      <c r="AS194" s="158"/>
      <c r="AT194" s="158"/>
      <c r="AU194" s="158"/>
      <c r="AV194" s="158"/>
      <c r="AW194" s="158"/>
      <c r="AX194" s="158"/>
      <c r="AY194" s="158"/>
      <c r="AZ194" s="158"/>
      <c r="BA194" s="158"/>
      <c r="BB194" s="158"/>
    </row>
    <row r="195">
      <c r="A195" s="193" t="s">
        <v>2338</v>
      </c>
      <c r="B195" s="248" t="s">
        <v>2335</v>
      </c>
      <c r="C195" s="247" t="s">
        <v>2336</v>
      </c>
      <c r="D195" s="248" t="s">
        <v>2337</v>
      </c>
      <c r="E195" s="196" t="s">
        <v>32</v>
      </c>
      <c r="F195" s="153">
        <v>1.0</v>
      </c>
      <c r="G195" s="197"/>
      <c r="H195" s="197"/>
      <c r="I195" s="197">
        <f t="shared" si="91"/>
        <v>0</v>
      </c>
      <c r="J195" s="197">
        <f t="shared" si="92"/>
        <v>0</v>
      </c>
      <c r="K195" s="197">
        <f t="shared" si="93"/>
        <v>0</v>
      </c>
      <c r="L195" s="197">
        <f t="shared" si="94"/>
        <v>0</v>
      </c>
      <c r="M195" s="197">
        <f t="shared" si="95"/>
        <v>0</v>
      </c>
      <c r="N195" s="156"/>
      <c r="O195" s="156"/>
      <c r="P195" s="156"/>
      <c r="Q195" s="157"/>
      <c r="R195" s="158"/>
      <c r="S195" s="158"/>
      <c r="T195" s="158"/>
      <c r="U195" s="158"/>
      <c r="V195" s="158"/>
      <c r="W195" s="158"/>
      <c r="X195" s="158"/>
      <c r="Y195" s="158"/>
      <c r="Z195" s="158"/>
      <c r="AA195" s="158"/>
      <c r="AB195" s="158"/>
      <c r="AC195" s="158"/>
      <c r="AD195" s="158"/>
      <c r="AE195" s="158"/>
      <c r="AF195" s="158"/>
      <c r="AG195" s="158"/>
      <c r="AH195" s="158"/>
      <c r="AI195" s="158"/>
      <c r="AJ195" s="158"/>
      <c r="AK195" s="158"/>
      <c r="AL195" s="158"/>
      <c r="AM195" s="158"/>
      <c r="AN195" s="158"/>
      <c r="AO195" s="158"/>
      <c r="AP195" s="158"/>
      <c r="AQ195" s="158"/>
      <c r="AR195" s="158"/>
      <c r="AS195" s="158"/>
      <c r="AT195" s="158"/>
      <c r="AU195" s="158"/>
      <c r="AV195" s="158"/>
      <c r="AW195" s="158"/>
      <c r="AX195" s="158"/>
      <c r="AY195" s="158"/>
      <c r="AZ195" s="158"/>
      <c r="BA195" s="158"/>
      <c r="BB195" s="158"/>
    </row>
    <row r="196">
      <c r="A196" s="267"/>
      <c r="B196" s="268"/>
      <c r="C196" s="7"/>
      <c r="D196" s="269"/>
      <c r="E196" s="270"/>
      <c r="F196" s="271"/>
      <c r="G196" s="272"/>
      <c r="H196" s="272"/>
      <c r="I196" s="272"/>
      <c r="J196" s="272"/>
      <c r="K196" s="272"/>
      <c r="L196" s="272"/>
      <c r="M196" s="272"/>
      <c r="N196" s="156"/>
      <c r="O196" s="156"/>
      <c r="P196" s="156"/>
      <c r="Q196" s="157"/>
      <c r="R196" s="158"/>
      <c r="S196" s="158"/>
      <c r="T196" s="158"/>
      <c r="U196" s="158"/>
      <c r="V196" s="158"/>
      <c r="W196" s="158"/>
      <c r="X196" s="158"/>
      <c r="Y196" s="158"/>
      <c r="Z196" s="158"/>
      <c r="AA196" s="158"/>
      <c r="AB196" s="158"/>
      <c r="AC196" s="158"/>
      <c r="AD196" s="158"/>
      <c r="AE196" s="158"/>
      <c r="AF196" s="158"/>
      <c r="AG196" s="158"/>
      <c r="AH196" s="158"/>
      <c r="AI196" s="158"/>
      <c r="AJ196" s="158"/>
      <c r="AK196" s="158"/>
      <c r="AL196" s="158"/>
      <c r="AM196" s="158"/>
      <c r="AN196" s="158"/>
      <c r="AO196" s="158"/>
      <c r="AP196" s="158"/>
      <c r="AQ196" s="158"/>
      <c r="AR196" s="158"/>
      <c r="AS196" s="158"/>
      <c r="AT196" s="158"/>
      <c r="AU196" s="158"/>
      <c r="AV196" s="158"/>
      <c r="AW196" s="158"/>
      <c r="AX196" s="158"/>
      <c r="AY196" s="158"/>
      <c r="AZ196" s="158"/>
      <c r="BA196" s="158"/>
      <c r="BB196" s="158"/>
    </row>
    <row r="197">
      <c r="A197" s="139" t="s">
        <v>93</v>
      </c>
      <c r="B197" s="140" t="s">
        <v>2351</v>
      </c>
      <c r="C197" s="141"/>
      <c r="D197" s="142"/>
      <c r="E197" s="143"/>
      <c r="F197" s="144"/>
      <c r="G197" s="145"/>
      <c r="H197" s="145"/>
      <c r="I197" s="146"/>
      <c r="J197" s="147">
        <f t="shared" ref="J197:M197" si="96">SUM(J198:J208)</f>
        <v>0</v>
      </c>
      <c r="K197" s="147">
        <f t="shared" si="96"/>
        <v>0</v>
      </c>
      <c r="L197" s="147">
        <f t="shared" si="96"/>
        <v>0</v>
      </c>
      <c r="M197" s="147">
        <f t="shared" si="96"/>
        <v>0</v>
      </c>
      <c r="N197" s="96"/>
      <c r="O197" s="96">
        <f>M197</f>
        <v>0</v>
      </c>
      <c r="P197" s="96"/>
      <c r="Q197" s="148"/>
      <c r="R197" s="149"/>
      <c r="S197" s="149"/>
      <c r="T197" s="149"/>
      <c r="U197" s="149"/>
      <c r="V197" s="149"/>
      <c r="W197" s="149"/>
      <c r="X197" s="149"/>
      <c r="Y197" s="149"/>
      <c r="Z197" s="149"/>
      <c r="AA197" s="149"/>
      <c r="AB197" s="149"/>
      <c r="AC197" s="149"/>
      <c r="AD197" s="149"/>
      <c r="AE197" s="149"/>
      <c r="AF197" s="149"/>
      <c r="AG197" s="149"/>
      <c r="AH197" s="149"/>
      <c r="AI197" s="149"/>
      <c r="AJ197" s="149"/>
      <c r="AK197" s="149"/>
      <c r="AL197" s="149"/>
      <c r="AM197" s="149"/>
      <c r="AN197" s="149"/>
      <c r="AO197" s="149"/>
      <c r="AP197" s="149"/>
      <c r="AQ197" s="149"/>
      <c r="AR197" s="149"/>
      <c r="AS197" s="149"/>
      <c r="AT197" s="149"/>
      <c r="AU197" s="149"/>
      <c r="AV197" s="149"/>
      <c r="AW197" s="149"/>
      <c r="AX197" s="149"/>
      <c r="AY197" s="149"/>
      <c r="AZ197" s="149"/>
      <c r="BA197" s="149"/>
      <c r="BB197" s="149"/>
    </row>
    <row r="198">
      <c r="A198" s="193" t="s">
        <v>2361</v>
      </c>
      <c r="B198" s="248" t="s">
        <v>2363</v>
      </c>
      <c r="C198" s="247" t="s">
        <v>2364</v>
      </c>
      <c r="D198" s="248" t="s">
        <v>2365</v>
      </c>
      <c r="E198" s="196" t="s">
        <v>77</v>
      </c>
      <c r="F198" s="153">
        <v>22.959999999999997</v>
      </c>
      <c r="G198" s="197"/>
      <c r="H198" s="197"/>
      <c r="I198" s="197">
        <f t="shared" ref="I198:I208" si="97">SUM(G198:H198)</f>
        <v>0</v>
      </c>
      <c r="J198" s="197">
        <f t="shared" ref="J198:J208" si="98">G198*F198</f>
        <v>0</v>
      </c>
      <c r="K198" s="197">
        <f t="shared" ref="K198:K208" si="99">H198*F198</f>
        <v>0</v>
      </c>
      <c r="L198" s="197">
        <f t="shared" ref="L198:L208" si="100">J198+K198</f>
        <v>0</v>
      </c>
      <c r="M198" s="197">
        <f t="shared" ref="M198:M208" si="101">ROUND(L198*(1+$M$4),2)</f>
        <v>0</v>
      </c>
      <c r="N198" s="156"/>
      <c r="O198" s="156"/>
      <c r="P198" s="156"/>
      <c r="Q198" s="157"/>
      <c r="R198" s="158"/>
      <c r="S198" s="158"/>
      <c r="T198" s="158"/>
      <c r="U198" s="158"/>
      <c r="V198" s="158"/>
      <c r="W198" s="158"/>
      <c r="X198" s="158"/>
      <c r="Y198" s="158"/>
      <c r="Z198" s="158"/>
      <c r="AA198" s="158"/>
      <c r="AB198" s="158"/>
      <c r="AC198" s="158"/>
      <c r="AD198" s="158"/>
      <c r="AE198" s="158"/>
      <c r="AF198" s="158"/>
      <c r="AG198" s="158"/>
      <c r="AH198" s="158"/>
      <c r="AI198" s="158"/>
      <c r="AJ198" s="158"/>
      <c r="AK198" s="158"/>
      <c r="AL198" s="158"/>
      <c r="AM198" s="158"/>
      <c r="AN198" s="158"/>
      <c r="AO198" s="158"/>
      <c r="AP198" s="158"/>
      <c r="AQ198" s="158"/>
      <c r="AR198" s="158"/>
      <c r="AS198" s="158"/>
      <c r="AT198" s="158"/>
      <c r="AU198" s="158"/>
      <c r="AV198" s="158"/>
      <c r="AW198" s="158"/>
      <c r="AX198" s="158"/>
      <c r="AY198" s="158"/>
      <c r="AZ198" s="158"/>
      <c r="BA198" s="158"/>
      <c r="BB198" s="158"/>
    </row>
    <row r="199">
      <c r="A199" s="193" t="s">
        <v>2376</v>
      </c>
      <c r="B199" s="248" t="s">
        <v>2378</v>
      </c>
      <c r="C199" s="247" t="s">
        <v>2380</v>
      </c>
      <c r="D199" s="248" t="s">
        <v>2381</v>
      </c>
      <c r="E199" s="196" t="s">
        <v>77</v>
      </c>
      <c r="F199" s="153">
        <v>22.959999999999997</v>
      </c>
      <c r="G199" s="197"/>
      <c r="H199" s="197"/>
      <c r="I199" s="197">
        <f t="shared" si="97"/>
        <v>0</v>
      </c>
      <c r="J199" s="197">
        <f t="shared" si="98"/>
        <v>0</v>
      </c>
      <c r="K199" s="197">
        <f t="shared" si="99"/>
        <v>0</v>
      </c>
      <c r="L199" s="197">
        <f t="shared" si="100"/>
        <v>0</v>
      </c>
      <c r="M199" s="197">
        <f t="shared" si="101"/>
        <v>0</v>
      </c>
      <c r="N199" s="156"/>
      <c r="O199" s="156"/>
      <c r="P199" s="156"/>
      <c r="Q199" s="157"/>
      <c r="R199" s="158"/>
      <c r="S199" s="158"/>
      <c r="T199" s="158"/>
      <c r="U199" s="158"/>
      <c r="V199" s="158"/>
      <c r="W199" s="158"/>
      <c r="X199" s="158"/>
      <c r="Y199" s="158"/>
      <c r="Z199" s="158"/>
      <c r="AA199" s="158"/>
      <c r="AB199" s="158"/>
      <c r="AC199" s="158"/>
      <c r="AD199" s="158"/>
      <c r="AE199" s="158"/>
      <c r="AF199" s="158"/>
      <c r="AG199" s="158"/>
      <c r="AH199" s="158"/>
      <c r="AI199" s="158"/>
      <c r="AJ199" s="158"/>
      <c r="AK199" s="158"/>
      <c r="AL199" s="158"/>
      <c r="AM199" s="158"/>
      <c r="AN199" s="158"/>
      <c r="AO199" s="158"/>
      <c r="AP199" s="158"/>
      <c r="AQ199" s="158"/>
      <c r="AR199" s="158"/>
      <c r="AS199" s="158"/>
      <c r="AT199" s="158"/>
      <c r="AU199" s="158"/>
      <c r="AV199" s="158"/>
      <c r="AW199" s="158"/>
      <c r="AX199" s="158"/>
      <c r="AY199" s="158"/>
      <c r="AZ199" s="158"/>
      <c r="BA199" s="158"/>
      <c r="BB199" s="158"/>
    </row>
    <row r="200">
      <c r="A200" s="193" t="s">
        <v>2386</v>
      </c>
      <c r="B200" s="248" t="s">
        <v>2387</v>
      </c>
      <c r="C200" s="247" t="s">
        <v>2388</v>
      </c>
      <c r="D200" s="248" t="s">
        <v>2390</v>
      </c>
      <c r="E200" s="196" t="s">
        <v>77</v>
      </c>
      <c r="F200" s="153">
        <v>22.959999999999997</v>
      </c>
      <c r="G200" s="197"/>
      <c r="H200" s="197"/>
      <c r="I200" s="197">
        <f t="shared" si="97"/>
        <v>0</v>
      </c>
      <c r="J200" s="197">
        <f t="shared" si="98"/>
        <v>0</v>
      </c>
      <c r="K200" s="197">
        <f t="shared" si="99"/>
        <v>0</v>
      </c>
      <c r="L200" s="197">
        <f t="shared" si="100"/>
        <v>0</v>
      </c>
      <c r="M200" s="197">
        <f t="shared" si="101"/>
        <v>0</v>
      </c>
      <c r="N200" s="156"/>
      <c r="O200" s="156"/>
      <c r="P200" s="156"/>
      <c r="Q200" s="157"/>
      <c r="R200" s="158"/>
      <c r="S200" s="158"/>
      <c r="T200" s="158"/>
      <c r="U200" s="158"/>
      <c r="V200" s="158"/>
      <c r="W200" s="158"/>
      <c r="X200" s="158"/>
      <c r="Y200" s="158"/>
      <c r="Z200" s="158"/>
      <c r="AA200" s="158"/>
      <c r="AB200" s="158"/>
      <c r="AC200" s="158"/>
      <c r="AD200" s="158"/>
      <c r="AE200" s="158"/>
      <c r="AF200" s="158"/>
      <c r="AG200" s="158"/>
      <c r="AH200" s="158"/>
      <c r="AI200" s="158"/>
      <c r="AJ200" s="158"/>
      <c r="AK200" s="158"/>
      <c r="AL200" s="158"/>
      <c r="AM200" s="158"/>
      <c r="AN200" s="158"/>
      <c r="AO200" s="158"/>
      <c r="AP200" s="158"/>
      <c r="AQ200" s="158"/>
      <c r="AR200" s="158"/>
      <c r="AS200" s="158"/>
      <c r="AT200" s="158"/>
      <c r="AU200" s="158"/>
      <c r="AV200" s="158"/>
      <c r="AW200" s="158"/>
      <c r="AX200" s="158"/>
      <c r="AY200" s="158"/>
      <c r="AZ200" s="158"/>
      <c r="BA200" s="158"/>
      <c r="BB200" s="158"/>
    </row>
    <row r="201">
      <c r="A201" s="193" t="s">
        <v>2396</v>
      </c>
      <c r="B201" s="248" t="s">
        <v>2397</v>
      </c>
      <c r="C201" s="247" t="s">
        <v>1009</v>
      </c>
      <c r="D201" s="248" t="s">
        <v>1010</v>
      </c>
      <c r="E201" s="196" t="s">
        <v>77</v>
      </c>
      <c r="F201" s="153">
        <f>F199*2</f>
        <v>45.92</v>
      </c>
      <c r="G201" s="197"/>
      <c r="H201" s="197"/>
      <c r="I201" s="197">
        <f t="shared" si="97"/>
        <v>0</v>
      </c>
      <c r="J201" s="197">
        <f t="shared" si="98"/>
        <v>0</v>
      </c>
      <c r="K201" s="197">
        <f t="shared" si="99"/>
        <v>0</v>
      </c>
      <c r="L201" s="197">
        <f t="shared" si="100"/>
        <v>0</v>
      </c>
      <c r="M201" s="197">
        <f t="shared" si="101"/>
        <v>0</v>
      </c>
      <c r="N201" s="156"/>
      <c r="O201" s="156"/>
      <c r="P201" s="156"/>
      <c r="Q201" s="157"/>
      <c r="R201" s="158"/>
      <c r="S201" s="158"/>
      <c r="T201" s="158"/>
      <c r="U201" s="158"/>
      <c r="V201" s="158"/>
      <c r="W201" s="158"/>
      <c r="X201" s="158"/>
      <c r="Y201" s="158"/>
      <c r="Z201" s="158"/>
      <c r="AA201" s="158"/>
      <c r="AB201" s="158"/>
      <c r="AC201" s="158"/>
      <c r="AD201" s="158"/>
      <c r="AE201" s="158"/>
      <c r="AF201" s="158"/>
      <c r="AG201" s="158"/>
      <c r="AH201" s="158"/>
      <c r="AI201" s="158"/>
      <c r="AJ201" s="158"/>
      <c r="AK201" s="158"/>
      <c r="AL201" s="158"/>
      <c r="AM201" s="158"/>
      <c r="AN201" s="158"/>
      <c r="AO201" s="158"/>
      <c r="AP201" s="158"/>
      <c r="AQ201" s="158"/>
      <c r="AR201" s="158"/>
      <c r="AS201" s="158"/>
      <c r="AT201" s="158"/>
      <c r="AU201" s="158"/>
      <c r="AV201" s="158"/>
      <c r="AW201" s="158"/>
      <c r="AX201" s="158"/>
      <c r="AY201" s="158"/>
      <c r="AZ201" s="158"/>
      <c r="BA201" s="158"/>
      <c r="BB201" s="158"/>
    </row>
    <row r="202">
      <c r="A202" s="193" t="s">
        <v>2404</v>
      </c>
      <c r="B202" s="248" t="s">
        <v>2405</v>
      </c>
      <c r="C202" s="247" t="s">
        <v>988</v>
      </c>
      <c r="D202" s="248" t="s">
        <v>989</v>
      </c>
      <c r="E202" s="196" t="s">
        <v>77</v>
      </c>
      <c r="F202" s="153">
        <v>45.919999999999995</v>
      </c>
      <c r="G202" s="197"/>
      <c r="H202" s="197"/>
      <c r="I202" s="197">
        <f t="shared" si="97"/>
        <v>0</v>
      </c>
      <c r="J202" s="197">
        <f t="shared" si="98"/>
        <v>0</v>
      </c>
      <c r="K202" s="197">
        <f t="shared" si="99"/>
        <v>0</v>
      </c>
      <c r="L202" s="197">
        <f t="shared" si="100"/>
        <v>0</v>
      </c>
      <c r="M202" s="197">
        <f t="shared" si="101"/>
        <v>0</v>
      </c>
      <c r="N202" s="156"/>
      <c r="O202" s="156"/>
      <c r="P202" s="156"/>
      <c r="Q202" s="157"/>
      <c r="R202" s="158"/>
      <c r="S202" s="158"/>
      <c r="T202" s="158"/>
      <c r="U202" s="158"/>
      <c r="V202" s="158"/>
      <c r="W202" s="158"/>
      <c r="X202" s="158"/>
      <c r="Y202" s="158"/>
      <c r="Z202" s="158"/>
      <c r="AA202" s="158"/>
      <c r="AB202" s="158"/>
      <c r="AC202" s="158"/>
      <c r="AD202" s="158"/>
      <c r="AE202" s="158"/>
      <c r="AF202" s="158"/>
      <c r="AG202" s="158"/>
      <c r="AH202" s="158"/>
      <c r="AI202" s="158"/>
      <c r="AJ202" s="158"/>
      <c r="AK202" s="158"/>
      <c r="AL202" s="158"/>
      <c r="AM202" s="158"/>
      <c r="AN202" s="158"/>
      <c r="AO202" s="158"/>
      <c r="AP202" s="158"/>
      <c r="AQ202" s="158"/>
      <c r="AR202" s="158"/>
      <c r="AS202" s="158"/>
      <c r="AT202" s="158"/>
      <c r="AU202" s="158"/>
      <c r="AV202" s="158"/>
      <c r="AW202" s="158"/>
      <c r="AX202" s="158"/>
      <c r="AY202" s="158"/>
      <c r="AZ202" s="158"/>
      <c r="BA202" s="158"/>
      <c r="BB202" s="158"/>
    </row>
    <row r="203">
      <c r="A203" s="193" t="s">
        <v>2412</v>
      </c>
      <c r="B203" s="248" t="s">
        <v>2413</v>
      </c>
      <c r="C203" s="247" t="s">
        <v>1005</v>
      </c>
      <c r="D203" s="248" t="s">
        <v>1083</v>
      </c>
      <c r="E203" s="196" t="s">
        <v>77</v>
      </c>
      <c r="F203" s="153">
        <v>45.919999999999995</v>
      </c>
      <c r="G203" s="197"/>
      <c r="H203" s="197"/>
      <c r="I203" s="197">
        <f t="shared" si="97"/>
        <v>0</v>
      </c>
      <c r="J203" s="197">
        <f t="shared" si="98"/>
        <v>0</v>
      </c>
      <c r="K203" s="197">
        <f t="shared" si="99"/>
        <v>0</v>
      </c>
      <c r="L203" s="197">
        <f t="shared" si="100"/>
        <v>0</v>
      </c>
      <c r="M203" s="197">
        <f t="shared" si="101"/>
        <v>0</v>
      </c>
      <c r="N203" s="156"/>
      <c r="O203" s="156"/>
      <c r="P203" s="156"/>
      <c r="Q203" s="157"/>
      <c r="R203" s="158"/>
      <c r="S203" s="158"/>
      <c r="T203" s="158"/>
      <c r="U203" s="158"/>
      <c r="V203" s="158"/>
      <c r="W203" s="158"/>
      <c r="X203" s="158"/>
      <c r="Y203" s="158"/>
      <c r="Z203" s="158"/>
      <c r="AA203" s="158"/>
      <c r="AB203" s="158"/>
      <c r="AC203" s="158"/>
      <c r="AD203" s="158"/>
      <c r="AE203" s="158"/>
      <c r="AF203" s="158"/>
      <c r="AG203" s="158"/>
      <c r="AH203" s="158"/>
      <c r="AI203" s="158"/>
      <c r="AJ203" s="158"/>
      <c r="AK203" s="158"/>
      <c r="AL203" s="158"/>
      <c r="AM203" s="158"/>
      <c r="AN203" s="158"/>
      <c r="AO203" s="158"/>
      <c r="AP203" s="158"/>
      <c r="AQ203" s="158"/>
      <c r="AR203" s="158"/>
      <c r="AS203" s="158"/>
      <c r="AT203" s="158"/>
      <c r="AU203" s="158"/>
      <c r="AV203" s="158"/>
      <c r="AW203" s="158"/>
      <c r="AX203" s="158"/>
      <c r="AY203" s="158"/>
      <c r="AZ203" s="158"/>
      <c r="BA203" s="158"/>
      <c r="BB203" s="158"/>
    </row>
    <row r="204">
      <c r="A204" s="193" t="s">
        <v>2420</v>
      </c>
      <c r="B204" s="248" t="s">
        <v>2421</v>
      </c>
      <c r="C204" s="247" t="s">
        <v>2320</v>
      </c>
      <c r="D204" s="248" t="s">
        <v>2321</v>
      </c>
      <c r="E204" s="196" t="s">
        <v>107</v>
      </c>
      <c r="F204" s="153">
        <v>2.0</v>
      </c>
      <c r="G204" s="197"/>
      <c r="H204" s="197"/>
      <c r="I204" s="197">
        <f t="shared" si="97"/>
        <v>0</v>
      </c>
      <c r="J204" s="197">
        <f t="shared" si="98"/>
        <v>0</v>
      </c>
      <c r="K204" s="197">
        <f t="shared" si="99"/>
        <v>0</v>
      </c>
      <c r="L204" s="197">
        <f t="shared" si="100"/>
        <v>0</v>
      </c>
      <c r="M204" s="197">
        <f t="shared" si="101"/>
        <v>0</v>
      </c>
      <c r="N204" s="156"/>
      <c r="O204" s="156"/>
      <c r="P204" s="156"/>
      <c r="Q204" s="157"/>
      <c r="R204" s="158"/>
      <c r="S204" s="158"/>
      <c r="T204" s="158"/>
      <c r="U204" s="158"/>
      <c r="V204" s="158"/>
      <c r="W204" s="158"/>
      <c r="X204" s="158"/>
      <c r="Y204" s="158"/>
      <c r="Z204" s="158"/>
      <c r="AA204" s="158"/>
      <c r="AB204" s="158"/>
      <c r="AC204" s="158"/>
      <c r="AD204" s="158"/>
      <c r="AE204" s="158"/>
      <c r="AF204" s="158"/>
      <c r="AG204" s="158"/>
      <c r="AH204" s="158"/>
      <c r="AI204" s="158"/>
      <c r="AJ204" s="158"/>
      <c r="AK204" s="158"/>
      <c r="AL204" s="158"/>
      <c r="AM204" s="158"/>
      <c r="AN204" s="158"/>
      <c r="AO204" s="158"/>
      <c r="AP204" s="158"/>
      <c r="AQ204" s="158"/>
      <c r="AR204" s="158"/>
      <c r="AS204" s="158"/>
      <c r="AT204" s="158"/>
      <c r="AU204" s="158"/>
      <c r="AV204" s="158"/>
      <c r="AW204" s="158"/>
      <c r="AX204" s="158"/>
      <c r="AY204" s="158"/>
      <c r="AZ204" s="158"/>
      <c r="BA204" s="158"/>
      <c r="BB204" s="158"/>
    </row>
    <row r="205">
      <c r="A205" s="193" t="s">
        <v>2428</v>
      </c>
      <c r="B205" s="248" t="s">
        <v>2429</v>
      </c>
      <c r="C205" s="247" t="s">
        <v>2430</v>
      </c>
      <c r="D205" s="248" t="s">
        <v>2431</v>
      </c>
      <c r="E205" s="196" t="s">
        <v>32</v>
      </c>
      <c r="F205" s="153">
        <v>1.0</v>
      </c>
      <c r="G205" s="197"/>
      <c r="H205" s="197"/>
      <c r="I205" s="197">
        <f t="shared" si="97"/>
        <v>0</v>
      </c>
      <c r="J205" s="197">
        <f t="shared" si="98"/>
        <v>0</v>
      </c>
      <c r="K205" s="197">
        <f t="shared" si="99"/>
        <v>0</v>
      </c>
      <c r="L205" s="197">
        <f t="shared" si="100"/>
        <v>0</v>
      </c>
      <c r="M205" s="197">
        <f t="shared" si="101"/>
        <v>0</v>
      </c>
      <c r="N205" s="156"/>
      <c r="O205" s="156"/>
      <c r="P205" s="156"/>
      <c r="Q205" s="157"/>
      <c r="R205" s="158"/>
      <c r="S205" s="158"/>
      <c r="T205" s="158"/>
      <c r="U205" s="158"/>
      <c r="V205" s="158"/>
      <c r="W205" s="158"/>
      <c r="X205" s="158"/>
      <c r="Y205" s="158"/>
      <c r="Z205" s="158"/>
      <c r="AA205" s="158"/>
      <c r="AB205" s="158"/>
      <c r="AC205" s="158"/>
      <c r="AD205" s="158"/>
      <c r="AE205" s="158"/>
      <c r="AF205" s="158"/>
      <c r="AG205" s="158"/>
      <c r="AH205" s="158"/>
      <c r="AI205" s="158"/>
      <c r="AJ205" s="158"/>
      <c r="AK205" s="158"/>
      <c r="AL205" s="158"/>
      <c r="AM205" s="158"/>
      <c r="AN205" s="158"/>
      <c r="AO205" s="158"/>
      <c r="AP205" s="158"/>
      <c r="AQ205" s="158"/>
      <c r="AR205" s="158"/>
      <c r="AS205" s="158"/>
      <c r="AT205" s="158"/>
      <c r="AU205" s="158"/>
      <c r="AV205" s="158"/>
      <c r="AW205" s="158"/>
      <c r="AX205" s="158"/>
      <c r="AY205" s="158"/>
      <c r="AZ205" s="158"/>
      <c r="BA205" s="158"/>
      <c r="BB205" s="158"/>
    </row>
    <row r="206">
      <c r="A206" s="193" t="s">
        <v>2438</v>
      </c>
      <c r="B206" s="248" t="s">
        <v>2440</v>
      </c>
      <c r="C206" s="247" t="s">
        <v>2442</v>
      </c>
      <c r="D206" s="248" t="s">
        <v>2443</v>
      </c>
      <c r="E206" s="196" t="s">
        <v>32</v>
      </c>
      <c r="F206" s="153">
        <v>1.0</v>
      </c>
      <c r="G206" s="197"/>
      <c r="H206" s="197"/>
      <c r="I206" s="197">
        <f t="shared" si="97"/>
        <v>0</v>
      </c>
      <c r="J206" s="197">
        <f t="shared" si="98"/>
        <v>0</v>
      </c>
      <c r="K206" s="197">
        <f t="shared" si="99"/>
        <v>0</v>
      </c>
      <c r="L206" s="197">
        <f t="shared" si="100"/>
        <v>0</v>
      </c>
      <c r="M206" s="197">
        <f t="shared" si="101"/>
        <v>0</v>
      </c>
      <c r="N206" s="156"/>
      <c r="O206" s="156"/>
      <c r="P206" s="156"/>
      <c r="Q206" s="157"/>
      <c r="R206" s="158"/>
      <c r="S206" s="158"/>
      <c r="T206" s="158"/>
      <c r="U206" s="158"/>
      <c r="V206" s="158"/>
      <c r="W206" s="158"/>
      <c r="X206" s="158"/>
      <c r="Y206" s="158"/>
      <c r="Z206" s="158"/>
      <c r="AA206" s="158"/>
      <c r="AB206" s="158"/>
      <c r="AC206" s="158"/>
      <c r="AD206" s="158"/>
      <c r="AE206" s="158"/>
      <c r="AF206" s="158"/>
      <c r="AG206" s="158"/>
      <c r="AH206" s="158"/>
      <c r="AI206" s="158"/>
      <c r="AJ206" s="158"/>
      <c r="AK206" s="158"/>
      <c r="AL206" s="158"/>
      <c r="AM206" s="158"/>
      <c r="AN206" s="158"/>
      <c r="AO206" s="158"/>
      <c r="AP206" s="158"/>
      <c r="AQ206" s="158"/>
      <c r="AR206" s="158"/>
      <c r="AS206" s="158"/>
      <c r="AT206" s="158"/>
      <c r="AU206" s="158"/>
      <c r="AV206" s="158"/>
      <c r="AW206" s="158"/>
      <c r="AX206" s="158"/>
      <c r="AY206" s="158"/>
      <c r="AZ206" s="158"/>
      <c r="BA206" s="158"/>
      <c r="BB206" s="158"/>
    </row>
    <row r="207">
      <c r="A207" s="193" t="s">
        <v>2451</v>
      </c>
      <c r="B207" s="248" t="s">
        <v>2453</v>
      </c>
      <c r="C207" s="247" t="s">
        <v>702</v>
      </c>
      <c r="D207" s="248" t="s">
        <v>2291</v>
      </c>
      <c r="E207" s="196" t="s">
        <v>107</v>
      </c>
      <c r="F207" s="153">
        <v>10.0</v>
      </c>
      <c r="G207" s="197"/>
      <c r="H207" s="197"/>
      <c r="I207" s="197">
        <f t="shared" si="97"/>
        <v>0</v>
      </c>
      <c r="J207" s="197">
        <f t="shared" si="98"/>
        <v>0</v>
      </c>
      <c r="K207" s="197">
        <f t="shared" si="99"/>
        <v>0</v>
      </c>
      <c r="L207" s="197">
        <f t="shared" si="100"/>
        <v>0</v>
      </c>
      <c r="M207" s="197">
        <f t="shared" si="101"/>
        <v>0</v>
      </c>
      <c r="N207" s="156"/>
      <c r="O207" s="156"/>
      <c r="P207" s="156"/>
      <c r="Q207" s="157"/>
      <c r="R207" s="158"/>
      <c r="S207" s="158"/>
      <c r="T207" s="158"/>
      <c r="U207" s="158"/>
      <c r="V207" s="158"/>
      <c r="W207" s="158"/>
      <c r="X207" s="158"/>
      <c r="Y207" s="158"/>
      <c r="Z207" s="158"/>
      <c r="AA207" s="158"/>
      <c r="AB207" s="158"/>
      <c r="AC207" s="158"/>
      <c r="AD207" s="158"/>
      <c r="AE207" s="158"/>
      <c r="AF207" s="158"/>
      <c r="AG207" s="158"/>
      <c r="AH207" s="158"/>
      <c r="AI207" s="158"/>
      <c r="AJ207" s="158"/>
      <c r="AK207" s="158"/>
      <c r="AL207" s="158"/>
      <c r="AM207" s="158"/>
      <c r="AN207" s="158"/>
      <c r="AO207" s="158"/>
      <c r="AP207" s="158"/>
      <c r="AQ207" s="158"/>
      <c r="AR207" s="158"/>
      <c r="AS207" s="158"/>
      <c r="AT207" s="158"/>
      <c r="AU207" s="158"/>
      <c r="AV207" s="158"/>
      <c r="AW207" s="158"/>
      <c r="AX207" s="158"/>
      <c r="AY207" s="158"/>
      <c r="AZ207" s="158"/>
      <c r="BA207" s="158"/>
      <c r="BB207" s="158"/>
    </row>
    <row r="208">
      <c r="A208" s="193" t="s">
        <v>2462</v>
      </c>
      <c r="B208" s="248" t="s">
        <v>2463</v>
      </c>
      <c r="C208" s="247" t="s">
        <v>2464</v>
      </c>
      <c r="D208" s="248" t="s">
        <v>2465</v>
      </c>
      <c r="E208" s="196" t="s">
        <v>32</v>
      </c>
      <c r="F208" s="153">
        <v>2.0</v>
      </c>
      <c r="G208" s="197"/>
      <c r="H208" s="197"/>
      <c r="I208" s="197">
        <f t="shared" si="97"/>
        <v>0</v>
      </c>
      <c r="J208" s="197">
        <f t="shared" si="98"/>
        <v>0</v>
      </c>
      <c r="K208" s="197">
        <f t="shared" si="99"/>
        <v>0</v>
      </c>
      <c r="L208" s="197">
        <f t="shared" si="100"/>
        <v>0</v>
      </c>
      <c r="M208" s="197">
        <f t="shared" si="101"/>
        <v>0</v>
      </c>
      <c r="N208" s="156"/>
      <c r="O208" s="156"/>
      <c r="P208" s="156"/>
      <c r="Q208" s="157"/>
      <c r="R208" s="158"/>
      <c r="S208" s="158"/>
      <c r="T208" s="158"/>
      <c r="U208" s="158"/>
      <c r="V208" s="158"/>
      <c r="W208" s="158"/>
      <c r="X208" s="158"/>
      <c r="Y208" s="158"/>
      <c r="Z208" s="158"/>
      <c r="AA208" s="158"/>
      <c r="AB208" s="158"/>
      <c r="AC208" s="158"/>
      <c r="AD208" s="158"/>
      <c r="AE208" s="158"/>
      <c r="AF208" s="158"/>
      <c r="AG208" s="158"/>
      <c r="AH208" s="158"/>
      <c r="AI208" s="158"/>
      <c r="AJ208" s="158"/>
      <c r="AK208" s="158"/>
      <c r="AL208" s="158"/>
      <c r="AM208" s="158"/>
      <c r="AN208" s="158"/>
      <c r="AO208" s="158"/>
      <c r="AP208" s="158"/>
      <c r="AQ208" s="158"/>
      <c r="AR208" s="158"/>
      <c r="AS208" s="158"/>
      <c r="AT208" s="158"/>
      <c r="AU208" s="158"/>
      <c r="AV208" s="158"/>
      <c r="AW208" s="158"/>
      <c r="AX208" s="158"/>
      <c r="AY208" s="158"/>
      <c r="AZ208" s="158"/>
      <c r="BA208" s="158"/>
      <c r="BB208" s="158"/>
    </row>
    <row r="209">
      <c r="A209" s="267"/>
      <c r="B209" s="268"/>
      <c r="C209" s="7"/>
      <c r="D209" s="269"/>
      <c r="E209" s="270"/>
      <c r="F209" s="271"/>
      <c r="G209" s="272"/>
      <c r="H209" s="272"/>
      <c r="I209" s="272"/>
      <c r="J209" s="272"/>
      <c r="K209" s="272"/>
      <c r="L209" s="272"/>
      <c r="M209" s="272"/>
      <c r="N209" s="156"/>
      <c r="O209" s="156"/>
      <c r="P209" s="156"/>
      <c r="Q209" s="157"/>
      <c r="R209" s="158"/>
      <c r="S209" s="158"/>
      <c r="T209" s="158"/>
      <c r="U209" s="158"/>
      <c r="V209" s="158"/>
      <c r="W209" s="158"/>
      <c r="X209" s="158"/>
      <c r="Y209" s="158"/>
      <c r="Z209" s="158"/>
      <c r="AA209" s="158"/>
      <c r="AB209" s="158"/>
      <c r="AC209" s="158"/>
      <c r="AD209" s="158"/>
      <c r="AE209" s="158"/>
      <c r="AF209" s="158"/>
      <c r="AG209" s="158"/>
      <c r="AH209" s="158"/>
      <c r="AI209" s="158"/>
      <c r="AJ209" s="158"/>
      <c r="AK209" s="158"/>
      <c r="AL209" s="158"/>
      <c r="AM209" s="158"/>
      <c r="AN209" s="158"/>
      <c r="AO209" s="158"/>
      <c r="AP209" s="158"/>
      <c r="AQ209" s="158"/>
      <c r="AR209" s="158"/>
      <c r="AS209" s="158"/>
      <c r="AT209" s="158"/>
      <c r="AU209" s="158"/>
      <c r="AV209" s="158"/>
      <c r="AW209" s="158"/>
      <c r="AX209" s="158"/>
      <c r="AY209" s="158"/>
      <c r="AZ209" s="158"/>
      <c r="BA209" s="158"/>
      <c r="BB209" s="158"/>
    </row>
    <row r="210">
      <c r="A210" s="139" t="s">
        <v>100</v>
      </c>
      <c r="B210" s="140" t="s">
        <v>2480</v>
      </c>
      <c r="C210" s="141"/>
      <c r="D210" s="142"/>
      <c r="E210" s="143"/>
      <c r="F210" s="144"/>
      <c r="G210" s="145"/>
      <c r="H210" s="145"/>
      <c r="I210" s="146"/>
      <c r="J210" s="147">
        <f t="shared" ref="J210:M210" si="102">SUM(J211:J216)</f>
        <v>0</v>
      </c>
      <c r="K210" s="147">
        <f t="shared" si="102"/>
        <v>0</v>
      </c>
      <c r="L210" s="147">
        <f t="shared" si="102"/>
        <v>0</v>
      </c>
      <c r="M210" s="147">
        <f t="shared" si="102"/>
        <v>0</v>
      </c>
      <c r="N210" s="96"/>
      <c r="O210" s="96">
        <f>M210</f>
        <v>0</v>
      </c>
      <c r="P210" s="96"/>
      <c r="Q210" s="148"/>
      <c r="R210" s="149"/>
      <c r="S210" s="149"/>
      <c r="T210" s="149"/>
      <c r="U210" s="149"/>
      <c r="V210" s="149"/>
      <c r="W210" s="149"/>
      <c r="X210" s="149"/>
      <c r="Y210" s="149"/>
      <c r="Z210" s="149"/>
      <c r="AA210" s="149"/>
      <c r="AB210" s="149"/>
      <c r="AC210" s="149"/>
      <c r="AD210" s="149"/>
      <c r="AE210" s="149"/>
      <c r="AF210" s="149"/>
      <c r="AG210" s="149"/>
      <c r="AH210" s="149"/>
      <c r="AI210" s="149"/>
      <c r="AJ210" s="149"/>
      <c r="AK210" s="149"/>
      <c r="AL210" s="149"/>
      <c r="AM210" s="149"/>
      <c r="AN210" s="149"/>
      <c r="AO210" s="149"/>
      <c r="AP210" s="149"/>
      <c r="AQ210" s="149"/>
      <c r="AR210" s="149"/>
      <c r="AS210" s="149"/>
      <c r="AT210" s="149"/>
      <c r="AU210" s="149"/>
      <c r="AV210" s="149"/>
      <c r="AW210" s="149"/>
      <c r="AX210" s="149"/>
      <c r="AY210" s="149"/>
      <c r="AZ210" s="149"/>
      <c r="BA210" s="149"/>
      <c r="BB210" s="149"/>
    </row>
    <row r="211">
      <c r="A211" s="273" t="s">
        <v>2483</v>
      </c>
      <c r="B211" s="274" t="s">
        <v>2484</v>
      </c>
      <c r="C211" s="275" t="s">
        <v>2485</v>
      </c>
      <c r="D211" s="248" t="s">
        <v>2486</v>
      </c>
      <c r="E211" s="249" t="s">
        <v>145</v>
      </c>
      <c r="F211" s="244">
        <f>((42)*3.5+5.5*3.5*2)*0.2</f>
        <v>37.1</v>
      </c>
      <c r="G211" s="245"/>
      <c r="H211" s="245"/>
      <c r="I211" s="245">
        <f t="shared" ref="I211:I216" si="103">SUM(G211:H211)</f>
        <v>0</v>
      </c>
      <c r="J211" s="245">
        <f t="shared" ref="J211:J216" si="104">G211*F211</f>
        <v>0</v>
      </c>
      <c r="K211" s="245">
        <f t="shared" ref="K211:K216" si="105">H211*F211</f>
        <v>0</v>
      </c>
      <c r="L211" s="245">
        <f t="shared" ref="L211:L216" si="106">J211+K211</f>
        <v>0</v>
      </c>
      <c r="M211" s="245">
        <f t="shared" ref="M211:M216" si="107">ROUND(L211*(1+$M$4),2)</f>
        <v>0</v>
      </c>
      <c r="N211" s="149"/>
      <c r="O211" s="4"/>
      <c r="P211" s="4"/>
      <c r="Q211" s="5"/>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row>
    <row r="212">
      <c r="A212" s="273" t="s">
        <v>2497</v>
      </c>
      <c r="B212" s="274" t="s">
        <v>2498</v>
      </c>
      <c r="C212" s="275" t="s">
        <v>2499</v>
      </c>
      <c r="D212" s="248" t="s">
        <v>2500</v>
      </c>
      <c r="E212" s="249" t="s">
        <v>32</v>
      </c>
      <c r="F212" s="244">
        <v>5.0</v>
      </c>
      <c r="G212" s="245"/>
      <c r="H212" s="245"/>
      <c r="I212" s="245">
        <f t="shared" si="103"/>
        <v>0</v>
      </c>
      <c r="J212" s="245">
        <f t="shared" si="104"/>
        <v>0</v>
      </c>
      <c r="K212" s="245">
        <f t="shared" si="105"/>
        <v>0</v>
      </c>
      <c r="L212" s="245">
        <f t="shared" si="106"/>
        <v>0</v>
      </c>
      <c r="M212" s="245">
        <f t="shared" si="107"/>
        <v>0</v>
      </c>
      <c r="N212" s="149"/>
      <c r="O212" s="4"/>
      <c r="P212" s="4"/>
      <c r="Q212" s="5"/>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row>
    <row r="213">
      <c r="A213" s="273"/>
      <c r="B213" s="274" t="s">
        <v>2501</v>
      </c>
      <c r="C213" s="275" t="s">
        <v>2502</v>
      </c>
      <c r="D213" s="248" t="s">
        <v>2503</v>
      </c>
      <c r="E213" s="249" t="s">
        <v>77</v>
      </c>
      <c r="F213" s="244">
        <f>5.5*21</f>
        <v>115.5</v>
      </c>
      <c r="G213" s="245"/>
      <c r="H213" s="245"/>
      <c r="I213" s="245">
        <f t="shared" si="103"/>
        <v>0</v>
      </c>
      <c r="J213" s="245">
        <f t="shared" si="104"/>
        <v>0</v>
      </c>
      <c r="K213" s="245">
        <f t="shared" si="105"/>
        <v>0</v>
      </c>
      <c r="L213" s="245">
        <f t="shared" si="106"/>
        <v>0</v>
      </c>
      <c r="M213" s="245">
        <f t="shared" si="107"/>
        <v>0</v>
      </c>
      <c r="N213" s="149"/>
      <c r="O213" s="4"/>
      <c r="P213" s="4"/>
      <c r="Q213" s="5"/>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row>
    <row r="214">
      <c r="A214" s="273" t="s">
        <v>2512</v>
      </c>
      <c r="B214" s="274" t="s">
        <v>2513</v>
      </c>
      <c r="C214" s="275" t="s">
        <v>2514</v>
      </c>
      <c r="D214" s="248" t="s">
        <v>2515</v>
      </c>
      <c r="E214" s="249" t="s">
        <v>77</v>
      </c>
      <c r="F214" s="244">
        <v>115.5</v>
      </c>
      <c r="G214" s="245"/>
      <c r="H214" s="245"/>
      <c r="I214" s="245">
        <f t="shared" si="103"/>
        <v>0</v>
      </c>
      <c r="J214" s="245">
        <f t="shared" si="104"/>
        <v>0</v>
      </c>
      <c r="K214" s="245">
        <f t="shared" si="105"/>
        <v>0</v>
      </c>
      <c r="L214" s="245">
        <f t="shared" si="106"/>
        <v>0</v>
      </c>
      <c r="M214" s="245">
        <f t="shared" si="107"/>
        <v>0</v>
      </c>
      <c r="N214" s="149"/>
      <c r="O214" s="4"/>
      <c r="P214" s="4"/>
      <c r="Q214" s="5"/>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row>
    <row r="215">
      <c r="A215" s="273" t="s">
        <v>2524</v>
      </c>
      <c r="B215" s="248" t="s">
        <v>2525</v>
      </c>
      <c r="C215" s="275" t="s">
        <v>2526</v>
      </c>
      <c r="D215" s="248" t="s">
        <v>2527</v>
      </c>
      <c r="E215" s="249" t="s">
        <v>145</v>
      </c>
      <c r="F215" s="244">
        <f t="shared" ref="F215:F216" si="108">70*1.4</f>
        <v>98</v>
      </c>
      <c r="G215" s="245"/>
      <c r="H215" s="245"/>
      <c r="I215" s="245">
        <f t="shared" si="103"/>
        <v>0</v>
      </c>
      <c r="J215" s="245">
        <f t="shared" si="104"/>
        <v>0</v>
      </c>
      <c r="K215" s="245">
        <f t="shared" si="105"/>
        <v>0</v>
      </c>
      <c r="L215" s="245">
        <f t="shared" si="106"/>
        <v>0</v>
      </c>
      <c r="M215" s="245">
        <f t="shared" si="107"/>
        <v>0</v>
      </c>
      <c r="N215" s="149"/>
      <c r="O215" s="4"/>
      <c r="P215" s="4"/>
      <c r="Q215" s="5"/>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row>
    <row r="216">
      <c r="A216" s="273" t="s">
        <v>2540</v>
      </c>
      <c r="B216" s="248" t="s">
        <v>2541</v>
      </c>
      <c r="C216" s="247" t="s">
        <v>2543</v>
      </c>
      <c r="D216" s="248" t="s">
        <v>2545</v>
      </c>
      <c r="E216" s="249" t="s">
        <v>145</v>
      </c>
      <c r="F216" s="244">
        <f t="shared" si="108"/>
        <v>98</v>
      </c>
      <c r="G216" s="245"/>
      <c r="H216" s="245"/>
      <c r="I216" s="245">
        <f t="shared" si="103"/>
        <v>0</v>
      </c>
      <c r="J216" s="245">
        <f t="shared" si="104"/>
        <v>0</v>
      </c>
      <c r="K216" s="245">
        <f t="shared" si="105"/>
        <v>0</v>
      </c>
      <c r="L216" s="245">
        <f t="shared" si="106"/>
        <v>0</v>
      </c>
      <c r="M216" s="245">
        <f t="shared" si="107"/>
        <v>0</v>
      </c>
      <c r="N216" s="149"/>
      <c r="O216" s="4"/>
      <c r="P216" s="4"/>
      <c r="Q216" s="5"/>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row>
    <row r="217">
      <c r="A217" s="273"/>
      <c r="B217" s="274"/>
      <c r="C217" s="276"/>
      <c r="D217" s="277"/>
      <c r="E217" s="278"/>
      <c r="F217" s="279"/>
      <c r="G217" s="280"/>
      <c r="H217" s="280"/>
      <c r="I217" s="281"/>
      <c r="J217" s="245"/>
      <c r="K217" s="245"/>
      <c r="L217" s="245"/>
      <c r="M217" s="245"/>
      <c r="N217" s="156"/>
      <c r="O217" s="156"/>
      <c r="P217" s="156"/>
      <c r="Q217" s="157"/>
      <c r="R217" s="158"/>
      <c r="S217" s="158"/>
      <c r="T217" s="158"/>
      <c r="U217" s="158"/>
      <c r="V217" s="158"/>
      <c r="W217" s="158"/>
      <c r="X217" s="158"/>
      <c r="Y217" s="158"/>
      <c r="Z217" s="158"/>
      <c r="AA217" s="158"/>
      <c r="AB217" s="158"/>
      <c r="AC217" s="158"/>
      <c r="AD217" s="158"/>
      <c r="AE217" s="158"/>
      <c r="AF217" s="158"/>
      <c r="AG217" s="158"/>
      <c r="AH217" s="158"/>
      <c r="AI217" s="158"/>
      <c r="AJ217" s="158"/>
      <c r="AK217" s="158"/>
      <c r="AL217" s="158"/>
      <c r="AM217" s="158"/>
      <c r="AN217" s="158"/>
      <c r="AO217" s="158"/>
      <c r="AP217" s="158"/>
      <c r="AQ217" s="158"/>
      <c r="AR217" s="158"/>
      <c r="AS217" s="158"/>
      <c r="AT217" s="158"/>
      <c r="AU217" s="158"/>
      <c r="AV217" s="158"/>
      <c r="AW217" s="158"/>
      <c r="AX217" s="158"/>
      <c r="AY217" s="158"/>
      <c r="AZ217" s="158"/>
      <c r="BA217" s="158"/>
      <c r="BB217" s="158"/>
    </row>
    <row r="218">
      <c r="A218" s="139" t="s">
        <v>109</v>
      </c>
      <c r="B218" s="140" t="s">
        <v>2568</v>
      </c>
      <c r="C218" s="141"/>
      <c r="D218" s="142"/>
      <c r="E218" s="143"/>
      <c r="F218" s="144"/>
      <c r="G218" s="145"/>
      <c r="H218" s="145"/>
      <c r="I218" s="146"/>
      <c r="J218" s="147">
        <f t="shared" ref="J218:M218" si="109">SUM(J219:J221)</f>
        <v>0</v>
      </c>
      <c r="K218" s="147">
        <f t="shared" si="109"/>
        <v>0</v>
      </c>
      <c r="L218" s="147">
        <f t="shared" si="109"/>
        <v>0</v>
      </c>
      <c r="M218" s="147">
        <f t="shared" si="109"/>
        <v>0</v>
      </c>
      <c r="N218" s="96"/>
      <c r="O218" s="96">
        <f>M218</f>
        <v>0</v>
      </c>
      <c r="P218" s="96"/>
      <c r="Q218" s="148"/>
      <c r="R218" s="149"/>
      <c r="S218" s="149"/>
      <c r="T218" s="149"/>
      <c r="U218" s="149"/>
      <c r="V218" s="149"/>
      <c r="W218" s="149"/>
      <c r="X218" s="149"/>
      <c r="Y218" s="149"/>
      <c r="Z218" s="149"/>
      <c r="AA218" s="149"/>
      <c r="AB218" s="149"/>
      <c r="AC218" s="149"/>
      <c r="AD218" s="149"/>
      <c r="AE218" s="149"/>
      <c r="AF218" s="149"/>
      <c r="AG218" s="149"/>
      <c r="AH218" s="149"/>
      <c r="AI218" s="149"/>
      <c r="AJ218" s="149"/>
      <c r="AK218" s="149"/>
      <c r="AL218" s="149"/>
      <c r="AM218" s="149"/>
      <c r="AN218" s="149"/>
      <c r="AO218" s="149"/>
      <c r="AP218" s="149"/>
      <c r="AQ218" s="149"/>
      <c r="AR218" s="149"/>
      <c r="AS218" s="149"/>
      <c r="AT218" s="149"/>
      <c r="AU218" s="149"/>
      <c r="AV218" s="149"/>
      <c r="AW218" s="149"/>
      <c r="AX218" s="149"/>
      <c r="AY218" s="149"/>
      <c r="AZ218" s="149"/>
      <c r="BA218" s="149"/>
      <c r="BB218" s="149"/>
    </row>
    <row r="219">
      <c r="A219" s="247" t="s">
        <v>2581</v>
      </c>
      <c r="B219" s="248" t="s">
        <v>2525</v>
      </c>
      <c r="C219" s="275" t="s">
        <v>2526</v>
      </c>
      <c r="D219" s="248" t="s">
        <v>2527</v>
      </c>
      <c r="E219" s="249" t="s">
        <v>145</v>
      </c>
      <c r="F219" s="244">
        <v>150.0</v>
      </c>
      <c r="G219" s="245"/>
      <c r="H219" s="245"/>
      <c r="I219" s="245">
        <f t="shared" ref="I219:I221" si="110">SUM(G219:H219)</f>
        <v>0</v>
      </c>
      <c r="J219" s="245">
        <f t="shared" ref="J219:J221" si="111">G219*F219</f>
        <v>0</v>
      </c>
      <c r="K219" s="245">
        <f t="shared" ref="K219:K221" si="112">H219*F219</f>
        <v>0</v>
      </c>
      <c r="L219" s="245">
        <f t="shared" ref="L219:L221" si="113">J219+K219</f>
        <v>0</v>
      </c>
      <c r="M219" s="245">
        <f t="shared" ref="M219:M221" si="114">ROUND(L219*(1+$M$4),2)</f>
        <v>0</v>
      </c>
      <c r="N219" s="149"/>
      <c r="O219" s="4"/>
      <c r="P219" s="4"/>
      <c r="Q219" s="5"/>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row>
    <row r="220">
      <c r="A220" s="247" t="s">
        <v>2590</v>
      </c>
      <c r="B220" s="248" t="s">
        <v>2541</v>
      </c>
      <c r="C220" s="247" t="s">
        <v>2543</v>
      </c>
      <c r="D220" s="248" t="s">
        <v>2545</v>
      </c>
      <c r="E220" s="249" t="s">
        <v>145</v>
      </c>
      <c r="F220" s="244">
        <v>150.0</v>
      </c>
      <c r="G220" s="245"/>
      <c r="H220" s="245"/>
      <c r="I220" s="245">
        <f t="shared" si="110"/>
        <v>0</v>
      </c>
      <c r="J220" s="245">
        <f t="shared" si="111"/>
        <v>0</v>
      </c>
      <c r="K220" s="245">
        <f t="shared" si="112"/>
        <v>0</v>
      </c>
      <c r="L220" s="245">
        <f t="shared" si="113"/>
        <v>0</v>
      </c>
      <c r="M220" s="245">
        <f t="shared" si="114"/>
        <v>0</v>
      </c>
      <c r="N220" s="149"/>
      <c r="O220" s="4"/>
      <c r="P220" s="4"/>
      <c r="Q220" s="5"/>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row>
    <row r="221">
      <c r="A221" s="247" t="s">
        <v>2597</v>
      </c>
      <c r="B221" s="248" t="s">
        <v>2598</v>
      </c>
      <c r="C221" s="247" t="s">
        <v>2600</v>
      </c>
      <c r="D221" s="248" t="s">
        <v>2602</v>
      </c>
      <c r="E221" s="249" t="s">
        <v>77</v>
      </c>
      <c r="F221" s="244">
        <f>168+12.025+265.05+61+140+32.66</f>
        <v>678.735</v>
      </c>
      <c r="G221" s="245"/>
      <c r="H221" s="245"/>
      <c r="I221" s="245">
        <f t="shared" si="110"/>
        <v>0</v>
      </c>
      <c r="J221" s="245">
        <f t="shared" si="111"/>
        <v>0</v>
      </c>
      <c r="K221" s="245">
        <f t="shared" si="112"/>
        <v>0</v>
      </c>
      <c r="L221" s="245">
        <f t="shared" si="113"/>
        <v>0</v>
      </c>
      <c r="M221" s="245">
        <f t="shared" si="114"/>
        <v>0</v>
      </c>
      <c r="N221" s="4"/>
      <c r="O221" s="4"/>
      <c r="P221" s="4"/>
      <c r="Q221" s="5"/>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row>
    <row r="222">
      <c r="A222" s="282"/>
      <c r="B222" s="283"/>
      <c r="C222" s="282"/>
      <c r="D222" s="283"/>
      <c r="E222" s="270"/>
      <c r="F222" s="284"/>
      <c r="G222" s="272"/>
      <c r="H222" s="272"/>
      <c r="I222" s="272"/>
      <c r="J222" s="272"/>
      <c r="K222" s="272"/>
      <c r="L222" s="272"/>
      <c r="M222" s="272"/>
      <c r="N222" s="156"/>
      <c r="O222" s="156"/>
      <c r="P222" s="156"/>
      <c r="Q222" s="157"/>
      <c r="R222" s="158"/>
      <c r="S222" s="158"/>
      <c r="T222" s="158"/>
      <c r="U222" s="158"/>
      <c r="V222" s="158"/>
      <c r="W222" s="158"/>
      <c r="X222" s="158"/>
      <c r="Y222" s="158"/>
      <c r="Z222" s="158"/>
      <c r="AA222" s="158"/>
      <c r="AB222" s="158"/>
      <c r="AC222" s="158"/>
      <c r="AD222" s="158"/>
      <c r="AE222" s="158"/>
      <c r="AF222" s="158"/>
      <c r="AG222" s="158"/>
      <c r="AH222" s="158"/>
      <c r="AI222" s="158"/>
      <c r="AJ222" s="158"/>
      <c r="AK222" s="158"/>
      <c r="AL222" s="158"/>
      <c r="AM222" s="158"/>
      <c r="AN222" s="158"/>
      <c r="AO222" s="158"/>
      <c r="AP222" s="158"/>
      <c r="AQ222" s="158"/>
      <c r="AR222" s="158"/>
      <c r="AS222" s="158"/>
      <c r="AT222" s="158"/>
      <c r="AU222" s="158"/>
      <c r="AV222" s="158"/>
      <c r="AW222" s="158"/>
      <c r="AX222" s="158"/>
      <c r="AY222" s="158"/>
      <c r="AZ222" s="158"/>
      <c r="BA222" s="158"/>
      <c r="BB222" s="158"/>
    </row>
    <row r="223" ht="12.75" customHeight="1">
      <c r="A223" s="1"/>
      <c r="B223" s="2"/>
      <c r="C223" s="2"/>
      <c r="D223" s="2"/>
      <c r="E223" s="2"/>
      <c r="F223" s="2"/>
      <c r="G223" s="2"/>
      <c r="H223" s="2"/>
      <c r="I223" s="2"/>
      <c r="J223" s="2"/>
      <c r="K223" s="2"/>
      <c r="L223" s="2"/>
      <c r="M223" s="3"/>
      <c r="N223" s="4"/>
      <c r="O223" s="4"/>
      <c r="P223" s="4"/>
      <c r="Q223" s="5"/>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row>
    <row r="224" ht="12.75" customHeight="1">
      <c r="A224" s="285"/>
      <c r="B224" s="286"/>
      <c r="C224" s="287"/>
      <c r="D224" s="288"/>
      <c r="E224" s="50"/>
      <c r="F224" s="50"/>
      <c r="G224" s="50"/>
      <c r="H224" s="50"/>
      <c r="I224" s="50"/>
      <c r="J224" s="50"/>
      <c r="K224" s="50"/>
      <c r="L224" s="50"/>
      <c r="M224" s="50"/>
      <c r="N224" s="289"/>
      <c r="O224" s="289"/>
      <c r="P224" s="289"/>
      <c r="Q224" s="29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row>
    <row r="225">
      <c r="A225" s="291" t="s">
        <v>2627</v>
      </c>
      <c r="D225" s="285"/>
      <c r="E225" s="285"/>
      <c r="F225" s="285"/>
      <c r="G225" s="285"/>
      <c r="H225" s="285"/>
      <c r="I225" s="285"/>
      <c r="J225" s="285"/>
      <c r="K225" s="285"/>
      <c r="L225" s="285"/>
      <c r="M225" s="285"/>
      <c r="N225" s="289"/>
      <c r="O225" s="289"/>
      <c r="P225" s="289"/>
      <c r="Q225" s="29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row>
    <row r="226" ht="12.75" customHeight="1">
      <c r="A226" s="285"/>
      <c r="B226" s="286"/>
      <c r="C226" s="287"/>
      <c r="D226" s="288"/>
      <c r="E226" s="50"/>
      <c r="F226" s="50"/>
      <c r="G226" s="50"/>
      <c r="H226" s="50"/>
      <c r="I226" s="50"/>
      <c r="J226" s="50"/>
      <c r="K226" s="50"/>
      <c r="L226" s="50"/>
      <c r="M226" s="50"/>
      <c r="N226" s="289"/>
      <c r="O226" s="289"/>
      <c r="P226" s="289"/>
      <c r="Q226" s="29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row>
    <row r="227" ht="15.75" customHeight="1">
      <c r="A227" s="285"/>
      <c r="B227" s="286"/>
      <c r="C227" s="287"/>
      <c r="D227" s="288"/>
      <c r="E227" s="50"/>
      <c r="F227" s="50"/>
      <c r="G227" s="50"/>
      <c r="H227" s="50"/>
      <c r="I227" s="50"/>
      <c r="J227" s="50"/>
      <c r="K227" s="50"/>
      <c r="L227" s="50"/>
      <c r="M227" s="50"/>
      <c r="N227" s="289"/>
      <c r="O227" s="289"/>
      <c r="P227" s="289"/>
      <c r="Q227" s="29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row>
    <row r="228" ht="15.75" customHeight="1">
      <c r="A228" s="285"/>
      <c r="B228" s="286"/>
      <c r="C228" s="287"/>
      <c r="D228" s="288"/>
      <c r="E228" s="50"/>
      <c r="F228" s="50"/>
      <c r="G228" s="50"/>
      <c r="H228" s="50"/>
      <c r="I228" s="50"/>
      <c r="J228" s="50"/>
      <c r="K228" s="50"/>
      <c r="L228" s="50"/>
      <c r="M228" s="50"/>
      <c r="N228" s="289"/>
      <c r="O228" s="289"/>
      <c r="P228" s="289"/>
      <c r="Q228" s="29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row>
    <row r="229" ht="15.75" customHeight="1">
      <c r="A229" s="285"/>
      <c r="B229" s="286"/>
      <c r="C229" s="287"/>
      <c r="D229" s="288"/>
      <c r="E229" s="50"/>
      <c r="F229" s="50"/>
      <c r="G229" s="50"/>
      <c r="H229" s="50"/>
      <c r="I229" s="50"/>
      <c r="J229" s="50"/>
      <c r="K229" s="50"/>
      <c r="L229" s="50"/>
      <c r="M229" s="50"/>
      <c r="N229" s="289"/>
      <c r="O229" s="289"/>
      <c r="P229" s="289"/>
      <c r="Q229" s="29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row>
    <row r="230" ht="15.75" customHeight="1">
      <c r="A230" s="285"/>
      <c r="B230" s="286"/>
      <c r="C230" s="287"/>
      <c r="D230" s="288"/>
      <c r="E230" s="50"/>
      <c r="F230" s="50"/>
      <c r="G230" s="50"/>
      <c r="H230" s="50"/>
      <c r="I230" s="50"/>
      <c r="J230" s="50"/>
      <c r="K230" s="50"/>
      <c r="L230" s="50"/>
      <c r="M230" s="50"/>
      <c r="N230" s="289"/>
      <c r="O230" s="289"/>
      <c r="P230" s="289"/>
      <c r="Q230" s="29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row>
    <row r="231" ht="15.75" customHeight="1">
      <c r="A231" s="285"/>
      <c r="B231" s="286"/>
      <c r="C231" s="287"/>
      <c r="D231" s="288"/>
      <c r="E231" s="50"/>
      <c r="F231" s="50"/>
      <c r="G231" s="50"/>
      <c r="H231" s="50"/>
      <c r="I231" s="50"/>
      <c r="J231" s="50"/>
      <c r="K231" s="50"/>
      <c r="L231" s="50"/>
      <c r="M231" s="50"/>
      <c r="N231" s="289"/>
      <c r="O231" s="289"/>
      <c r="P231" s="289"/>
      <c r="Q231" s="29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row>
    <row r="232" ht="15.75" customHeight="1">
      <c r="A232" s="285"/>
      <c r="B232" s="286"/>
      <c r="C232" s="287"/>
      <c r="D232" s="288"/>
      <c r="E232" s="50"/>
      <c r="F232" s="50"/>
      <c r="G232" s="50"/>
      <c r="H232" s="50"/>
      <c r="I232" s="50"/>
      <c r="J232" s="50"/>
      <c r="K232" s="50"/>
      <c r="L232" s="50"/>
      <c r="M232" s="50"/>
      <c r="N232" s="289"/>
      <c r="O232" s="289"/>
      <c r="P232" s="289"/>
      <c r="Q232" s="29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row>
    <row r="233" ht="15.75" customHeight="1">
      <c r="A233" s="285"/>
      <c r="B233" s="286"/>
      <c r="C233" s="287"/>
      <c r="D233" s="288"/>
      <c r="E233" s="50"/>
      <c r="F233" s="50"/>
      <c r="G233" s="50"/>
      <c r="H233" s="50"/>
      <c r="I233" s="50"/>
      <c r="J233" s="50"/>
      <c r="K233" s="50"/>
      <c r="L233" s="50"/>
      <c r="M233" s="50"/>
      <c r="N233" s="289"/>
      <c r="O233" s="289"/>
      <c r="P233" s="289"/>
      <c r="Q233" s="29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row>
    <row r="234" ht="15.75" customHeight="1">
      <c r="A234" s="285"/>
      <c r="B234" s="286"/>
      <c r="C234" s="287"/>
      <c r="D234" s="288"/>
      <c r="E234" s="50"/>
      <c r="F234" s="50"/>
      <c r="G234" s="50"/>
      <c r="H234" s="50"/>
      <c r="I234" s="50"/>
      <c r="J234" s="50"/>
      <c r="K234" s="50"/>
      <c r="L234" s="50"/>
      <c r="M234" s="50"/>
      <c r="N234" s="289"/>
      <c r="O234" s="289"/>
      <c r="P234" s="289"/>
      <c r="Q234" s="29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row>
    <row r="235" ht="15.75" customHeight="1">
      <c r="A235" s="285"/>
      <c r="B235" s="286"/>
      <c r="C235" s="287"/>
      <c r="D235" s="288"/>
      <c r="E235" s="50"/>
      <c r="F235" s="50"/>
      <c r="G235" s="50"/>
      <c r="H235" s="50"/>
      <c r="I235" s="50"/>
      <c r="J235" s="50"/>
      <c r="K235" s="50"/>
      <c r="L235" s="50"/>
      <c r="M235" s="50"/>
      <c r="N235" s="289"/>
      <c r="O235" s="289"/>
      <c r="P235" s="289"/>
      <c r="Q235" s="29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row>
    <row r="236" ht="15.75" customHeight="1">
      <c r="A236" s="285"/>
      <c r="B236" s="286"/>
      <c r="C236" s="287"/>
      <c r="D236" s="288"/>
      <c r="E236" s="50"/>
      <c r="F236" s="50"/>
      <c r="G236" s="50"/>
      <c r="H236" s="50"/>
      <c r="I236" s="50"/>
      <c r="J236" s="50"/>
      <c r="K236" s="50"/>
      <c r="L236" s="50"/>
      <c r="M236" s="50"/>
      <c r="N236" s="289"/>
      <c r="O236" s="289"/>
      <c r="P236" s="289"/>
      <c r="Q236" s="29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row>
    <row r="237" ht="15.75" customHeight="1">
      <c r="A237" s="285"/>
      <c r="B237" s="286"/>
      <c r="C237" s="287"/>
      <c r="D237" s="288"/>
      <c r="E237" s="50"/>
      <c r="F237" s="50"/>
      <c r="G237" s="50"/>
      <c r="H237" s="50"/>
      <c r="I237" s="50"/>
      <c r="J237" s="50"/>
      <c r="K237" s="50"/>
      <c r="L237" s="50"/>
      <c r="M237" s="50"/>
      <c r="N237" s="289"/>
      <c r="O237" s="289"/>
      <c r="P237" s="289"/>
      <c r="Q237" s="29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row>
    <row r="238" ht="15.75" customHeight="1">
      <c r="A238" s="285"/>
      <c r="B238" s="286"/>
      <c r="C238" s="287"/>
      <c r="D238" s="288"/>
      <c r="E238" s="50"/>
      <c r="F238" s="50"/>
      <c r="G238" s="50"/>
      <c r="H238" s="50"/>
      <c r="I238" s="50"/>
      <c r="J238" s="50"/>
      <c r="K238" s="50"/>
      <c r="L238" s="50"/>
      <c r="M238" s="50"/>
      <c r="N238" s="289"/>
      <c r="O238" s="289"/>
      <c r="P238" s="289"/>
      <c r="Q238" s="29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row>
    <row r="239" ht="15.75" customHeight="1">
      <c r="A239" s="285"/>
      <c r="B239" s="286"/>
      <c r="C239" s="287"/>
      <c r="D239" s="288"/>
      <c r="E239" s="50"/>
      <c r="F239" s="50"/>
      <c r="G239" s="50"/>
      <c r="H239" s="50"/>
      <c r="I239" s="50"/>
      <c r="J239" s="50"/>
      <c r="K239" s="50"/>
      <c r="L239" s="50"/>
      <c r="M239" s="50"/>
      <c r="N239" s="289"/>
      <c r="O239" s="289"/>
      <c r="P239" s="289"/>
      <c r="Q239" s="29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row>
  </sheetData>
  <mergeCells count="24">
    <mergeCell ref="D5:G5"/>
    <mergeCell ref="D6:G6"/>
    <mergeCell ref="D7:G7"/>
    <mergeCell ref="D8:G8"/>
    <mergeCell ref="A1:M1"/>
    <mergeCell ref="A2:M2"/>
    <mergeCell ref="A3:A9"/>
    <mergeCell ref="B3:C9"/>
    <mergeCell ref="D3:G3"/>
    <mergeCell ref="D4:G4"/>
    <mergeCell ref="L5:M5"/>
    <mergeCell ref="D9:G9"/>
    <mergeCell ref="F11:F12"/>
    <mergeCell ref="G11:I11"/>
    <mergeCell ref="J11:L11"/>
    <mergeCell ref="M11:M12"/>
    <mergeCell ref="A10:M10"/>
    <mergeCell ref="A11:A12"/>
    <mergeCell ref="B11:B12"/>
    <mergeCell ref="C11:C12"/>
    <mergeCell ref="D11:D12"/>
    <mergeCell ref="E11:E12"/>
    <mergeCell ref="A223:M223"/>
    <mergeCell ref="A225:C225"/>
  </mergeCells>
  <printOptions/>
  <pageMargins bottom="0.75" footer="0.0" header="0.0" left="0.25" right="0.25" top="0.75"/>
  <pageSetup fitToHeight="0" paperSize="8"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64D79"/>
    <pageSetUpPr fitToPage="1"/>
  </sheetPr>
  <sheetViews>
    <sheetView showGridLines="0" workbookViewId="0"/>
  </sheetViews>
  <sheetFormatPr customHeight="1" defaultColWidth="12.63" defaultRowHeight="15.0"/>
  <cols>
    <col customWidth="1" min="1" max="1" width="6.63"/>
    <col customWidth="1" min="2" max="2" width="35.38"/>
    <col customWidth="1" min="3" max="3" width="13.5"/>
    <col customWidth="1" min="4" max="4" width="9.25"/>
    <col customWidth="1" min="5" max="12" width="14.38"/>
    <col customWidth="1" min="13" max="13" width="7.75"/>
    <col customWidth="1" min="14" max="20" width="14.38"/>
  </cols>
  <sheetData>
    <row r="1">
      <c r="A1" s="8"/>
      <c r="B1" s="9"/>
      <c r="C1" s="9"/>
      <c r="D1" s="9"/>
      <c r="E1" s="9"/>
      <c r="F1" s="9"/>
      <c r="G1" s="9"/>
      <c r="H1" s="9"/>
      <c r="I1" s="9"/>
      <c r="J1" s="9"/>
      <c r="K1" s="9"/>
      <c r="L1" s="9"/>
      <c r="M1" s="12"/>
      <c r="N1" s="12"/>
      <c r="O1" s="12"/>
      <c r="P1" s="12"/>
      <c r="Q1" s="12"/>
      <c r="R1" s="12"/>
      <c r="S1" s="12"/>
      <c r="T1" s="12"/>
    </row>
    <row r="2">
      <c r="A2" s="14"/>
      <c r="B2" s="14"/>
      <c r="C2" s="14"/>
      <c r="D2" s="14"/>
      <c r="E2" s="14"/>
      <c r="F2" s="14"/>
      <c r="G2" s="14"/>
      <c r="H2" s="14"/>
      <c r="I2" s="14"/>
      <c r="J2" s="14"/>
      <c r="K2" s="14"/>
      <c r="L2" s="14"/>
      <c r="M2" s="12"/>
      <c r="N2" s="12"/>
      <c r="O2" s="12"/>
      <c r="P2" s="12"/>
      <c r="Q2" s="12"/>
      <c r="R2" s="12"/>
      <c r="S2" s="12"/>
      <c r="T2" s="12"/>
    </row>
    <row r="3" ht="15.0" customHeight="1">
      <c r="A3" s="14"/>
      <c r="B3" s="18"/>
      <c r="D3" s="13" t="s">
        <v>0</v>
      </c>
      <c r="E3" s="15"/>
      <c r="F3" s="15"/>
      <c r="G3" s="15"/>
      <c r="H3" s="15"/>
      <c r="I3" s="15"/>
      <c r="J3" s="16"/>
      <c r="K3" s="14"/>
      <c r="L3" s="14"/>
      <c r="M3" s="12"/>
      <c r="N3" s="12"/>
      <c r="O3" s="12"/>
      <c r="P3" s="12"/>
      <c r="Q3" s="12"/>
      <c r="R3" s="12"/>
      <c r="S3" s="12"/>
      <c r="T3" s="12"/>
    </row>
    <row r="4" ht="15.0" customHeight="1">
      <c r="A4" s="14"/>
      <c r="D4" s="21" t="s">
        <v>1</v>
      </c>
      <c r="E4" s="15"/>
      <c r="F4" s="15"/>
      <c r="G4" s="15"/>
      <c r="H4" s="15"/>
      <c r="I4" s="15"/>
      <c r="J4" s="16"/>
      <c r="K4" s="14"/>
      <c r="L4" s="14"/>
      <c r="M4" s="12"/>
      <c r="N4" s="12"/>
      <c r="O4" s="12"/>
      <c r="P4" s="12"/>
      <c r="Q4" s="12"/>
      <c r="R4" s="12"/>
      <c r="S4" s="12"/>
      <c r="T4" s="12"/>
    </row>
    <row r="5" ht="15.0" customHeight="1">
      <c r="A5" s="14"/>
      <c r="D5" s="28" t="s">
        <v>3</v>
      </c>
      <c r="E5" s="15"/>
      <c r="F5" s="15"/>
      <c r="G5" s="15"/>
      <c r="H5" s="15"/>
      <c r="I5" s="15"/>
      <c r="J5" s="16"/>
      <c r="K5" s="14"/>
      <c r="L5" s="14"/>
      <c r="M5" s="12"/>
      <c r="N5" s="12"/>
      <c r="O5" s="12"/>
      <c r="P5" s="12"/>
      <c r="Q5" s="12"/>
      <c r="R5" s="12"/>
      <c r="S5" s="12"/>
      <c r="T5" s="12"/>
    </row>
    <row r="6" ht="15.0" customHeight="1">
      <c r="A6" s="14"/>
      <c r="D6" s="32" t="s">
        <v>4</v>
      </c>
      <c r="E6" s="15"/>
      <c r="F6" s="15"/>
      <c r="G6" s="15"/>
      <c r="H6" s="15"/>
      <c r="I6" s="15"/>
      <c r="J6" s="16"/>
      <c r="K6" s="14"/>
      <c r="L6" s="14"/>
      <c r="M6" s="12"/>
      <c r="N6" s="12"/>
      <c r="O6" s="12"/>
      <c r="P6" s="12"/>
      <c r="Q6" s="12"/>
      <c r="R6" s="12"/>
      <c r="S6" s="12"/>
      <c r="T6" s="12"/>
    </row>
    <row r="7" ht="15.0" customHeight="1">
      <c r="A7" s="14"/>
      <c r="D7" s="21" t="s">
        <v>5</v>
      </c>
      <c r="E7" s="15"/>
      <c r="F7" s="15"/>
      <c r="G7" s="15"/>
      <c r="H7" s="15"/>
      <c r="I7" s="15"/>
      <c r="J7" s="16"/>
      <c r="K7" s="14"/>
      <c r="L7" s="14"/>
      <c r="M7" s="12"/>
      <c r="N7" s="12"/>
      <c r="O7" s="12"/>
      <c r="P7" s="12"/>
      <c r="Q7" s="12"/>
      <c r="R7" s="12"/>
      <c r="S7" s="12"/>
      <c r="T7" s="12"/>
    </row>
    <row r="8" ht="15.0" customHeight="1">
      <c r="A8" s="14"/>
      <c r="D8" s="21" t="s">
        <v>6</v>
      </c>
      <c r="E8" s="15"/>
      <c r="F8" s="15"/>
      <c r="G8" s="15"/>
      <c r="H8" s="15"/>
      <c r="I8" s="15"/>
      <c r="J8" s="15"/>
      <c r="K8" s="14"/>
      <c r="L8" s="14"/>
      <c r="M8" s="12"/>
      <c r="N8" s="12"/>
      <c r="O8" s="12"/>
      <c r="P8" s="12"/>
      <c r="Q8" s="12"/>
      <c r="R8" s="12"/>
      <c r="S8" s="12"/>
      <c r="T8" s="12"/>
    </row>
    <row r="9">
      <c r="A9" s="14"/>
      <c r="D9" s="21" t="s">
        <v>7</v>
      </c>
      <c r="E9" s="15"/>
      <c r="F9" s="15"/>
      <c r="G9" s="15"/>
      <c r="H9" s="15"/>
      <c r="I9" s="15"/>
      <c r="J9" s="15"/>
      <c r="K9" s="14"/>
      <c r="L9" s="14"/>
      <c r="M9" s="12"/>
      <c r="N9" s="12"/>
      <c r="O9" s="12"/>
      <c r="P9" s="12"/>
      <c r="Q9" s="12"/>
      <c r="R9" s="12"/>
      <c r="S9" s="12"/>
      <c r="T9" s="12"/>
    </row>
    <row r="10">
      <c r="A10" s="14"/>
      <c r="B10" s="52"/>
      <c r="C10" s="12"/>
      <c r="D10" s="14"/>
      <c r="E10" s="14"/>
      <c r="F10" s="14"/>
      <c r="G10" s="14"/>
      <c r="H10" s="14"/>
      <c r="I10" s="12"/>
      <c r="J10" s="12"/>
      <c r="K10" s="14"/>
      <c r="L10" s="14"/>
      <c r="M10" s="12"/>
      <c r="N10" s="12"/>
      <c r="O10" s="12"/>
      <c r="P10" s="12"/>
      <c r="Q10" s="12"/>
      <c r="R10" s="12"/>
      <c r="S10" s="12"/>
      <c r="T10" s="12"/>
    </row>
    <row r="11" ht="15.0" customHeight="1">
      <c r="A11" s="53" t="s">
        <v>9</v>
      </c>
      <c r="B11" s="2"/>
      <c r="C11" s="2"/>
      <c r="D11" s="2"/>
      <c r="E11" s="2"/>
      <c r="F11" s="2"/>
      <c r="G11" s="2"/>
      <c r="H11" s="2"/>
      <c r="I11" s="2"/>
      <c r="J11" s="2"/>
      <c r="K11" s="2"/>
      <c r="L11" s="3"/>
      <c r="M11" s="12"/>
      <c r="N11" s="12"/>
      <c r="O11" s="12"/>
      <c r="P11" s="12"/>
      <c r="Q11" s="12"/>
      <c r="R11" s="12"/>
      <c r="S11" s="12"/>
      <c r="T11" s="12"/>
    </row>
    <row r="12" ht="15.0" customHeight="1">
      <c r="A12" s="54"/>
      <c r="B12" s="59" t="s">
        <v>10</v>
      </c>
      <c r="C12" s="61"/>
      <c r="D12" s="61"/>
      <c r="E12" s="66" t="s">
        <v>11</v>
      </c>
      <c r="F12" s="3"/>
      <c r="G12" s="66" t="s">
        <v>12</v>
      </c>
      <c r="H12" s="3"/>
      <c r="I12" s="66" t="s">
        <v>13</v>
      </c>
      <c r="J12" s="3"/>
      <c r="K12" s="66" t="s">
        <v>14</v>
      </c>
      <c r="L12" s="3"/>
      <c r="M12" s="12"/>
      <c r="N12" s="12"/>
      <c r="O12" s="12"/>
      <c r="P12" s="12"/>
      <c r="Q12" s="12"/>
      <c r="R12" s="12"/>
      <c r="S12" s="12"/>
      <c r="T12" s="12"/>
    </row>
    <row r="13">
      <c r="A13" s="73"/>
      <c r="B13" s="73"/>
      <c r="C13" s="74" t="s">
        <v>16</v>
      </c>
      <c r="D13" s="75" t="s">
        <v>18</v>
      </c>
      <c r="E13" s="77" t="s">
        <v>18</v>
      </c>
      <c r="F13" s="75" t="s">
        <v>20</v>
      </c>
      <c r="G13" s="77" t="s">
        <v>18</v>
      </c>
      <c r="H13" s="75" t="s">
        <v>20</v>
      </c>
      <c r="I13" s="77" t="s">
        <v>18</v>
      </c>
      <c r="J13" s="75" t="s">
        <v>20</v>
      </c>
      <c r="K13" s="77" t="s">
        <v>18</v>
      </c>
      <c r="L13" s="75" t="s">
        <v>20</v>
      </c>
      <c r="M13" s="12"/>
      <c r="N13" s="12"/>
      <c r="O13" s="12"/>
      <c r="P13" s="12"/>
      <c r="Q13" s="12"/>
      <c r="R13" s="12"/>
      <c r="S13" s="12"/>
      <c r="T13" s="12"/>
    </row>
    <row r="14">
      <c r="A14" s="87" t="s">
        <v>23</v>
      </c>
      <c r="B14" s="95" t="str">
        <f>IFERROR(VLOOKUP(A14,'ORÇAMENTO'!$A$13:$M$222,2,0),"")</f>
        <v>SERVIÇOS PRELIMINARES</v>
      </c>
      <c r="C14" s="102">
        <f>IFERROR(VLOOKUP(A14,'ORÇAMENTO'!$A$13:$M$222,13,0),"")</f>
        <v>0</v>
      </c>
      <c r="D14" s="104" t="str">
        <f t="shared" ref="D14:D25" si="1">C14/$C$25</f>
        <v>#DIV/0!</v>
      </c>
      <c r="E14" s="105">
        <v>0.5</v>
      </c>
      <c r="F14" s="108">
        <f>E14*$C14</f>
        <v>0</v>
      </c>
      <c r="G14" s="109">
        <v>0.5</v>
      </c>
      <c r="H14" s="108">
        <f t="shared" ref="H14:H24" si="2">G14*$C14</f>
        <v>0</v>
      </c>
      <c r="I14" s="109"/>
      <c r="J14" s="108">
        <f t="shared" ref="J14:J24" si="3">I14*$C14</f>
        <v>0</v>
      </c>
      <c r="K14" s="109"/>
      <c r="L14" s="108">
        <f t="shared" ref="L14:L24" si="4">K14*$C14</f>
        <v>0</v>
      </c>
      <c r="M14" s="118">
        <f t="shared" ref="M14:M24" si="5">E14+G14+I14+K14</f>
        <v>1</v>
      </c>
      <c r="N14" s="12"/>
      <c r="O14" s="12"/>
      <c r="P14" s="12"/>
      <c r="Q14" s="12"/>
      <c r="R14" s="12"/>
      <c r="S14" s="12"/>
      <c r="T14" s="12"/>
    </row>
    <row r="15">
      <c r="A15" s="87" t="s">
        <v>59</v>
      </c>
      <c r="B15" s="95" t="str">
        <f>IFERROR(VLOOKUP(A15,'ORÇAMENTO'!$A$13:$M$222,2,0),"")</f>
        <v>REFORMA DA SALA DE CONVIVÊNCIA DOS ALUNOS</v>
      </c>
      <c r="C15" s="102">
        <f>IFERROR(VLOOKUP(A15,'ORÇAMENTO'!$A$13:$M$222,13,0),"")</f>
        <v>0</v>
      </c>
      <c r="D15" s="104" t="str">
        <f t="shared" si="1"/>
        <v>#DIV/0!</v>
      </c>
      <c r="E15" s="125">
        <v>0.15</v>
      </c>
      <c r="F15" s="108">
        <f t="shared" ref="F15:F24" si="6">E15*C15</f>
        <v>0</v>
      </c>
      <c r="G15" s="126">
        <v>0.15</v>
      </c>
      <c r="H15" s="108">
        <f t="shared" si="2"/>
        <v>0</v>
      </c>
      <c r="I15" s="109">
        <v>0.3</v>
      </c>
      <c r="J15" s="108">
        <f t="shared" si="3"/>
        <v>0</v>
      </c>
      <c r="K15" s="109">
        <v>0.4</v>
      </c>
      <c r="L15" s="108">
        <f t="shared" si="4"/>
        <v>0</v>
      </c>
      <c r="M15" s="118">
        <f t="shared" si="5"/>
        <v>1</v>
      </c>
      <c r="N15" s="12"/>
      <c r="O15" s="12"/>
      <c r="P15" s="12"/>
      <c r="Q15" s="12"/>
      <c r="R15" s="12"/>
      <c r="S15" s="12"/>
      <c r="T15" s="12"/>
    </row>
    <row r="16">
      <c r="A16" s="87" t="s">
        <v>67</v>
      </c>
      <c r="B16" s="95" t="str">
        <f>IFERROR(VLOOKUP(A16,'ORÇAMENTO'!$A$13:$M$222,2,0),"")</f>
        <v>ADEQUAÇÕES EXTERNAS</v>
      </c>
      <c r="C16" s="102">
        <f>IFERROR(VLOOKUP(A16,'ORÇAMENTO'!$A$13:$M$222,13,0),"")</f>
        <v>0</v>
      </c>
      <c r="D16" s="104" t="str">
        <f t="shared" si="1"/>
        <v>#DIV/0!</v>
      </c>
      <c r="E16" s="105">
        <v>0.5</v>
      </c>
      <c r="F16" s="108">
        <f t="shared" si="6"/>
        <v>0</v>
      </c>
      <c r="G16" s="126">
        <v>0.5</v>
      </c>
      <c r="H16" s="108">
        <f t="shared" si="2"/>
        <v>0</v>
      </c>
      <c r="I16" s="109"/>
      <c r="J16" s="108">
        <f t="shared" si="3"/>
        <v>0</v>
      </c>
      <c r="K16" s="109"/>
      <c r="L16" s="108">
        <f t="shared" si="4"/>
        <v>0</v>
      </c>
      <c r="M16" s="118">
        <f t="shared" si="5"/>
        <v>1</v>
      </c>
      <c r="N16" s="12"/>
      <c r="O16" s="12"/>
      <c r="P16" s="12"/>
      <c r="Q16" s="12"/>
      <c r="R16" s="12"/>
      <c r="S16" s="12"/>
      <c r="T16" s="12"/>
    </row>
    <row r="17">
      <c r="A17" s="87" t="s">
        <v>68</v>
      </c>
      <c r="B17" s="95" t="str">
        <f>IFERROR(VLOOKUP(A17,'ORÇAMENTO'!$A$13:$M$222,2,0),"")</f>
        <v>ACESSO E DRENAGEM QUADRA DE AREIA</v>
      </c>
      <c r="C17" s="102">
        <f>IFERROR(VLOOKUP(A17,'ORÇAMENTO'!$A$13:$M$222,13,0),"")</f>
        <v>0</v>
      </c>
      <c r="D17" s="104" t="str">
        <f t="shared" si="1"/>
        <v>#DIV/0!</v>
      </c>
      <c r="E17" s="109"/>
      <c r="F17" s="108">
        <f t="shared" si="6"/>
        <v>0</v>
      </c>
      <c r="G17" s="125"/>
      <c r="H17" s="108">
        <f t="shared" si="2"/>
        <v>0</v>
      </c>
      <c r="I17" s="109">
        <v>0.5</v>
      </c>
      <c r="J17" s="108">
        <f t="shared" si="3"/>
        <v>0</v>
      </c>
      <c r="K17" s="109">
        <v>0.5</v>
      </c>
      <c r="L17" s="108">
        <f t="shared" si="4"/>
        <v>0</v>
      </c>
      <c r="M17" s="118">
        <f t="shared" si="5"/>
        <v>1</v>
      </c>
      <c r="N17" s="12"/>
      <c r="O17" s="12"/>
      <c r="P17" s="12"/>
      <c r="Q17" s="12"/>
      <c r="R17" s="12"/>
      <c r="S17" s="12"/>
      <c r="T17" s="12"/>
    </row>
    <row r="18">
      <c r="A18" s="87" t="s">
        <v>83</v>
      </c>
      <c r="B18" s="95" t="str">
        <f>IFERROR(VLOOKUP(A18,'ORÇAMENTO'!$A$13:$M$222,2,0),"")</f>
        <v>ILUMINAÇÃO DA QUADRA DESCOBERTA</v>
      </c>
      <c r="C18" s="102">
        <f>IFERROR(VLOOKUP(A18,'ORÇAMENTO'!$A$13:$M$222,13,0),"")</f>
        <v>0</v>
      </c>
      <c r="D18" s="104" t="str">
        <f t="shared" si="1"/>
        <v>#DIV/0!</v>
      </c>
      <c r="E18" s="125"/>
      <c r="F18" s="108">
        <f t="shared" si="6"/>
        <v>0</v>
      </c>
      <c r="G18" s="126"/>
      <c r="H18" s="108">
        <f t="shared" si="2"/>
        <v>0</v>
      </c>
      <c r="I18" s="109">
        <v>1.0</v>
      </c>
      <c r="J18" s="108">
        <f t="shared" si="3"/>
        <v>0</v>
      </c>
      <c r="K18" s="109"/>
      <c r="L18" s="108">
        <f t="shared" si="4"/>
        <v>0</v>
      </c>
      <c r="M18" s="118">
        <f t="shared" si="5"/>
        <v>1</v>
      </c>
      <c r="N18" s="12"/>
      <c r="O18" s="12"/>
      <c r="P18" s="12"/>
      <c r="Q18" s="12"/>
      <c r="R18" s="12"/>
      <c r="S18" s="12"/>
      <c r="T18" s="12"/>
    </row>
    <row r="19">
      <c r="A19" s="87" t="s">
        <v>93</v>
      </c>
      <c r="B19" s="95" t="str">
        <f>IFERROR(VLOOKUP(A19,'ORÇAMENTO'!$A$13:$M$222,2,0),"")</f>
        <v>SALA DO NAE</v>
      </c>
      <c r="C19" s="102">
        <f>IFERROR(VLOOKUP(A19,'ORÇAMENTO'!$A$13:$M$222,13,0),"")</f>
        <v>0</v>
      </c>
      <c r="D19" s="104" t="str">
        <f t="shared" si="1"/>
        <v>#DIV/0!</v>
      </c>
      <c r="E19" s="109"/>
      <c r="F19" s="108">
        <f t="shared" si="6"/>
        <v>0</v>
      </c>
      <c r="G19" s="125"/>
      <c r="H19" s="108">
        <f t="shared" si="2"/>
        <v>0</v>
      </c>
      <c r="I19" s="109">
        <v>1.0</v>
      </c>
      <c r="J19" s="108">
        <f t="shared" si="3"/>
        <v>0</v>
      </c>
      <c r="K19" s="109"/>
      <c r="L19" s="108">
        <f t="shared" si="4"/>
        <v>0</v>
      </c>
      <c r="M19" s="118">
        <f t="shared" si="5"/>
        <v>1</v>
      </c>
      <c r="N19" s="12"/>
      <c r="O19" s="12"/>
      <c r="P19" s="12"/>
      <c r="Q19" s="12"/>
      <c r="R19" s="12"/>
      <c r="S19" s="12"/>
      <c r="T19" s="12"/>
    </row>
    <row r="20">
      <c r="A20" s="87" t="s">
        <v>100</v>
      </c>
      <c r="B20" s="95" t="str">
        <f>IFERROR(VLOOKUP(A20,'ORÇAMENTO'!$A$13:$M$222,2,0),"")</f>
        <v>DEMOLIÇÃO DE BARRACÃO DA MANUTENÇÃO</v>
      </c>
      <c r="C20" s="102">
        <f>IFERROR(VLOOKUP(A20,'ORÇAMENTO'!$A$13:$M$222,13,0),"")</f>
        <v>0</v>
      </c>
      <c r="D20" s="104" t="str">
        <f t="shared" si="1"/>
        <v>#DIV/0!</v>
      </c>
      <c r="E20" s="109"/>
      <c r="F20" s="108">
        <f t="shared" si="6"/>
        <v>0</v>
      </c>
      <c r="G20" s="125"/>
      <c r="H20" s="108">
        <f t="shared" si="2"/>
        <v>0</v>
      </c>
      <c r="I20" s="109">
        <v>1.0</v>
      </c>
      <c r="J20" s="108">
        <f t="shared" si="3"/>
        <v>0</v>
      </c>
      <c r="K20" s="109"/>
      <c r="L20" s="108">
        <f t="shared" si="4"/>
        <v>0</v>
      </c>
      <c r="M20" s="118">
        <f t="shared" si="5"/>
        <v>1</v>
      </c>
      <c r="N20" s="12"/>
      <c r="O20" s="12"/>
      <c r="P20" s="12"/>
      <c r="Q20" s="12"/>
      <c r="R20" s="12"/>
      <c r="S20" s="12"/>
      <c r="T20" s="12"/>
    </row>
    <row r="21">
      <c r="A21" s="87" t="s">
        <v>109</v>
      </c>
      <c r="B21" s="95" t="str">
        <f>IFERROR(VLOOKUP(A21,'ORÇAMENTO'!$A$13:$M$222,2,0),"")</f>
        <v>RETIRADA DE ENTULHO E LIMPEZA</v>
      </c>
      <c r="C21" s="102">
        <f>IFERROR(VLOOKUP(A21,'ORÇAMENTO'!$A$13:$M$222,13,0),"")</f>
        <v>0</v>
      </c>
      <c r="D21" s="104" t="str">
        <f t="shared" si="1"/>
        <v>#DIV/0!</v>
      </c>
      <c r="E21" s="109">
        <v>0.1</v>
      </c>
      <c r="F21" s="108">
        <f t="shared" si="6"/>
        <v>0</v>
      </c>
      <c r="G21" s="125">
        <v>0.2</v>
      </c>
      <c r="H21" s="108">
        <f t="shared" si="2"/>
        <v>0</v>
      </c>
      <c r="I21" s="109">
        <v>0.2</v>
      </c>
      <c r="J21" s="108">
        <f t="shared" si="3"/>
        <v>0</v>
      </c>
      <c r="K21" s="109">
        <v>0.5</v>
      </c>
      <c r="L21" s="108">
        <f t="shared" si="4"/>
        <v>0</v>
      </c>
      <c r="M21" s="118">
        <f t="shared" si="5"/>
        <v>1</v>
      </c>
      <c r="N21" s="12"/>
      <c r="O21" s="12"/>
      <c r="P21" s="12"/>
      <c r="Q21" s="12"/>
      <c r="R21" s="12"/>
      <c r="S21" s="12"/>
      <c r="T21" s="12"/>
    </row>
    <row r="22" ht="15.75" customHeight="1">
      <c r="A22" s="87" t="s">
        <v>122</v>
      </c>
      <c r="B22" s="95" t="str">
        <f>IFERROR(VLOOKUP(A22,'ORÇAMENTO'!$A$13:$M$222,2,0),"")</f>
        <v/>
      </c>
      <c r="C22" s="102" t="str">
        <f>IFERROR(VLOOKUP(A22,'ORÇAMENTO'!$A$13:$M$222,13,0),"")</f>
        <v/>
      </c>
      <c r="D22" s="104" t="str">
        <f t="shared" si="1"/>
        <v>#DIV/0!</v>
      </c>
      <c r="E22" s="109"/>
      <c r="F22" s="108">
        <f t="shared" si="6"/>
        <v>0</v>
      </c>
      <c r="G22" s="125"/>
      <c r="H22" s="108">
        <f t="shared" si="2"/>
        <v>0</v>
      </c>
      <c r="I22" s="109"/>
      <c r="J22" s="108">
        <f t="shared" si="3"/>
        <v>0</v>
      </c>
      <c r="K22" s="109"/>
      <c r="L22" s="108">
        <f t="shared" si="4"/>
        <v>0</v>
      </c>
      <c r="M22" s="118">
        <f t="shared" si="5"/>
        <v>0</v>
      </c>
      <c r="N22" s="12"/>
      <c r="O22" s="12"/>
      <c r="P22" s="12"/>
      <c r="Q22" s="12"/>
      <c r="R22" s="12"/>
      <c r="S22" s="12"/>
      <c r="T22" s="12"/>
    </row>
    <row r="23" ht="15.75" customHeight="1">
      <c r="A23" s="87" t="s">
        <v>126</v>
      </c>
      <c r="B23" s="95" t="str">
        <f>IFERROR(VLOOKUP(A23,'ORÇAMENTO'!$A$13:$M$222,2,0),"")</f>
        <v/>
      </c>
      <c r="C23" s="102" t="str">
        <f>IFERROR(VLOOKUP(A23,'ORÇAMENTO'!$A$13:$M$222,13,0),"")</f>
        <v/>
      </c>
      <c r="D23" s="104" t="str">
        <f t="shared" si="1"/>
        <v>#DIV/0!</v>
      </c>
      <c r="E23" s="109"/>
      <c r="F23" s="108">
        <f t="shared" si="6"/>
        <v>0</v>
      </c>
      <c r="G23" s="109"/>
      <c r="H23" s="108">
        <f t="shared" si="2"/>
        <v>0</v>
      </c>
      <c r="I23" s="105"/>
      <c r="J23" s="108">
        <f t="shared" si="3"/>
        <v>0</v>
      </c>
      <c r="K23" s="105"/>
      <c r="L23" s="108">
        <f t="shared" si="4"/>
        <v>0</v>
      </c>
      <c r="M23" s="118">
        <f t="shared" si="5"/>
        <v>0</v>
      </c>
      <c r="N23" s="12"/>
      <c r="O23" s="12"/>
      <c r="P23" s="12"/>
      <c r="Q23" s="12"/>
      <c r="R23" s="12"/>
      <c r="S23" s="12"/>
      <c r="T23" s="12"/>
    </row>
    <row r="24" ht="15.75" customHeight="1">
      <c r="A24" s="87" t="s">
        <v>132</v>
      </c>
      <c r="B24" s="95" t="str">
        <f>IFERROR(VLOOKUP(A24,'ORÇAMENTO'!$A$13:$M$222,2,0),"")</f>
        <v/>
      </c>
      <c r="C24" s="102" t="str">
        <f>IFERROR(VLOOKUP(A24,'ORÇAMENTO'!$A$13:$M$222,13,0),"")</f>
        <v/>
      </c>
      <c r="D24" s="104" t="str">
        <f t="shared" si="1"/>
        <v>#DIV/0!</v>
      </c>
      <c r="E24" s="109"/>
      <c r="F24" s="108">
        <f t="shared" si="6"/>
        <v>0</v>
      </c>
      <c r="G24" s="109"/>
      <c r="H24" s="108">
        <f t="shared" si="2"/>
        <v>0</v>
      </c>
      <c r="I24" s="109"/>
      <c r="J24" s="108">
        <f t="shared" si="3"/>
        <v>0</v>
      </c>
      <c r="K24" s="109"/>
      <c r="L24" s="108">
        <f t="shared" si="4"/>
        <v>0</v>
      </c>
      <c r="M24" s="118">
        <f t="shared" si="5"/>
        <v>0</v>
      </c>
      <c r="N24" s="12"/>
      <c r="O24" s="12"/>
      <c r="P24" s="12"/>
      <c r="Q24" s="12"/>
      <c r="R24" s="12"/>
      <c r="S24" s="12"/>
      <c r="T24" s="12"/>
    </row>
    <row r="25" ht="15.75" customHeight="1">
      <c r="A25" s="87"/>
      <c r="B25" s="176" t="s">
        <v>82</v>
      </c>
      <c r="C25" s="102">
        <f>SUM(C14:C24)</f>
        <v>0</v>
      </c>
      <c r="D25" s="104" t="str">
        <f t="shared" si="1"/>
        <v>#DIV/0!</v>
      </c>
      <c r="E25" s="177"/>
      <c r="F25" s="108"/>
      <c r="G25" s="178"/>
      <c r="H25" s="179"/>
      <c r="I25" s="178"/>
      <c r="J25" s="179"/>
      <c r="K25" s="178"/>
      <c r="L25" s="179"/>
      <c r="M25" s="12"/>
      <c r="N25" s="12"/>
      <c r="O25" s="12"/>
      <c r="P25" s="12"/>
      <c r="Q25" s="12"/>
      <c r="R25" s="12"/>
      <c r="S25" s="12"/>
      <c r="T25" s="12"/>
    </row>
    <row r="26" ht="9.0" customHeight="1">
      <c r="A26" s="180"/>
      <c r="B26" s="181"/>
      <c r="C26" s="181"/>
      <c r="D26" s="181"/>
      <c r="E26" s="181"/>
      <c r="F26" s="181"/>
      <c r="G26" s="181"/>
      <c r="H26" s="181"/>
      <c r="I26" s="181"/>
      <c r="J26" s="181"/>
      <c r="K26" s="181"/>
      <c r="L26" s="181"/>
      <c r="M26" s="12"/>
      <c r="N26" s="12"/>
      <c r="O26" s="12"/>
      <c r="P26" s="12"/>
      <c r="Q26" s="12"/>
      <c r="R26" s="12"/>
      <c r="S26" s="12"/>
      <c r="T26" s="12"/>
    </row>
    <row r="27" ht="15.75" customHeight="1">
      <c r="A27" s="182"/>
      <c r="B27" s="183"/>
      <c r="C27" s="187"/>
      <c r="D27" s="188" t="s">
        <v>162</v>
      </c>
      <c r="E27" s="189">
        <f>SUM(F14:F25)</f>
        <v>0</v>
      </c>
      <c r="F27" s="3"/>
      <c r="G27" s="189">
        <f>SUM(H14:H25)</f>
        <v>0</v>
      </c>
      <c r="H27" s="3"/>
      <c r="I27" s="189">
        <f>SUM(J14:J25)</f>
        <v>0</v>
      </c>
      <c r="J27" s="3"/>
      <c r="K27" s="189">
        <f>SUM(L14:L25)</f>
        <v>0</v>
      </c>
      <c r="L27" s="3"/>
      <c r="M27" s="12"/>
      <c r="N27" s="12"/>
      <c r="O27" s="12"/>
      <c r="P27" s="12"/>
      <c r="Q27" s="12"/>
      <c r="R27" s="12"/>
      <c r="S27" s="12"/>
      <c r="T27" s="12"/>
    </row>
    <row r="28" ht="15.75" customHeight="1">
      <c r="A28" s="182"/>
      <c r="B28" s="183"/>
      <c r="C28" s="192"/>
      <c r="D28" s="188" t="s">
        <v>174</v>
      </c>
      <c r="E28" s="195" t="str">
        <f>SUM(E27/$C$25)</f>
        <v>#DIV/0!</v>
      </c>
      <c r="F28" s="3"/>
      <c r="G28" s="198" t="str">
        <f>SUM(G27/$C$25)</f>
        <v>#DIV/0!</v>
      </c>
      <c r="H28" s="3"/>
      <c r="I28" s="198" t="str">
        <f>SUM(I27/$C$25)</f>
        <v>#DIV/0!</v>
      </c>
      <c r="J28" s="3"/>
      <c r="K28" s="198" t="str">
        <f>SUM(K27/$C$25)</f>
        <v>#DIV/0!</v>
      </c>
      <c r="L28" s="3"/>
      <c r="M28" s="12"/>
      <c r="N28" s="12"/>
      <c r="O28" s="12"/>
      <c r="P28" s="12"/>
      <c r="Q28" s="12"/>
      <c r="R28" s="12"/>
      <c r="S28" s="12"/>
      <c r="T28" s="12"/>
    </row>
    <row r="29" ht="15.75" customHeight="1">
      <c r="A29" s="182"/>
      <c r="B29" s="183"/>
      <c r="C29" s="187"/>
      <c r="D29" s="188" t="s">
        <v>197</v>
      </c>
      <c r="E29" s="189">
        <f t="shared" ref="E29:E30" si="7">E27</f>
        <v>0</v>
      </c>
      <c r="F29" s="3"/>
      <c r="G29" s="199">
        <f t="shared" ref="G29:G30" si="8">E29+G27</f>
        <v>0</v>
      </c>
      <c r="H29" s="3"/>
      <c r="I29" s="199">
        <f t="shared" ref="I29:I30" si="9">G29+I27</f>
        <v>0</v>
      </c>
      <c r="J29" s="3"/>
      <c r="K29" s="199">
        <f t="shared" ref="K29:K30" si="10">I29+K27</f>
        <v>0</v>
      </c>
      <c r="L29" s="3"/>
      <c r="M29" s="12"/>
      <c r="N29" s="12"/>
      <c r="O29" s="12"/>
      <c r="P29" s="12"/>
      <c r="Q29" s="12"/>
      <c r="R29" s="12"/>
      <c r="S29" s="12"/>
      <c r="T29" s="12"/>
    </row>
    <row r="30" ht="15.75" customHeight="1">
      <c r="A30" s="182"/>
      <c r="B30" s="183"/>
      <c r="C30" s="187"/>
      <c r="D30" s="188" t="s">
        <v>207</v>
      </c>
      <c r="E30" s="195" t="str">
        <f t="shared" si="7"/>
        <v>#DIV/0!</v>
      </c>
      <c r="F30" s="3"/>
      <c r="G30" s="198" t="str">
        <f t="shared" si="8"/>
        <v>#DIV/0!</v>
      </c>
      <c r="H30" s="3"/>
      <c r="I30" s="198" t="str">
        <f t="shared" si="9"/>
        <v>#DIV/0!</v>
      </c>
      <c r="J30" s="3"/>
      <c r="K30" s="198" t="str">
        <f t="shared" si="10"/>
        <v>#DIV/0!</v>
      </c>
      <c r="L30" s="3"/>
      <c r="M30" s="12"/>
      <c r="N30" s="12"/>
      <c r="O30" s="12"/>
      <c r="P30" s="12"/>
      <c r="Q30" s="12"/>
      <c r="R30" s="12"/>
      <c r="S30" s="12"/>
      <c r="T30" s="12"/>
    </row>
    <row r="31" ht="15.75" customHeight="1">
      <c r="A31" s="200"/>
      <c r="B31" s="200"/>
      <c r="C31" s="200"/>
      <c r="D31" s="200"/>
      <c r="E31" s="200"/>
      <c r="F31" s="200"/>
      <c r="G31" s="200"/>
      <c r="H31" s="200"/>
      <c r="I31" s="12"/>
      <c r="J31" s="12"/>
      <c r="K31" s="12"/>
      <c r="L31" s="12"/>
      <c r="M31" s="12"/>
      <c r="N31" s="12"/>
      <c r="O31" s="12"/>
      <c r="P31" s="12"/>
      <c r="Q31" s="12"/>
      <c r="R31" s="12"/>
      <c r="S31" s="12"/>
      <c r="T31" s="12"/>
    </row>
    <row r="32" ht="15.75" customHeight="1">
      <c r="A32" s="201"/>
      <c r="B32" s="26"/>
      <c r="C32" s="26"/>
      <c r="D32" s="26"/>
      <c r="E32" s="26"/>
      <c r="F32" s="26"/>
      <c r="G32" s="26"/>
      <c r="H32" s="26"/>
      <c r="I32" s="26"/>
      <c r="J32" s="26"/>
      <c r="K32" s="26"/>
      <c r="L32" s="26"/>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sheetData>
  <mergeCells count="33">
    <mergeCell ref="D8:J8"/>
    <mergeCell ref="D9:J9"/>
    <mergeCell ref="E12:F12"/>
    <mergeCell ref="G12:H12"/>
    <mergeCell ref="I12:J12"/>
    <mergeCell ref="K12:L12"/>
    <mergeCell ref="A1:L1"/>
    <mergeCell ref="D3:J3"/>
    <mergeCell ref="D4:J4"/>
    <mergeCell ref="D5:J5"/>
    <mergeCell ref="D6:J6"/>
    <mergeCell ref="D7:J7"/>
    <mergeCell ref="A11:L11"/>
    <mergeCell ref="B3:C9"/>
    <mergeCell ref="A12:A13"/>
    <mergeCell ref="B12:B13"/>
    <mergeCell ref="E27:F27"/>
    <mergeCell ref="G27:H27"/>
    <mergeCell ref="I27:J27"/>
    <mergeCell ref="K27:L27"/>
    <mergeCell ref="E29:F29"/>
    <mergeCell ref="E30:F30"/>
    <mergeCell ref="G30:H30"/>
    <mergeCell ref="I30:J30"/>
    <mergeCell ref="K30:L30"/>
    <mergeCell ref="A32:L32"/>
    <mergeCell ref="E28:F28"/>
    <mergeCell ref="G28:H28"/>
    <mergeCell ref="I28:J28"/>
    <mergeCell ref="K28:L28"/>
    <mergeCell ref="G29:H29"/>
    <mergeCell ref="I29:J29"/>
    <mergeCell ref="K29:L29"/>
  </mergeCells>
  <conditionalFormatting sqref="M14:M24">
    <cfRule type="cellIs" dxfId="3" priority="1" operator="equal">
      <formula>"100%"</formula>
    </cfRule>
  </conditionalFormatting>
  <printOptions/>
  <pageMargins bottom="0.75" footer="0.0" header="0.0" left="0.25" right="0.25" top="0.75"/>
  <pageSetup fitToHeight="0" paperSize="9"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4.38"/>
    <col customWidth="1" min="2" max="2" width="44.88"/>
    <col customWidth="1" min="3" max="15" width="14.38"/>
    <col customWidth="1" min="16" max="16" width="46.5"/>
    <col customWidth="1" min="17" max="29" width="14.38"/>
  </cols>
  <sheetData>
    <row r="1">
      <c r="A1" s="23"/>
      <c r="B1" s="25"/>
      <c r="C1" s="25"/>
      <c r="D1" s="25"/>
      <c r="E1" s="25"/>
      <c r="F1" s="25"/>
      <c r="G1" s="25"/>
      <c r="H1" s="25"/>
      <c r="I1" s="25"/>
      <c r="J1" s="27"/>
      <c r="K1" s="29"/>
      <c r="L1" s="29"/>
      <c r="M1" s="29"/>
      <c r="N1" s="29"/>
      <c r="O1" s="29"/>
      <c r="P1" s="29"/>
      <c r="Q1" s="29"/>
      <c r="R1" s="29"/>
      <c r="S1" s="29"/>
      <c r="T1" s="29"/>
      <c r="U1" s="29"/>
      <c r="V1" s="29"/>
      <c r="W1" s="29"/>
      <c r="X1" s="29"/>
      <c r="Y1" s="29"/>
      <c r="Z1" s="29"/>
      <c r="AA1" s="29"/>
      <c r="AB1" s="29"/>
      <c r="AC1" s="29"/>
    </row>
    <row r="2">
      <c r="A2" s="33"/>
      <c r="B2" s="35"/>
      <c r="C2" s="36"/>
      <c r="D2" s="42" t="s">
        <v>0</v>
      </c>
      <c r="E2" s="36"/>
      <c r="F2" s="36"/>
      <c r="G2" s="44"/>
      <c r="H2" s="48"/>
      <c r="I2" s="49"/>
      <c r="J2" s="49"/>
      <c r="K2" s="29"/>
      <c r="L2" s="29"/>
      <c r="M2" s="29"/>
      <c r="N2" s="29"/>
      <c r="O2" s="29"/>
      <c r="P2" s="29"/>
      <c r="Q2" s="29"/>
      <c r="R2" s="29"/>
      <c r="S2" s="29"/>
      <c r="T2" s="29"/>
      <c r="U2" s="29"/>
      <c r="V2" s="29"/>
      <c r="W2" s="29"/>
      <c r="X2" s="29"/>
      <c r="Y2" s="29"/>
      <c r="Z2" s="29"/>
      <c r="AA2" s="29"/>
      <c r="AB2" s="29"/>
      <c r="AC2" s="29"/>
    </row>
    <row r="3">
      <c r="B3" s="40"/>
      <c r="D3" s="55" t="s">
        <v>1</v>
      </c>
      <c r="G3" s="56"/>
      <c r="H3" s="49"/>
      <c r="I3" s="49"/>
      <c r="J3" s="49"/>
      <c r="K3" s="29"/>
      <c r="L3" s="29"/>
      <c r="M3" s="29"/>
      <c r="N3" s="29"/>
      <c r="O3" s="29"/>
      <c r="P3" s="29"/>
      <c r="Q3" s="29"/>
      <c r="R3" s="29"/>
      <c r="S3" s="29"/>
      <c r="T3" s="29"/>
      <c r="U3" s="29"/>
      <c r="V3" s="29"/>
      <c r="W3" s="29"/>
      <c r="X3" s="29"/>
      <c r="Y3" s="29"/>
      <c r="Z3" s="29"/>
      <c r="AA3" s="29"/>
      <c r="AB3" s="29"/>
      <c r="AC3" s="29"/>
    </row>
    <row r="4">
      <c r="B4" s="40"/>
      <c r="D4" s="28" t="s">
        <v>3</v>
      </c>
      <c r="E4" s="15"/>
      <c r="F4" s="15"/>
      <c r="G4" s="16"/>
      <c r="H4" s="49"/>
      <c r="I4" s="49"/>
      <c r="J4" s="49"/>
      <c r="K4" s="29"/>
      <c r="L4" s="29"/>
      <c r="M4" s="29"/>
      <c r="N4" s="29"/>
      <c r="O4" s="29"/>
      <c r="P4" s="29"/>
      <c r="Q4" s="29"/>
      <c r="R4" s="29"/>
      <c r="S4" s="29"/>
      <c r="T4" s="29"/>
      <c r="U4" s="29"/>
      <c r="V4" s="29"/>
      <c r="W4" s="29"/>
      <c r="X4" s="29"/>
      <c r="Y4" s="29"/>
      <c r="Z4" s="29"/>
      <c r="AA4" s="29"/>
      <c r="AB4" s="29"/>
      <c r="AC4" s="29"/>
    </row>
    <row r="5">
      <c r="B5" s="40"/>
      <c r="D5" s="21" t="s">
        <v>4</v>
      </c>
      <c r="E5" s="15"/>
      <c r="F5" s="15"/>
      <c r="G5" s="16"/>
      <c r="H5" s="49"/>
      <c r="I5" s="49"/>
      <c r="J5" s="49"/>
      <c r="K5" s="29"/>
      <c r="L5" s="29"/>
      <c r="M5" s="29"/>
      <c r="N5" s="29"/>
      <c r="O5" s="29"/>
      <c r="P5" s="29"/>
      <c r="Q5" s="29"/>
      <c r="R5" s="29"/>
      <c r="S5" s="29"/>
      <c r="T5" s="29"/>
      <c r="U5" s="29"/>
      <c r="V5" s="29"/>
      <c r="W5" s="29"/>
      <c r="X5" s="29"/>
      <c r="Y5" s="29"/>
      <c r="Z5" s="29"/>
      <c r="AA5" s="29"/>
      <c r="AB5" s="29"/>
      <c r="AC5" s="29"/>
    </row>
    <row r="6">
      <c r="B6" s="40"/>
      <c r="D6" s="21" t="s">
        <v>5</v>
      </c>
      <c r="E6" s="15"/>
      <c r="F6" s="15"/>
      <c r="G6" s="15"/>
      <c r="H6" s="49"/>
      <c r="I6" s="48"/>
      <c r="J6" s="49"/>
      <c r="K6" s="29"/>
      <c r="L6" s="29"/>
      <c r="M6" s="29"/>
      <c r="N6" s="29"/>
      <c r="O6" s="29"/>
      <c r="P6" s="29"/>
      <c r="Q6" s="29"/>
      <c r="R6" s="29"/>
      <c r="S6" s="29"/>
      <c r="T6" s="29"/>
      <c r="U6" s="29"/>
      <c r="V6" s="29"/>
      <c r="W6" s="29"/>
      <c r="X6" s="29"/>
      <c r="Y6" s="29"/>
      <c r="Z6" s="29"/>
      <c r="AA6" s="29"/>
      <c r="AB6" s="29"/>
      <c r="AC6" s="29"/>
    </row>
    <row r="7">
      <c r="B7" s="40"/>
      <c r="D7" s="21" t="s">
        <v>6</v>
      </c>
      <c r="E7" s="15"/>
      <c r="F7" s="15"/>
      <c r="G7" s="15"/>
      <c r="H7" s="49"/>
      <c r="I7" s="49"/>
      <c r="J7" s="49"/>
      <c r="K7" s="29"/>
      <c r="L7" s="29"/>
      <c r="M7" s="29"/>
      <c r="N7" s="29"/>
      <c r="O7" s="29"/>
      <c r="P7" s="29"/>
      <c r="Q7" s="29"/>
      <c r="R7" s="29"/>
      <c r="S7" s="29"/>
      <c r="T7" s="29"/>
      <c r="U7" s="29"/>
      <c r="V7" s="29"/>
      <c r="W7" s="29"/>
      <c r="X7" s="29"/>
      <c r="Y7" s="29"/>
      <c r="Z7" s="29"/>
      <c r="AA7" s="29"/>
      <c r="AB7" s="29"/>
      <c r="AC7" s="29"/>
    </row>
    <row r="8">
      <c r="B8" s="60"/>
      <c r="C8" s="25"/>
      <c r="D8" s="64" t="s">
        <v>7</v>
      </c>
      <c r="E8" s="65"/>
      <c r="F8" s="65"/>
      <c r="G8" s="68"/>
      <c r="H8" s="49"/>
      <c r="I8" s="49"/>
      <c r="J8" s="49"/>
      <c r="K8" s="29"/>
      <c r="L8" s="29"/>
      <c r="M8" s="29"/>
      <c r="N8" s="29"/>
      <c r="O8" s="29"/>
      <c r="P8" s="29"/>
      <c r="Q8" s="29"/>
      <c r="R8" s="29"/>
      <c r="S8" s="29"/>
      <c r="T8" s="29"/>
      <c r="U8" s="29"/>
      <c r="V8" s="29"/>
      <c r="W8" s="29"/>
      <c r="X8" s="29"/>
      <c r="Y8" s="29"/>
      <c r="Z8" s="29"/>
      <c r="AA8" s="29"/>
      <c r="AB8" s="29"/>
      <c r="AC8" s="29"/>
    </row>
    <row r="9">
      <c r="A9" s="33"/>
      <c r="B9" s="29"/>
      <c r="C9" s="29"/>
      <c r="D9" s="29"/>
      <c r="E9" s="29"/>
      <c r="F9" s="29"/>
      <c r="G9" s="29"/>
      <c r="H9" s="49"/>
      <c r="I9" s="49"/>
      <c r="J9" s="49"/>
      <c r="K9" s="29"/>
      <c r="L9" s="29"/>
      <c r="M9" s="29"/>
      <c r="N9" s="29"/>
      <c r="O9" s="29"/>
      <c r="P9" s="29"/>
      <c r="Q9" s="29"/>
      <c r="R9" s="29"/>
      <c r="S9" s="29"/>
      <c r="T9" s="29"/>
      <c r="U9" s="29"/>
      <c r="V9" s="29"/>
      <c r="W9" s="29"/>
      <c r="X9" s="29"/>
      <c r="Y9" s="29"/>
      <c r="Z9" s="29"/>
      <c r="AA9" s="29"/>
      <c r="AB9" s="29"/>
      <c r="AC9" s="29"/>
    </row>
    <row r="10">
      <c r="A10" s="23" t="s">
        <v>15</v>
      </c>
      <c r="B10" s="25"/>
      <c r="C10" s="25"/>
      <c r="D10" s="25"/>
      <c r="E10" s="25"/>
      <c r="F10" s="25"/>
      <c r="G10" s="25"/>
      <c r="H10" s="25"/>
      <c r="I10" s="25"/>
      <c r="J10" s="27"/>
      <c r="K10" s="29"/>
      <c r="L10" s="29"/>
      <c r="M10" s="29"/>
      <c r="N10" s="29"/>
      <c r="O10" s="29"/>
      <c r="P10" s="29"/>
      <c r="Q10" s="29"/>
      <c r="R10" s="29"/>
      <c r="S10" s="29"/>
      <c r="T10" s="29"/>
      <c r="U10" s="29"/>
      <c r="V10" s="29"/>
      <c r="W10" s="29"/>
      <c r="X10" s="29"/>
      <c r="Y10" s="29"/>
      <c r="Z10" s="29"/>
      <c r="AA10" s="29"/>
      <c r="AB10" s="29"/>
      <c r="AC10" s="29"/>
    </row>
    <row r="11">
      <c r="A11" s="76"/>
      <c r="B11" s="78"/>
      <c r="C11" s="79"/>
      <c r="D11" s="81"/>
      <c r="E11" s="81"/>
      <c r="F11" s="81"/>
      <c r="G11" s="81"/>
      <c r="H11" s="81"/>
      <c r="I11" s="81"/>
      <c r="J11" s="81"/>
      <c r="K11" s="81"/>
      <c r="L11" s="83"/>
      <c r="M11" s="83"/>
      <c r="N11" s="83"/>
      <c r="O11" s="83"/>
      <c r="P11" s="83"/>
      <c r="Q11" s="83"/>
      <c r="R11" s="83"/>
      <c r="S11" s="83"/>
      <c r="T11" s="83"/>
      <c r="U11" s="83"/>
      <c r="V11" s="83"/>
      <c r="W11" s="83"/>
      <c r="X11" s="83"/>
      <c r="Y11" s="83"/>
      <c r="Z11" s="83"/>
      <c r="AA11" s="83"/>
      <c r="AB11" s="83"/>
      <c r="AC11" s="83"/>
    </row>
    <row r="12">
      <c r="A12" s="86"/>
      <c r="B12" s="88"/>
      <c r="C12" s="88"/>
      <c r="D12" s="88"/>
      <c r="E12" s="88"/>
      <c r="F12" s="88"/>
      <c r="G12" s="88"/>
      <c r="H12" s="88"/>
      <c r="I12" s="88"/>
      <c r="J12" s="88"/>
    </row>
    <row r="13">
      <c r="A13" s="89" t="s">
        <v>28</v>
      </c>
      <c r="B13" s="90" t="s">
        <v>30</v>
      </c>
      <c r="C13" s="92" t="s">
        <v>32</v>
      </c>
      <c r="D13" s="94"/>
      <c r="E13" s="94"/>
      <c r="F13" s="94"/>
      <c r="G13" s="94"/>
      <c r="H13" s="94"/>
      <c r="I13" s="94"/>
      <c r="J13" s="94"/>
      <c r="K13" s="103"/>
      <c r="L13" s="88"/>
      <c r="M13" s="88"/>
      <c r="N13" s="88"/>
      <c r="O13" s="88"/>
      <c r="P13" s="88"/>
      <c r="Q13" s="88"/>
      <c r="R13" s="88"/>
      <c r="S13" s="88"/>
      <c r="T13" s="88"/>
      <c r="U13" s="88"/>
      <c r="V13" s="88"/>
      <c r="W13" s="88"/>
      <c r="X13" s="88"/>
      <c r="Y13" s="88"/>
      <c r="Z13" s="88"/>
      <c r="AA13" s="88"/>
      <c r="AB13" s="88"/>
      <c r="AC13" s="88"/>
    </row>
    <row r="14">
      <c r="A14" s="106" t="s">
        <v>43</v>
      </c>
      <c r="B14" s="107" t="s">
        <v>21</v>
      </c>
      <c r="C14" s="107" t="s">
        <v>32</v>
      </c>
      <c r="D14" s="107" t="s">
        <v>44</v>
      </c>
      <c r="E14" s="107" t="s">
        <v>45</v>
      </c>
      <c r="F14" s="107" t="s">
        <v>46</v>
      </c>
      <c r="G14" s="107" t="s">
        <v>47</v>
      </c>
      <c r="H14" s="110" t="s">
        <v>49</v>
      </c>
      <c r="I14" s="110" t="s">
        <v>50</v>
      </c>
      <c r="J14" s="110" t="s">
        <v>51</v>
      </c>
      <c r="K14" s="112"/>
      <c r="L14" s="88"/>
      <c r="M14" s="88"/>
      <c r="N14" s="88"/>
      <c r="O14" s="88"/>
      <c r="P14" s="88"/>
      <c r="Q14" s="88"/>
      <c r="R14" s="88"/>
      <c r="S14" s="88"/>
      <c r="T14" s="88"/>
      <c r="U14" s="88"/>
      <c r="V14" s="88"/>
      <c r="W14" s="88"/>
      <c r="X14" s="88"/>
      <c r="Y14" s="88"/>
      <c r="Z14" s="88"/>
      <c r="AA14" s="88"/>
      <c r="AB14" s="88"/>
      <c r="AC14" s="88"/>
    </row>
    <row r="15">
      <c r="A15" s="114" t="s">
        <v>53</v>
      </c>
      <c r="B15" s="115" t="s">
        <v>55</v>
      </c>
      <c r="C15" s="116" t="s">
        <v>56</v>
      </c>
      <c r="D15" s="117">
        <v>3.084</v>
      </c>
      <c r="E15" s="119">
        <v>0.0</v>
      </c>
      <c r="F15" s="119">
        <v>31.41</v>
      </c>
      <c r="G15" s="119">
        <f t="shared" ref="G15:G23" si="1">SUM(E15:F15)</f>
        <v>31.41</v>
      </c>
      <c r="H15" s="122">
        <f t="shared" ref="H15:H23" si="2">E15*D15</f>
        <v>0</v>
      </c>
      <c r="I15" s="122">
        <f t="shared" ref="I15:I23" si="3">F15*D15</f>
        <v>96.86844</v>
      </c>
      <c r="J15" s="122">
        <f t="shared" ref="J15:J23" si="4">G15*D15</f>
        <v>96.86844</v>
      </c>
      <c r="K15" s="103"/>
      <c r="L15" s="88"/>
      <c r="M15" s="88"/>
      <c r="N15" s="88"/>
      <c r="O15" s="88"/>
      <c r="P15" s="88"/>
      <c r="Q15" s="88"/>
      <c r="R15" s="88"/>
      <c r="S15" s="88"/>
      <c r="T15" s="88"/>
      <c r="U15" s="88"/>
      <c r="V15" s="88"/>
      <c r="W15" s="88"/>
      <c r="X15" s="88"/>
      <c r="Y15" s="88"/>
      <c r="Z15" s="88"/>
      <c r="AA15" s="88"/>
      <c r="AB15" s="88"/>
      <c r="AC15" s="88"/>
    </row>
    <row r="16">
      <c r="A16" s="114" t="s">
        <v>64</v>
      </c>
      <c r="B16" s="115" t="s">
        <v>65</v>
      </c>
      <c r="C16" s="116" t="s">
        <v>56</v>
      </c>
      <c r="D16" s="117">
        <v>2.379</v>
      </c>
      <c r="E16" s="119">
        <v>0.0</v>
      </c>
      <c r="F16" s="119">
        <v>40.45</v>
      </c>
      <c r="G16" s="119">
        <f t="shared" si="1"/>
        <v>40.45</v>
      </c>
      <c r="H16" s="122">
        <f t="shared" si="2"/>
        <v>0</v>
      </c>
      <c r="I16" s="122">
        <f t="shared" si="3"/>
        <v>96.23055</v>
      </c>
      <c r="J16" s="122">
        <f t="shared" si="4"/>
        <v>96.23055</v>
      </c>
      <c r="K16" s="103"/>
      <c r="L16" s="88"/>
      <c r="M16" s="88"/>
      <c r="N16" s="88"/>
      <c r="O16" s="88"/>
      <c r="P16" s="88"/>
      <c r="Q16" s="88"/>
      <c r="R16" s="88"/>
      <c r="S16" s="88"/>
      <c r="T16" s="88"/>
      <c r="U16" s="88"/>
      <c r="V16" s="88"/>
      <c r="W16" s="88"/>
      <c r="X16" s="88"/>
      <c r="Y16" s="88"/>
      <c r="Z16" s="88"/>
      <c r="AA16" s="88"/>
      <c r="AB16" s="88"/>
      <c r="AC16" s="88"/>
    </row>
    <row r="17">
      <c r="A17" s="114" t="s">
        <v>70</v>
      </c>
      <c r="B17" s="115" t="s">
        <v>71</v>
      </c>
      <c r="C17" s="116" t="s">
        <v>32</v>
      </c>
      <c r="D17" s="117">
        <v>71.248</v>
      </c>
      <c r="E17" s="119">
        <v>0.15</v>
      </c>
      <c r="F17" s="119">
        <v>0.0</v>
      </c>
      <c r="G17" s="119">
        <f t="shared" si="1"/>
        <v>0.15</v>
      </c>
      <c r="H17" s="122">
        <f t="shared" si="2"/>
        <v>10.6872</v>
      </c>
      <c r="I17" s="122">
        <f t="shared" si="3"/>
        <v>0</v>
      </c>
      <c r="J17" s="122">
        <f t="shared" si="4"/>
        <v>10.6872</v>
      </c>
      <c r="K17" s="103"/>
      <c r="L17" s="88"/>
      <c r="M17" s="88"/>
      <c r="N17" s="88"/>
      <c r="O17" s="88"/>
      <c r="P17" s="88"/>
      <c r="Q17" s="88"/>
      <c r="R17" s="88"/>
      <c r="S17" s="88"/>
      <c r="T17" s="88"/>
      <c r="U17" s="88"/>
      <c r="V17" s="88"/>
      <c r="W17" s="88"/>
      <c r="X17" s="88"/>
      <c r="Y17" s="88"/>
      <c r="Z17" s="88"/>
      <c r="AA17" s="88"/>
      <c r="AB17" s="88"/>
      <c r="AC17" s="88"/>
    </row>
    <row r="18">
      <c r="A18" s="114" t="s">
        <v>75</v>
      </c>
      <c r="B18" s="115" t="s">
        <v>76</v>
      </c>
      <c r="C18" s="116" t="s">
        <v>77</v>
      </c>
      <c r="D18" s="117">
        <f>0.55*2.77</f>
        <v>1.5235</v>
      </c>
      <c r="E18" s="119">
        <f>564.57/(0.6*0.8)</f>
        <v>1176.1875</v>
      </c>
      <c r="F18" s="119">
        <v>0.0</v>
      </c>
      <c r="G18" s="119">
        <f t="shared" si="1"/>
        <v>1176.1875</v>
      </c>
      <c r="H18" s="122">
        <f t="shared" si="2"/>
        <v>1791.921656</v>
      </c>
      <c r="I18" s="122">
        <f t="shared" si="3"/>
        <v>0</v>
      </c>
      <c r="J18" s="122">
        <f t="shared" si="4"/>
        <v>1791.921656</v>
      </c>
      <c r="K18" s="103"/>
      <c r="L18" s="88"/>
      <c r="M18" s="88"/>
      <c r="N18" s="88"/>
      <c r="O18" s="88"/>
      <c r="P18" s="88"/>
      <c r="Q18" s="88"/>
      <c r="R18" s="88"/>
      <c r="S18" s="88"/>
      <c r="T18" s="88"/>
      <c r="U18" s="88"/>
      <c r="V18" s="88"/>
      <c r="W18" s="88"/>
      <c r="X18" s="88"/>
      <c r="Y18" s="88"/>
      <c r="Z18" s="88"/>
      <c r="AA18" s="88"/>
      <c r="AB18" s="88"/>
      <c r="AC18" s="88"/>
    </row>
    <row r="19">
      <c r="A19" s="114" t="s">
        <v>89</v>
      </c>
      <c r="B19" s="115" t="s">
        <v>91</v>
      </c>
      <c r="C19" s="116" t="s">
        <v>77</v>
      </c>
      <c r="D19" s="117">
        <v>2.99</v>
      </c>
      <c r="E19" s="119">
        <v>261.86</v>
      </c>
      <c r="F19" s="119">
        <v>0.0</v>
      </c>
      <c r="G19" s="119">
        <f t="shared" si="1"/>
        <v>261.86</v>
      </c>
      <c r="H19" s="122">
        <f t="shared" si="2"/>
        <v>782.9614</v>
      </c>
      <c r="I19" s="122">
        <f t="shared" si="3"/>
        <v>0</v>
      </c>
      <c r="J19" s="122">
        <f t="shared" si="4"/>
        <v>782.9614</v>
      </c>
      <c r="K19" s="103"/>
      <c r="L19" s="88"/>
      <c r="M19" s="88"/>
      <c r="N19" s="88"/>
      <c r="O19" s="88"/>
      <c r="P19" s="88"/>
      <c r="Q19" s="88"/>
      <c r="R19" s="88"/>
      <c r="S19" s="88"/>
      <c r="T19" s="88"/>
      <c r="U19" s="88"/>
      <c r="V19" s="88"/>
      <c r="W19" s="88"/>
      <c r="X19" s="88"/>
      <c r="Y19" s="88"/>
      <c r="Z19" s="88"/>
      <c r="AA19" s="88"/>
      <c r="AB19" s="88"/>
      <c r="AC19" s="88"/>
    </row>
    <row r="20">
      <c r="A20" s="114" t="s">
        <v>98</v>
      </c>
      <c r="B20" s="115" t="s">
        <v>99</v>
      </c>
      <c r="C20" s="116" t="s">
        <v>32</v>
      </c>
      <c r="D20" s="117">
        <v>3.448</v>
      </c>
      <c r="E20" s="119">
        <v>0.33</v>
      </c>
      <c r="F20" s="119">
        <v>0.0</v>
      </c>
      <c r="G20" s="119">
        <f t="shared" si="1"/>
        <v>0.33</v>
      </c>
      <c r="H20" s="122">
        <f t="shared" si="2"/>
        <v>1.13784</v>
      </c>
      <c r="I20" s="122">
        <f t="shared" si="3"/>
        <v>0</v>
      </c>
      <c r="J20" s="122">
        <f t="shared" si="4"/>
        <v>1.13784</v>
      </c>
      <c r="K20" s="103"/>
      <c r="L20" s="88"/>
      <c r="M20" s="88"/>
      <c r="N20" s="88"/>
      <c r="O20" s="88"/>
      <c r="P20" s="88"/>
      <c r="Q20" s="88"/>
      <c r="R20" s="88"/>
      <c r="S20" s="88"/>
      <c r="T20" s="88"/>
      <c r="U20" s="88"/>
      <c r="V20" s="88"/>
      <c r="W20" s="88"/>
      <c r="X20" s="88"/>
      <c r="Y20" s="88"/>
      <c r="Z20" s="88"/>
      <c r="AA20" s="88"/>
      <c r="AB20" s="88"/>
      <c r="AC20" s="88"/>
    </row>
    <row r="21">
      <c r="A21" s="114" t="s">
        <v>102</v>
      </c>
      <c r="B21" s="115" t="s">
        <v>103</v>
      </c>
      <c r="C21" s="116" t="s">
        <v>104</v>
      </c>
      <c r="D21" s="117">
        <v>1.513</v>
      </c>
      <c r="E21" s="119">
        <v>60.63</v>
      </c>
      <c r="F21" s="119">
        <v>0.0</v>
      </c>
      <c r="G21" s="119">
        <f t="shared" si="1"/>
        <v>60.63</v>
      </c>
      <c r="H21" s="122">
        <f t="shared" si="2"/>
        <v>91.73319</v>
      </c>
      <c r="I21" s="122">
        <f t="shared" si="3"/>
        <v>0</v>
      </c>
      <c r="J21" s="122">
        <f t="shared" si="4"/>
        <v>91.73319</v>
      </c>
      <c r="K21" s="103"/>
      <c r="L21" s="88"/>
      <c r="M21" s="88"/>
      <c r="N21" s="88"/>
      <c r="O21" s="88"/>
      <c r="P21" s="88"/>
      <c r="Q21" s="88"/>
      <c r="R21" s="88"/>
      <c r="S21" s="88"/>
      <c r="T21" s="88"/>
      <c r="U21" s="88"/>
      <c r="V21" s="88"/>
      <c r="W21" s="88"/>
      <c r="X21" s="88"/>
      <c r="Y21" s="88"/>
      <c r="Z21" s="88"/>
      <c r="AA21" s="88"/>
      <c r="AB21" s="88"/>
      <c r="AC21" s="88"/>
    </row>
    <row r="22">
      <c r="A22" s="114" t="s">
        <v>105</v>
      </c>
      <c r="B22" s="115" t="s">
        <v>106</v>
      </c>
      <c r="C22" s="116" t="s">
        <v>107</v>
      </c>
      <c r="D22" s="117">
        <v>4.697</v>
      </c>
      <c r="E22" s="119">
        <v>3.14</v>
      </c>
      <c r="F22" s="119">
        <v>0.0</v>
      </c>
      <c r="G22" s="119">
        <f t="shared" si="1"/>
        <v>3.14</v>
      </c>
      <c r="H22" s="122">
        <f t="shared" si="2"/>
        <v>14.74858</v>
      </c>
      <c r="I22" s="122">
        <f t="shared" si="3"/>
        <v>0</v>
      </c>
      <c r="J22" s="122">
        <f t="shared" si="4"/>
        <v>14.74858</v>
      </c>
      <c r="K22" s="103"/>
      <c r="L22" s="88"/>
      <c r="M22" s="88"/>
      <c r="N22" s="88"/>
      <c r="O22" s="88"/>
      <c r="P22" s="88"/>
      <c r="Q22" s="88"/>
      <c r="R22" s="88"/>
      <c r="S22" s="88"/>
      <c r="T22" s="88"/>
      <c r="U22" s="88"/>
      <c r="V22" s="88"/>
      <c r="W22" s="88"/>
      <c r="X22" s="88"/>
      <c r="Y22" s="88"/>
      <c r="Z22" s="88"/>
      <c r="AA22" s="88"/>
      <c r="AB22" s="88"/>
      <c r="AC22" s="88"/>
    </row>
    <row r="23">
      <c r="A23" s="114" t="s">
        <v>115</v>
      </c>
      <c r="B23" s="115" t="s">
        <v>116</v>
      </c>
      <c r="C23" s="116" t="s">
        <v>32</v>
      </c>
      <c r="D23" s="117">
        <v>4.263</v>
      </c>
      <c r="E23" s="119">
        <v>23.04</v>
      </c>
      <c r="F23" s="119">
        <v>0.0</v>
      </c>
      <c r="G23" s="119">
        <f t="shared" si="1"/>
        <v>23.04</v>
      </c>
      <c r="H23" s="122">
        <f t="shared" si="2"/>
        <v>98.21952</v>
      </c>
      <c r="I23" s="122">
        <f t="shared" si="3"/>
        <v>0</v>
      </c>
      <c r="J23" s="122">
        <f t="shared" si="4"/>
        <v>98.21952</v>
      </c>
      <c r="K23" s="103"/>
      <c r="L23" s="88"/>
      <c r="M23" s="88"/>
      <c r="N23" s="88"/>
      <c r="O23" s="88"/>
      <c r="P23" s="88"/>
      <c r="Q23" s="88"/>
      <c r="R23" s="88"/>
      <c r="S23" s="88"/>
      <c r="T23" s="88"/>
      <c r="U23" s="88"/>
      <c r="V23" s="88"/>
      <c r="W23" s="88"/>
      <c r="X23" s="88"/>
      <c r="Y23" s="88"/>
      <c r="Z23" s="88"/>
      <c r="AA23" s="88"/>
      <c r="AB23" s="88"/>
      <c r="AC23" s="88"/>
    </row>
    <row r="24">
      <c r="A24" s="160"/>
      <c r="B24" s="103"/>
      <c r="C24" s="103"/>
      <c r="D24" s="103"/>
      <c r="E24" s="103"/>
      <c r="F24" s="161"/>
      <c r="G24" s="163" t="s">
        <v>121</v>
      </c>
      <c r="H24" s="164">
        <f t="shared" ref="H24:J24" si="5">SUM(H15:H23)</f>
        <v>2791.409386</v>
      </c>
      <c r="I24" s="164">
        <f t="shared" si="5"/>
        <v>193.09899</v>
      </c>
      <c r="J24" s="164">
        <f t="shared" si="5"/>
        <v>2984.508376</v>
      </c>
      <c r="K24" s="103"/>
      <c r="L24" s="88"/>
      <c r="M24" s="88"/>
      <c r="N24" s="88"/>
      <c r="O24" s="88"/>
      <c r="P24" s="88"/>
      <c r="Q24" s="88"/>
      <c r="R24" s="88"/>
      <c r="S24" s="88"/>
      <c r="T24" s="88"/>
      <c r="U24" s="88"/>
      <c r="V24" s="88"/>
      <c r="W24" s="88"/>
      <c r="X24" s="88"/>
      <c r="Y24" s="88"/>
      <c r="Z24" s="88"/>
      <c r="AA24" s="88"/>
      <c r="AB24" s="88"/>
      <c r="AC24" s="88"/>
    </row>
    <row r="25">
      <c r="A25" s="160"/>
      <c r="B25" s="103"/>
      <c r="C25" s="103"/>
      <c r="D25" s="103"/>
      <c r="E25" s="103"/>
      <c r="F25" s="103"/>
      <c r="G25" s="174"/>
      <c r="H25" s="175"/>
      <c r="I25" s="175"/>
      <c r="J25" s="175"/>
      <c r="K25" s="103"/>
      <c r="L25" s="88"/>
      <c r="M25" s="88"/>
      <c r="N25" s="88"/>
      <c r="O25" s="88"/>
      <c r="P25" s="88"/>
      <c r="Q25" s="88"/>
      <c r="R25" s="88"/>
      <c r="S25" s="88"/>
      <c r="T25" s="88"/>
      <c r="U25" s="88"/>
      <c r="V25" s="88"/>
      <c r="W25" s="88"/>
      <c r="X25" s="88"/>
      <c r="Y25" s="88"/>
      <c r="Z25" s="88"/>
      <c r="AA25" s="88"/>
      <c r="AB25" s="88"/>
      <c r="AC25" s="88"/>
    </row>
    <row r="26">
      <c r="A26" s="89" t="s">
        <v>130</v>
      </c>
      <c r="B26" s="90" t="s">
        <v>131</v>
      </c>
      <c r="C26" s="92" t="s">
        <v>32</v>
      </c>
      <c r="D26" s="94"/>
      <c r="E26" s="94"/>
      <c r="F26" s="94"/>
      <c r="G26" s="94"/>
      <c r="H26" s="94"/>
      <c r="I26" s="94"/>
      <c r="J26" s="94"/>
      <c r="K26" s="103"/>
      <c r="L26" s="88"/>
      <c r="M26" s="88"/>
      <c r="N26" s="88"/>
      <c r="O26" s="88"/>
      <c r="P26" s="88"/>
      <c r="Q26" s="88"/>
      <c r="R26" s="88"/>
      <c r="S26" s="88"/>
      <c r="T26" s="88"/>
      <c r="U26" s="88"/>
      <c r="V26" s="88"/>
      <c r="W26" s="88"/>
      <c r="X26" s="88"/>
      <c r="Y26" s="88"/>
      <c r="Z26" s="88"/>
      <c r="AA26" s="88"/>
      <c r="AB26" s="88"/>
      <c r="AC26" s="88"/>
    </row>
    <row r="27">
      <c r="A27" s="106" t="s">
        <v>43</v>
      </c>
      <c r="B27" s="107" t="s">
        <v>21</v>
      </c>
      <c r="C27" s="107" t="s">
        <v>32</v>
      </c>
      <c r="D27" s="107" t="s">
        <v>44</v>
      </c>
      <c r="E27" s="107" t="s">
        <v>45</v>
      </c>
      <c r="F27" s="107" t="s">
        <v>46</v>
      </c>
      <c r="G27" s="107" t="s">
        <v>47</v>
      </c>
      <c r="H27" s="110" t="s">
        <v>49</v>
      </c>
      <c r="I27" s="110" t="s">
        <v>50</v>
      </c>
      <c r="J27" s="110" t="s">
        <v>51</v>
      </c>
      <c r="K27" s="112"/>
      <c r="L27" s="88"/>
      <c r="M27" s="88"/>
      <c r="N27" s="88"/>
      <c r="O27" s="88"/>
      <c r="P27" s="88"/>
      <c r="Q27" s="88"/>
      <c r="R27" s="88"/>
      <c r="S27" s="88"/>
      <c r="T27" s="88"/>
      <c r="U27" s="88"/>
      <c r="V27" s="88"/>
      <c r="W27" s="88"/>
      <c r="X27" s="88"/>
      <c r="Y27" s="88"/>
      <c r="Z27" s="88"/>
      <c r="AA27" s="88"/>
      <c r="AB27" s="88"/>
      <c r="AC27" s="88"/>
    </row>
    <row r="28">
      <c r="A28" s="114" t="s">
        <v>53</v>
      </c>
      <c r="B28" s="115" t="s">
        <v>55</v>
      </c>
      <c r="C28" s="116" t="s">
        <v>56</v>
      </c>
      <c r="D28" s="117">
        <v>3.084</v>
      </c>
      <c r="E28" s="119">
        <v>0.0</v>
      </c>
      <c r="F28" s="119">
        <v>31.41</v>
      </c>
      <c r="G28" s="119">
        <f t="shared" ref="G28:G36" si="6">SUM(E28:F28)</f>
        <v>31.41</v>
      </c>
      <c r="H28" s="122">
        <f t="shared" ref="H28:H36" si="7">E28*D28</f>
        <v>0</v>
      </c>
      <c r="I28" s="122">
        <f t="shared" ref="I28:I36" si="8">F28*D28</f>
        <v>96.86844</v>
      </c>
      <c r="J28" s="122">
        <f t="shared" ref="J28:J36" si="9">G28*D28</f>
        <v>96.86844</v>
      </c>
      <c r="K28" s="103"/>
      <c r="L28" s="88"/>
      <c r="M28" s="88"/>
      <c r="N28" s="88"/>
      <c r="O28" s="88"/>
      <c r="P28" s="88"/>
      <c r="Q28" s="88"/>
      <c r="R28" s="88"/>
      <c r="S28" s="88"/>
      <c r="T28" s="88"/>
      <c r="U28" s="88"/>
      <c r="V28" s="88"/>
      <c r="W28" s="88"/>
      <c r="X28" s="88"/>
      <c r="Y28" s="88"/>
      <c r="Z28" s="88"/>
      <c r="AA28" s="88"/>
      <c r="AB28" s="88"/>
      <c r="AC28" s="88"/>
    </row>
    <row r="29">
      <c r="A29" s="114" t="s">
        <v>64</v>
      </c>
      <c r="B29" s="115" t="s">
        <v>65</v>
      </c>
      <c r="C29" s="116" t="s">
        <v>56</v>
      </c>
      <c r="D29" s="117">
        <v>2.379</v>
      </c>
      <c r="E29" s="119">
        <v>0.0</v>
      </c>
      <c r="F29" s="119">
        <v>40.45</v>
      </c>
      <c r="G29" s="119">
        <f t="shared" si="6"/>
        <v>40.45</v>
      </c>
      <c r="H29" s="122">
        <f t="shared" si="7"/>
        <v>0</v>
      </c>
      <c r="I29" s="122">
        <f t="shared" si="8"/>
        <v>96.23055</v>
      </c>
      <c r="J29" s="122">
        <f t="shared" si="9"/>
        <v>96.23055</v>
      </c>
      <c r="K29" s="103"/>
      <c r="L29" s="88"/>
      <c r="M29" s="88"/>
      <c r="N29" s="88"/>
      <c r="O29" s="88"/>
      <c r="P29" s="88"/>
      <c r="Q29" s="88"/>
      <c r="R29" s="88"/>
      <c r="S29" s="88"/>
      <c r="T29" s="88"/>
      <c r="U29" s="88"/>
      <c r="V29" s="88"/>
      <c r="W29" s="88"/>
      <c r="X29" s="88"/>
      <c r="Y29" s="88"/>
      <c r="Z29" s="88"/>
      <c r="AA29" s="88"/>
      <c r="AB29" s="88"/>
      <c r="AC29" s="88"/>
    </row>
    <row r="30">
      <c r="A30" s="114" t="s">
        <v>70</v>
      </c>
      <c r="B30" s="115" t="s">
        <v>71</v>
      </c>
      <c r="C30" s="116" t="s">
        <v>32</v>
      </c>
      <c r="D30" s="117">
        <v>71.248</v>
      </c>
      <c r="E30" s="119">
        <v>0.15</v>
      </c>
      <c r="F30" s="119">
        <v>0.0</v>
      </c>
      <c r="G30" s="119">
        <f t="shared" si="6"/>
        <v>0.15</v>
      </c>
      <c r="H30" s="122">
        <f t="shared" si="7"/>
        <v>10.6872</v>
      </c>
      <c r="I30" s="122">
        <f t="shared" si="8"/>
        <v>0</v>
      </c>
      <c r="J30" s="122">
        <f t="shared" si="9"/>
        <v>10.6872</v>
      </c>
      <c r="K30" s="103"/>
      <c r="L30" s="88"/>
      <c r="M30" s="88"/>
      <c r="N30" s="88"/>
      <c r="O30" s="88"/>
      <c r="P30" s="88"/>
      <c r="Q30" s="88"/>
      <c r="R30" s="88"/>
      <c r="S30" s="88"/>
      <c r="T30" s="88"/>
      <c r="U30" s="88"/>
      <c r="V30" s="88"/>
      <c r="W30" s="88"/>
      <c r="X30" s="88"/>
      <c r="Y30" s="88"/>
      <c r="Z30" s="88"/>
      <c r="AA30" s="88"/>
      <c r="AB30" s="88"/>
      <c r="AC30" s="88"/>
    </row>
    <row r="31">
      <c r="A31" s="114" t="s">
        <v>75</v>
      </c>
      <c r="B31" s="115" t="s">
        <v>76</v>
      </c>
      <c r="C31" s="116" t="s">
        <v>77</v>
      </c>
      <c r="D31" s="117">
        <f>0.55*2</f>
        <v>1.1</v>
      </c>
      <c r="E31" s="119">
        <f>564.57/(0.6*0.8)</f>
        <v>1176.1875</v>
      </c>
      <c r="F31" s="119">
        <v>0.0</v>
      </c>
      <c r="G31" s="119">
        <f t="shared" si="6"/>
        <v>1176.1875</v>
      </c>
      <c r="H31" s="122">
        <f t="shared" si="7"/>
        <v>1293.80625</v>
      </c>
      <c r="I31" s="122">
        <f t="shared" si="8"/>
        <v>0</v>
      </c>
      <c r="J31" s="122">
        <f t="shared" si="9"/>
        <v>1293.80625</v>
      </c>
      <c r="K31" s="103"/>
      <c r="L31" s="88"/>
      <c r="M31" s="88"/>
      <c r="N31" s="88"/>
      <c r="O31" s="88"/>
      <c r="P31" s="88"/>
      <c r="Q31" s="88"/>
      <c r="R31" s="88"/>
      <c r="S31" s="88"/>
      <c r="T31" s="88"/>
      <c r="U31" s="88"/>
      <c r="V31" s="88"/>
      <c r="W31" s="88"/>
      <c r="X31" s="88"/>
      <c r="Y31" s="88"/>
      <c r="Z31" s="88"/>
      <c r="AA31" s="88"/>
      <c r="AB31" s="88"/>
      <c r="AC31" s="88"/>
    </row>
    <row r="32">
      <c r="A32" s="114" t="s">
        <v>89</v>
      </c>
      <c r="B32" s="115" t="s">
        <v>91</v>
      </c>
      <c r="C32" s="116" t="s">
        <v>77</v>
      </c>
      <c r="D32" s="117">
        <f>0.55*0.55*9</f>
        <v>2.7225</v>
      </c>
      <c r="E32" s="119">
        <v>261.86</v>
      </c>
      <c r="F32" s="119">
        <v>0.0</v>
      </c>
      <c r="G32" s="119">
        <f t="shared" si="6"/>
        <v>261.86</v>
      </c>
      <c r="H32" s="122">
        <f t="shared" si="7"/>
        <v>712.91385</v>
      </c>
      <c r="I32" s="122">
        <f t="shared" si="8"/>
        <v>0</v>
      </c>
      <c r="J32" s="122">
        <f t="shared" si="9"/>
        <v>712.91385</v>
      </c>
      <c r="K32" s="103"/>
      <c r="L32" s="88"/>
      <c r="M32" s="88"/>
      <c r="N32" s="88"/>
      <c r="O32" s="88"/>
      <c r="P32" s="88"/>
      <c r="Q32" s="88"/>
      <c r="R32" s="88"/>
      <c r="S32" s="88"/>
      <c r="T32" s="88"/>
      <c r="U32" s="88"/>
      <c r="V32" s="88"/>
      <c r="W32" s="88"/>
      <c r="X32" s="88"/>
      <c r="Y32" s="88"/>
      <c r="Z32" s="88"/>
      <c r="AA32" s="88"/>
      <c r="AB32" s="88"/>
      <c r="AC32" s="88"/>
    </row>
    <row r="33">
      <c r="A33" s="114" t="s">
        <v>98</v>
      </c>
      <c r="B33" s="115" t="s">
        <v>99</v>
      </c>
      <c r="C33" s="116" t="s">
        <v>32</v>
      </c>
      <c r="D33" s="117">
        <v>3.0</v>
      </c>
      <c r="E33" s="119">
        <v>0.33</v>
      </c>
      <c r="F33" s="119">
        <v>0.0</v>
      </c>
      <c r="G33" s="119">
        <f t="shared" si="6"/>
        <v>0.33</v>
      </c>
      <c r="H33" s="122">
        <f t="shared" si="7"/>
        <v>0.99</v>
      </c>
      <c r="I33" s="122">
        <f t="shared" si="8"/>
        <v>0</v>
      </c>
      <c r="J33" s="122">
        <f t="shared" si="9"/>
        <v>0.99</v>
      </c>
      <c r="K33" s="103"/>
      <c r="L33" s="88"/>
      <c r="M33" s="88"/>
      <c r="N33" s="88"/>
      <c r="O33" s="88"/>
      <c r="P33" s="88"/>
      <c r="Q33" s="88"/>
      <c r="R33" s="88"/>
      <c r="S33" s="88"/>
      <c r="T33" s="88"/>
      <c r="U33" s="88"/>
      <c r="V33" s="88"/>
      <c r="W33" s="88"/>
      <c r="X33" s="88"/>
      <c r="Y33" s="88"/>
      <c r="Z33" s="88"/>
      <c r="AA33" s="88"/>
      <c r="AB33" s="88"/>
      <c r="AC33" s="88"/>
    </row>
    <row r="34">
      <c r="A34" s="114" t="s">
        <v>102</v>
      </c>
      <c r="B34" s="115" t="s">
        <v>103</v>
      </c>
      <c r="C34" s="116" t="s">
        <v>104</v>
      </c>
      <c r="D34" s="117">
        <v>3.5</v>
      </c>
      <c r="E34" s="119">
        <v>60.63</v>
      </c>
      <c r="F34" s="119">
        <v>0.0</v>
      </c>
      <c r="G34" s="119">
        <f t="shared" si="6"/>
        <v>60.63</v>
      </c>
      <c r="H34" s="122">
        <f t="shared" si="7"/>
        <v>212.205</v>
      </c>
      <c r="I34" s="122">
        <f t="shared" si="8"/>
        <v>0</v>
      </c>
      <c r="J34" s="122">
        <f t="shared" si="9"/>
        <v>212.205</v>
      </c>
      <c r="K34" s="103"/>
      <c r="L34" s="88"/>
      <c r="M34" s="88"/>
      <c r="N34" s="88"/>
      <c r="O34" s="88"/>
      <c r="P34" s="88"/>
      <c r="Q34" s="88"/>
      <c r="R34" s="88"/>
      <c r="S34" s="88"/>
      <c r="T34" s="88"/>
      <c r="U34" s="88"/>
      <c r="V34" s="88"/>
      <c r="W34" s="88"/>
      <c r="X34" s="88"/>
      <c r="Y34" s="88"/>
      <c r="Z34" s="88"/>
      <c r="AA34" s="88"/>
      <c r="AB34" s="88"/>
      <c r="AC34" s="88"/>
    </row>
    <row r="35">
      <c r="A35" s="114" t="s">
        <v>105</v>
      </c>
      <c r="B35" s="115" t="s">
        <v>106</v>
      </c>
      <c r="C35" s="116" t="s">
        <v>107</v>
      </c>
      <c r="D35" s="117">
        <v>4.697</v>
      </c>
      <c r="E35" s="119">
        <v>3.14</v>
      </c>
      <c r="F35" s="119">
        <v>0.0</v>
      </c>
      <c r="G35" s="119">
        <f t="shared" si="6"/>
        <v>3.14</v>
      </c>
      <c r="H35" s="122">
        <f t="shared" si="7"/>
        <v>14.74858</v>
      </c>
      <c r="I35" s="122">
        <f t="shared" si="8"/>
        <v>0</v>
      </c>
      <c r="J35" s="122">
        <f t="shared" si="9"/>
        <v>14.74858</v>
      </c>
      <c r="K35" s="103"/>
      <c r="L35" s="88"/>
      <c r="M35" s="88"/>
      <c r="N35" s="88"/>
      <c r="O35" s="88"/>
      <c r="P35" s="88"/>
      <c r="Q35" s="88"/>
      <c r="R35" s="88"/>
      <c r="S35" s="88"/>
      <c r="T35" s="88"/>
      <c r="U35" s="88"/>
      <c r="V35" s="88"/>
      <c r="W35" s="88"/>
      <c r="X35" s="88"/>
      <c r="Y35" s="88"/>
      <c r="Z35" s="88"/>
      <c r="AA35" s="88"/>
      <c r="AB35" s="88"/>
      <c r="AC35" s="88"/>
    </row>
    <row r="36">
      <c r="A36" s="114" t="s">
        <v>115</v>
      </c>
      <c r="B36" s="115" t="s">
        <v>116</v>
      </c>
      <c r="C36" s="116" t="s">
        <v>32</v>
      </c>
      <c r="D36" s="117">
        <v>4.263</v>
      </c>
      <c r="E36" s="119">
        <v>23.04</v>
      </c>
      <c r="F36" s="119">
        <v>0.0</v>
      </c>
      <c r="G36" s="119">
        <f t="shared" si="6"/>
        <v>23.04</v>
      </c>
      <c r="H36" s="122">
        <f t="shared" si="7"/>
        <v>98.21952</v>
      </c>
      <c r="I36" s="122">
        <f t="shared" si="8"/>
        <v>0</v>
      </c>
      <c r="J36" s="122">
        <f t="shared" si="9"/>
        <v>98.21952</v>
      </c>
      <c r="K36" s="103"/>
      <c r="L36" s="88"/>
      <c r="M36" s="88"/>
      <c r="N36" s="88"/>
      <c r="O36" s="88"/>
      <c r="P36" s="88"/>
      <c r="Q36" s="88"/>
      <c r="R36" s="88"/>
      <c r="S36" s="88"/>
      <c r="T36" s="88"/>
      <c r="U36" s="88"/>
      <c r="V36" s="88"/>
      <c r="W36" s="88"/>
      <c r="X36" s="88"/>
      <c r="Y36" s="88"/>
      <c r="Z36" s="88"/>
      <c r="AA36" s="88"/>
      <c r="AB36" s="88"/>
      <c r="AC36" s="88"/>
    </row>
    <row r="37">
      <c r="A37" s="160"/>
      <c r="B37" s="103"/>
      <c r="C37" s="103"/>
      <c r="D37" s="103"/>
      <c r="E37" s="103"/>
      <c r="F37" s="161"/>
      <c r="G37" s="163" t="s">
        <v>121</v>
      </c>
      <c r="H37" s="164">
        <f t="shared" ref="H37:J37" si="10">SUM(H28:H36)</f>
        <v>2343.5704</v>
      </c>
      <c r="I37" s="164">
        <f t="shared" si="10"/>
        <v>193.09899</v>
      </c>
      <c r="J37" s="164">
        <f t="shared" si="10"/>
        <v>2536.66939</v>
      </c>
      <c r="K37" s="103"/>
      <c r="L37" s="88"/>
      <c r="M37" s="88"/>
      <c r="N37" s="88"/>
      <c r="O37" s="88"/>
      <c r="P37" s="88"/>
      <c r="Q37" s="88"/>
      <c r="R37" s="88"/>
      <c r="S37" s="88"/>
      <c r="T37" s="88"/>
      <c r="U37" s="88"/>
      <c r="V37" s="88"/>
      <c r="W37" s="88"/>
      <c r="X37" s="88"/>
      <c r="Y37" s="88"/>
      <c r="Z37" s="88"/>
      <c r="AA37" s="88"/>
      <c r="AB37" s="88"/>
      <c r="AC37" s="88"/>
    </row>
    <row r="38">
      <c r="A38" s="160"/>
      <c r="B38" s="103"/>
      <c r="C38" s="103"/>
      <c r="D38" s="103"/>
      <c r="E38" s="103"/>
      <c r="F38" s="103"/>
      <c r="G38" s="174"/>
      <c r="H38" s="175"/>
      <c r="I38" s="175"/>
      <c r="J38" s="175"/>
      <c r="K38" s="103"/>
      <c r="L38" s="88"/>
      <c r="M38" s="88"/>
      <c r="N38" s="88"/>
      <c r="O38" s="88"/>
      <c r="P38" s="88"/>
      <c r="Q38" s="88"/>
      <c r="R38" s="88"/>
      <c r="S38" s="88"/>
      <c r="T38" s="88"/>
      <c r="U38" s="88"/>
      <c r="V38" s="88"/>
      <c r="W38" s="88"/>
      <c r="X38" s="88"/>
      <c r="Y38" s="88"/>
      <c r="Z38" s="88"/>
      <c r="AA38" s="88"/>
      <c r="AB38" s="88"/>
      <c r="AC38" s="88"/>
    </row>
    <row r="39">
      <c r="A39" s="89" t="s">
        <v>195</v>
      </c>
      <c r="B39" s="90" t="s">
        <v>196</v>
      </c>
      <c r="C39" s="92" t="s">
        <v>32</v>
      </c>
      <c r="D39" s="94"/>
      <c r="E39" s="94"/>
      <c r="F39" s="94"/>
      <c r="G39" s="94"/>
      <c r="H39" s="94"/>
      <c r="I39" s="94"/>
      <c r="J39" s="94"/>
      <c r="K39" s="103"/>
      <c r="L39" s="88"/>
      <c r="M39" s="88"/>
      <c r="N39" s="88"/>
      <c r="O39" s="88"/>
      <c r="P39" s="88"/>
      <c r="Q39" s="88"/>
      <c r="R39" s="88"/>
      <c r="S39" s="88"/>
      <c r="T39" s="88"/>
      <c r="U39" s="88"/>
      <c r="V39" s="88"/>
      <c r="W39" s="88"/>
      <c r="X39" s="88"/>
      <c r="Y39" s="88"/>
      <c r="Z39" s="88"/>
      <c r="AA39" s="88"/>
      <c r="AB39" s="88"/>
      <c r="AC39" s="88"/>
    </row>
    <row r="40">
      <c r="A40" s="106" t="s">
        <v>43</v>
      </c>
      <c r="B40" s="107" t="s">
        <v>21</v>
      </c>
      <c r="C40" s="107" t="s">
        <v>32</v>
      </c>
      <c r="D40" s="107" t="s">
        <v>44</v>
      </c>
      <c r="E40" s="107" t="s">
        <v>45</v>
      </c>
      <c r="F40" s="107" t="s">
        <v>46</v>
      </c>
      <c r="G40" s="107" t="s">
        <v>47</v>
      </c>
      <c r="H40" s="110" t="s">
        <v>49</v>
      </c>
      <c r="I40" s="110" t="s">
        <v>50</v>
      </c>
      <c r="J40" s="110" t="s">
        <v>51</v>
      </c>
      <c r="K40" s="112"/>
      <c r="L40" s="88"/>
      <c r="M40" s="88"/>
      <c r="N40" s="88"/>
      <c r="O40" s="88"/>
      <c r="P40" s="88"/>
      <c r="Q40" s="88"/>
      <c r="R40" s="88"/>
      <c r="S40" s="88"/>
      <c r="T40" s="88"/>
      <c r="U40" s="88"/>
      <c r="V40" s="88"/>
      <c r="W40" s="88"/>
      <c r="X40" s="88"/>
      <c r="Y40" s="88"/>
      <c r="Z40" s="88"/>
      <c r="AA40" s="88"/>
      <c r="AB40" s="88"/>
      <c r="AC40" s="88"/>
    </row>
    <row r="41">
      <c r="A41" s="114" t="s">
        <v>200</v>
      </c>
      <c r="B41" s="115" t="s">
        <v>201</v>
      </c>
      <c r="C41" s="116" t="s">
        <v>202</v>
      </c>
      <c r="D41" s="117">
        <v>0.51</v>
      </c>
      <c r="E41" s="119">
        <v>34.86</v>
      </c>
      <c r="F41" s="119">
        <v>0.0</v>
      </c>
      <c r="G41" s="119">
        <f t="shared" ref="G41:G51" si="11">SUM(E41:F41)</f>
        <v>34.86</v>
      </c>
      <c r="H41" s="122">
        <f t="shared" ref="H41:H51" si="12">E41*D41</f>
        <v>17.7786</v>
      </c>
      <c r="I41" s="122">
        <f t="shared" ref="I41:I51" si="13">F41*D41</f>
        <v>0</v>
      </c>
      <c r="J41" s="122">
        <f t="shared" ref="J41:J51" si="14">G41*D41</f>
        <v>17.7786</v>
      </c>
      <c r="K41" s="103"/>
      <c r="L41" s="88"/>
      <c r="M41" s="88"/>
      <c r="N41" s="88"/>
      <c r="O41" s="88"/>
      <c r="P41" s="88"/>
      <c r="Q41" s="88"/>
      <c r="R41" s="88"/>
      <c r="S41" s="88"/>
      <c r="T41" s="88"/>
      <c r="U41" s="88"/>
      <c r="V41" s="88"/>
      <c r="W41" s="88"/>
      <c r="X41" s="88"/>
      <c r="Y41" s="88"/>
      <c r="Z41" s="88"/>
      <c r="AA41" s="88"/>
      <c r="AB41" s="88"/>
      <c r="AC41" s="88"/>
    </row>
    <row r="42">
      <c r="A42" s="114" t="s">
        <v>211</v>
      </c>
      <c r="B42" s="115" t="s">
        <v>212</v>
      </c>
      <c r="C42" s="116" t="s">
        <v>77</v>
      </c>
      <c r="D42" s="117">
        <f>1.2*2.1</f>
        <v>2.52</v>
      </c>
      <c r="E42" s="119">
        <v>0.0</v>
      </c>
      <c r="F42" s="119">
        <v>0.0</v>
      </c>
      <c r="G42" s="119">
        <f t="shared" si="11"/>
        <v>0</v>
      </c>
      <c r="H42" s="122">
        <f t="shared" si="12"/>
        <v>0</v>
      </c>
      <c r="I42" s="122">
        <f t="shared" si="13"/>
        <v>0</v>
      </c>
      <c r="J42" s="122">
        <f t="shared" si="14"/>
        <v>0</v>
      </c>
      <c r="K42" s="103"/>
      <c r="L42" s="88"/>
      <c r="M42" s="88"/>
      <c r="N42" s="88"/>
      <c r="O42" s="88"/>
      <c r="P42" s="88"/>
      <c r="Q42" s="88"/>
      <c r="R42" s="88"/>
      <c r="S42" s="88"/>
      <c r="T42" s="88"/>
      <c r="U42" s="88"/>
      <c r="V42" s="88"/>
      <c r="W42" s="88"/>
      <c r="X42" s="88"/>
      <c r="Y42" s="88"/>
      <c r="Z42" s="88"/>
      <c r="AA42" s="88"/>
      <c r="AB42" s="88"/>
      <c r="AC42" s="88"/>
    </row>
    <row r="43">
      <c r="A43" s="114" t="s">
        <v>223</v>
      </c>
      <c r="B43" s="115" t="s">
        <v>224</v>
      </c>
      <c r="C43" s="116" t="s">
        <v>32</v>
      </c>
      <c r="D43" s="117">
        <v>24.0</v>
      </c>
      <c r="E43" s="119">
        <v>27.97</v>
      </c>
      <c r="F43" s="119">
        <v>0.0</v>
      </c>
      <c r="G43" s="119">
        <f t="shared" si="11"/>
        <v>27.97</v>
      </c>
      <c r="H43" s="122">
        <f t="shared" si="12"/>
        <v>671.28</v>
      </c>
      <c r="I43" s="122">
        <f t="shared" si="13"/>
        <v>0</v>
      </c>
      <c r="J43" s="122">
        <f t="shared" si="14"/>
        <v>671.28</v>
      </c>
      <c r="K43" s="103"/>
      <c r="L43" s="88"/>
      <c r="M43" s="88"/>
      <c r="N43" s="88"/>
      <c r="O43" s="88"/>
      <c r="P43" s="88"/>
      <c r="Q43" s="88"/>
      <c r="R43" s="88"/>
      <c r="S43" s="88"/>
      <c r="T43" s="88"/>
      <c r="U43" s="88"/>
      <c r="V43" s="88"/>
      <c r="W43" s="88"/>
      <c r="X43" s="88"/>
      <c r="Y43" s="88"/>
      <c r="Z43" s="88"/>
      <c r="AA43" s="88"/>
      <c r="AB43" s="88"/>
      <c r="AC43" s="88"/>
    </row>
    <row r="44">
      <c r="A44" s="114" t="s">
        <v>230</v>
      </c>
      <c r="B44" s="115" t="s">
        <v>232</v>
      </c>
      <c r="C44" s="116" t="s">
        <v>107</v>
      </c>
      <c r="D44" s="117">
        <v>6.7</v>
      </c>
      <c r="E44" s="119">
        <v>56.22</v>
      </c>
      <c r="F44" s="119">
        <v>0.0</v>
      </c>
      <c r="G44" s="119">
        <f t="shared" si="11"/>
        <v>56.22</v>
      </c>
      <c r="H44" s="122">
        <f t="shared" si="12"/>
        <v>376.674</v>
      </c>
      <c r="I44" s="122">
        <f t="shared" si="13"/>
        <v>0</v>
      </c>
      <c r="J44" s="122">
        <f t="shared" si="14"/>
        <v>376.674</v>
      </c>
      <c r="K44" s="103"/>
      <c r="L44" s="88"/>
      <c r="M44" s="88"/>
      <c r="N44" s="88"/>
      <c r="O44" s="88"/>
      <c r="P44" s="88"/>
      <c r="Q44" s="88"/>
      <c r="R44" s="88"/>
      <c r="S44" s="88"/>
      <c r="T44" s="88"/>
      <c r="U44" s="88"/>
      <c r="V44" s="88"/>
      <c r="W44" s="88"/>
      <c r="X44" s="88"/>
      <c r="Y44" s="88"/>
      <c r="Z44" s="88"/>
      <c r="AA44" s="88"/>
      <c r="AB44" s="88"/>
      <c r="AC44" s="88"/>
    </row>
    <row r="45">
      <c r="A45" s="114" t="s">
        <v>236</v>
      </c>
      <c r="B45" s="115" t="s">
        <v>237</v>
      </c>
      <c r="C45" s="116" t="s">
        <v>77</v>
      </c>
      <c r="D45" s="117">
        <v>2.52</v>
      </c>
      <c r="E45" s="119">
        <v>341.84</v>
      </c>
      <c r="F45" s="119">
        <v>0.0</v>
      </c>
      <c r="G45" s="119">
        <f t="shared" si="11"/>
        <v>341.84</v>
      </c>
      <c r="H45" s="122">
        <f t="shared" si="12"/>
        <v>861.4368</v>
      </c>
      <c r="I45" s="122">
        <f t="shared" si="13"/>
        <v>0</v>
      </c>
      <c r="J45" s="122">
        <f t="shared" si="14"/>
        <v>861.4368</v>
      </c>
      <c r="K45" s="103"/>
      <c r="L45" s="88"/>
      <c r="M45" s="88"/>
      <c r="N45" s="88"/>
      <c r="O45" s="88"/>
      <c r="P45" s="88"/>
      <c r="Q45" s="88"/>
      <c r="R45" s="88"/>
      <c r="S45" s="88"/>
      <c r="T45" s="88"/>
      <c r="U45" s="88"/>
      <c r="V45" s="88"/>
      <c r="W45" s="88"/>
      <c r="X45" s="88"/>
      <c r="Y45" s="88"/>
      <c r="Z45" s="88"/>
      <c r="AA45" s="88"/>
      <c r="AB45" s="88"/>
      <c r="AC45" s="88"/>
    </row>
    <row r="46">
      <c r="A46" s="114" t="s">
        <v>102</v>
      </c>
      <c r="B46" s="115" t="s">
        <v>103</v>
      </c>
      <c r="C46" s="116" t="s">
        <v>104</v>
      </c>
      <c r="D46" s="117">
        <v>2.01</v>
      </c>
      <c r="E46" s="119">
        <v>60.63</v>
      </c>
      <c r="F46" s="119">
        <v>0.0</v>
      </c>
      <c r="G46" s="119">
        <f t="shared" si="11"/>
        <v>60.63</v>
      </c>
      <c r="H46" s="122">
        <f t="shared" si="12"/>
        <v>121.8663</v>
      </c>
      <c r="I46" s="122">
        <f t="shared" si="13"/>
        <v>0</v>
      </c>
      <c r="J46" s="122">
        <f t="shared" si="14"/>
        <v>121.8663</v>
      </c>
      <c r="K46" s="103"/>
      <c r="L46" s="88"/>
      <c r="M46" s="88"/>
      <c r="N46" s="88"/>
      <c r="O46" s="88"/>
      <c r="P46" s="88"/>
      <c r="Q46" s="88"/>
      <c r="R46" s="88"/>
      <c r="S46" s="88"/>
      <c r="T46" s="88"/>
      <c r="U46" s="88"/>
      <c r="V46" s="88"/>
      <c r="W46" s="88"/>
      <c r="X46" s="88"/>
      <c r="Y46" s="88"/>
      <c r="Z46" s="88"/>
      <c r="AA46" s="88"/>
      <c r="AB46" s="88"/>
      <c r="AC46" s="88"/>
    </row>
    <row r="47">
      <c r="A47" s="114" t="s">
        <v>105</v>
      </c>
      <c r="B47" s="115" t="s">
        <v>106</v>
      </c>
      <c r="C47" s="116" t="s">
        <v>107</v>
      </c>
      <c r="D47" s="117">
        <v>6.7</v>
      </c>
      <c r="E47" s="119">
        <v>3.14</v>
      </c>
      <c r="F47" s="119">
        <v>0.0</v>
      </c>
      <c r="G47" s="119">
        <f t="shared" si="11"/>
        <v>3.14</v>
      </c>
      <c r="H47" s="122">
        <f t="shared" si="12"/>
        <v>21.038</v>
      </c>
      <c r="I47" s="122">
        <f t="shared" si="13"/>
        <v>0</v>
      </c>
      <c r="J47" s="122">
        <f t="shared" si="14"/>
        <v>21.038</v>
      </c>
      <c r="K47" s="103"/>
      <c r="L47" s="88"/>
      <c r="M47" s="88"/>
      <c r="N47" s="88"/>
      <c r="O47" s="88"/>
      <c r="P47" s="88"/>
      <c r="Q47" s="88"/>
      <c r="R47" s="88"/>
      <c r="S47" s="88"/>
      <c r="T47" s="88"/>
      <c r="U47" s="88"/>
      <c r="V47" s="88"/>
      <c r="W47" s="88"/>
      <c r="X47" s="88"/>
      <c r="Y47" s="88"/>
      <c r="Z47" s="88"/>
      <c r="AA47" s="88"/>
      <c r="AB47" s="88"/>
      <c r="AC47" s="88"/>
    </row>
    <row r="48">
      <c r="A48" s="114" t="s">
        <v>115</v>
      </c>
      <c r="B48" s="115" t="s">
        <v>256</v>
      </c>
      <c r="C48" s="116" t="s">
        <v>32</v>
      </c>
      <c r="D48" s="117">
        <v>0.83</v>
      </c>
      <c r="E48" s="119">
        <v>23.04</v>
      </c>
      <c r="F48" s="119">
        <v>0.0</v>
      </c>
      <c r="G48" s="119">
        <f t="shared" si="11"/>
        <v>23.04</v>
      </c>
      <c r="H48" s="122">
        <f t="shared" si="12"/>
        <v>19.1232</v>
      </c>
      <c r="I48" s="122">
        <f t="shared" si="13"/>
        <v>0</v>
      </c>
      <c r="J48" s="122">
        <f t="shared" si="14"/>
        <v>19.1232</v>
      </c>
      <c r="K48" s="103"/>
      <c r="L48" s="88"/>
      <c r="M48" s="88"/>
      <c r="N48" s="88"/>
      <c r="O48" s="88"/>
      <c r="P48" s="88"/>
      <c r="Q48" s="88"/>
      <c r="R48" s="88"/>
      <c r="S48" s="88"/>
      <c r="T48" s="88"/>
      <c r="U48" s="88"/>
      <c r="V48" s="88"/>
      <c r="W48" s="88"/>
      <c r="X48" s="88"/>
      <c r="Y48" s="88"/>
      <c r="Z48" s="88"/>
      <c r="AA48" s="88"/>
      <c r="AB48" s="88"/>
      <c r="AC48" s="88"/>
    </row>
    <row r="49">
      <c r="A49" s="114" t="s">
        <v>261</v>
      </c>
      <c r="B49" s="115" t="s">
        <v>262</v>
      </c>
      <c r="C49" s="116" t="s">
        <v>56</v>
      </c>
      <c r="D49" s="117">
        <v>0.36</v>
      </c>
      <c r="E49" s="119">
        <v>0.0</v>
      </c>
      <c r="F49" s="119">
        <v>40.19</v>
      </c>
      <c r="G49" s="119">
        <f t="shared" si="11"/>
        <v>40.19</v>
      </c>
      <c r="H49" s="122">
        <f t="shared" si="12"/>
        <v>0</v>
      </c>
      <c r="I49" s="122">
        <f t="shared" si="13"/>
        <v>14.4684</v>
      </c>
      <c r="J49" s="122">
        <f t="shared" si="14"/>
        <v>14.4684</v>
      </c>
      <c r="K49" s="103"/>
      <c r="L49" s="88"/>
      <c r="M49" s="88"/>
      <c r="N49" s="88"/>
      <c r="O49" s="88"/>
      <c r="P49" s="88"/>
      <c r="Q49" s="88"/>
      <c r="R49" s="88"/>
      <c r="S49" s="88"/>
      <c r="T49" s="88"/>
      <c r="U49" s="88"/>
      <c r="V49" s="88"/>
      <c r="W49" s="88"/>
      <c r="X49" s="88"/>
      <c r="Y49" s="88"/>
      <c r="Z49" s="88"/>
      <c r="AA49" s="88"/>
      <c r="AB49" s="88"/>
      <c r="AC49" s="88"/>
    </row>
    <row r="50">
      <c r="A50" s="114" t="s">
        <v>53</v>
      </c>
      <c r="B50" s="115" t="s">
        <v>55</v>
      </c>
      <c r="C50" s="116" t="s">
        <v>56</v>
      </c>
      <c r="D50" s="117">
        <v>1.65</v>
      </c>
      <c r="E50" s="119">
        <v>0.0</v>
      </c>
      <c r="F50" s="119">
        <v>31.41</v>
      </c>
      <c r="G50" s="119">
        <f t="shared" si="11"/>
        <v>31.41</v>
      </c>
      <c r="H50" s="122">
        <f t="shared" si="12"/>
        <v>0</v>
      </c>
      <c r="I50" s="122">
        <f t="shared" si="13"/>
        <v>51.8265</v>
      </c>
      <c r="J50" s="122">
        <f t="shared" si="14"/>
        <v>51.8265</v>
      </c>
      <c r="K50" s="103"/>
      <c r="L50" s="88"/>
      <c r="M50" s="88"/>
      <c r="N50" s="88"/>
      <c r="O50" s="88"/>
      <c r="P50" s="88"/>
      <c r="Q50" s="88"/>
      <c r="R50" s="88"/>
      <c r="S50" s="88"/>
      <c r="T50" s="88"/>
      <c r="U50" s="88"/>
      <c r="V50" s="88"/>
      <c r="W50" s="88"/>
      <c r="X50" s="88"/>
      <c r="Y50" s="88"/>
      <c r="Z50" s="88"/>
      <c r="AA50" s="88"/>
      <c r="AB50" s="88"/>
      <c r="AC50" s="88"/>
    </row>
    <row r="51">
      <c r="A51" s="114" t="s">
        <v>64</v>
      </c>
      <c r="B51" s="115" t="s">
        <v>65</v>
      </c>
      <c r="C51" s="116" t="s">
        <v>56</v>
      </c>
      <c r="D51" s="117">
        <v>1.51</v>
      </c>
      <c r="E51" s="119">
        <v>0.0</v>
      </c>
      <c r="F51" s="119">
        <v>40.45</v>
      </c>
      <c r="G51" s="119">
        <f t="shared" si="11"/>
        <v>40.45</v>
      </c>
      <c r="H51" s="122">
        <f t="shared" si="12"/>
        <v>0</v>
      </c>
      <c r="I51" s="122">
        <f t="shared" si="13"/>
        <v>61.0795</v>
      </c>
      <c r="J51" s="122">
        <f t="shared" si="14"/>
        <v>61.0795</v>
      </c>
      <c r="K51" s="103"/>
      <c r="L51" s="88"/>
      <c r="M51" s="88"/>
      <c r="N51" s="88"/>
      <c r="O51" s="88"/>
      <c r="P51" s="88"/>
      <c r="Q51" s="88"/>
      <c r="R51" s="88"/>
      <c r="S51" s="88"/>
      <c r="T51" s="88"/>
      <c r="U51" s="88"/>
      <c r="V51" s="88"/>
      <c r="W51" s="88"/>
      <c r="X51" s="88"/>
      <c r="Y51" s="88"/>
      <c r="Z51" s="88"/>
      <c r="AA51" s="88"/>
      <c r="AB51" s="88"/>
      <c r="AC51" s="88"/>
    </row>
    <row r="52">
      <c r="A52" s="160"/>
      <c r="B52" s="103"/>
      <c r="C52" s="103"/>
      <c r="D52" s="103"/>
      <c r="E52" s="103"/>
      <c r="F52" s="161"/>
      <c r="G52" s="163" t="s">
        <v>121</v>
      </c>
      <c r="H52" s="164">
        <f t="shared" ref="H52:J52" si="15">SUM(H41:H51)</f>
        <v>2089.1969</v>
      </c>
      <c r="I52" s="164">
        <f t="shared" si="15"/>
        <v>127.3744</v>
      </c>
      <c r="J52" s="164">
        <f t="shared" si="15"/>
        <v>2216.5713</v>
      </c>
      <c r="K52" s="103"/>
      <c r="L52" s="88"/>
      <c r="M52" s="88"/>
      <c r="N52" s="88"/>
      <c r="O52" s="88"/>
      <c r="P52" s="88"/>
      <c r="Q52" s="88"/>
      <c r="R52" s="88"/>
      <c r="S52" s="88"/>
      <c r="T52" s="88"/>
      <c r="U52" s="88"/>
      <c r="V52" s="88"/>
      <c r="W52" s="88"/>
      <c r="X52" s="88"/>
      <c r="Y52" s="88"/>
      <c r="Z52" s="88"/>
      <c r="AA52" s="88"/>
      <c r="AB52" s="88"/>
      <c r="AC52" s="88"/>
    </row>
    <row r="53">
      <c r="A53" s="86"/>
      <c r="B53" s="88"/>
      <c r="C53" s="88"/>
      <c r="D53" s="88"/>
      <c r="E53" s="88"/>
      <c r="F53" s="88"/>
      <c r="G53" s="88"/>
      <c r="H53" s="88"/>
      <c r="I53" s="88"/>
      <c r="J53" s="88"/>
    </row>
    <row r="54">
      <c r="A54" s="203" t="s">
        <v>283</v>
      </c>
      <c r="B54" s="204" t="s">
        <v>286</v>
      </c>
      <c r="C54" s="205" t="s">
        <v>145</v>
      </c>
      <c r="D54" s="206"/>
      <c r="E54" s="206"/>
      <c r="F54" s="206"/>
      <c r="G54" s="206"/>
      <c r="H54" s="206"/>
      <c r="I54" s="206"/>
      <c r="J54" s="206"/>
      <c r="K54" s="112"/>
      <c r="L54" s="112"/>
      <c r="M54" s="112"/>
      <c r="N54" s="112"/>
      <c r="O54" s="112"/>
      <c r="P54" s="112"/>
      <c r="Q54" s="112"/>
      <c r="R54" s="112"/>
      <c r="S54" s="112"/>
      <c r="T54" s="112"/>
      <c r="U54" s="112"/>
      <c r="V54" s="112"/>
      <c r="W54" s="112"/>
      <c r="X54" s="112"/>
      <c r="Y54" s="112"/>
      <c r="Z54" s="112"/>
      <c r="AA54" s="112"/>
      <c r="AB54" s="112"/>
      <c r="AC54" s="112"/>
    </row>
    <row r="55">
      <c r="A55" s="207" t="s">
        <v>43</v>
      </c>
      <c r="B55" s="208" t="s">
        <v>21</v>
      </c>
      <c r="C55" s="208" t="s">
        <v>32</v>
      </c>
      <c r="D55" s="208" t="s">
        <v>44</v>
      </c>
      <c r="E55" s="208" t="s">
        <v>45</v>
      </c>
      <c r="F55" s="208" t="s">
        <v>46</v>
      </c>
      <c r="G55" s="208" t="s">
        <v>47</v>
      </c>
      <c r="H55" s="110" t="s">
        <v>49</v>
      </c>
      <c r="I55" s="110" t="s">
        <v>50</v>
      </c>
      <c r="J55" s="209" t="s">
        <v>51</v>
      </c>
      <c r="K55" s="112"/>
      <c r="L55" s="112"/>
      <c r="M55" s="112"/>
      <c r="N55" s="112"/>
      <c r="O55" s="112"/>
      <c r="P55" s="112"/>
      <c r="Q55" s="112"/>
      <c r="R55" s="112"/>
      <c r="S55" s="112"/>
      <c r="T55" s="112"/>
      <c r="U55" s="112"/>
      <c r="V55" s="112"/>
      <c r="W55" s="112"/>
      <c r="X55" s="112"/>
      <c r="Y55" s="112"/>
      <c r="Z55" s="112"/>
      <c r="AA55" s="112"/>
      <c r="AB55" s="112"/>
      <c r="AC55" s="112"/>
    </row>
    <row r="56">
      <c r="A56" s="210" t="s">
        <v>291</v>
      </c>
      <c r="B56" s="211" t="s">
        <v>292</v>
      </c>
      <c r="C56" s="212" t="s">
        <v>77</v>
      </c>
      <c r="D56" s="213">
        <v>0.11</v>
      </c>
      <c r="E56" s="214">
        <v>0.46</v>
      </c>
      <c r="F56" s="214">
        <v>61.23</v>
      </c>
      <c r="G56" s="214">
        <f t="shared" ref="G56:G61" si="16">E56+F56</f>
        <v>61.69</v>
      </c>
      <c r="H56" s="215">
        <f t="shared" ref="H56:H61" si="17">E56*D56</f>
        <v>0.0506</v>
      </c>
      <c r="I56" s="215">
        <f t="shared" ref="I56:I61" si="18">F56*D56</f>
        <v>6.7353</v>
      </c>
      <c r="J56" s="215">
        <f t="shared" ref="J56:J61" si="19">G56*D56</f>
        <v>6.7859</v>
      </c>
      <c r="K56" s="112"/>
      <c r="L56" s="112"/>
      <c r="M56" s="112"/>
      <c r="N56" s="112"/>
      <c r="O56" s="112"/>
      <c r="P56" s="112"/>
      <c r="Q56" s="216"/>
      <c r="R56" s="112"/>
      <c r="S56" s="112"/>
      <c r="T56" s="112"/>
      <c r="U56" s="112"/>
      <c r="V56" s="112"/>
      <c r="W56" s="112"/>
      <c r="X56" s="112"/>
      <c r="Y56" s="112"/>
      <c r="Z56" s="112"/>
      <c r="AA56" s="112"/>
      <c r="AB56" s="112"/>
      <c r="AC56" s="112"/>
    </row>
    <row r="57">
      <c r="A57" s="210" t="s">
        <v>297</v>
      </c>
      <c r="B57" s="211" t="s">
        <v>298</v>
      </c>
      <c r="C57" s="212" t="s">
        <v>77</v>
      </c>
      <c r="D57" s="213">
        <v>0.11</v>
      </c>
      <c r="E57" s="214">
        <v>0.61</v>
      </c>
      <c r="F57" s="214">
        <v>61.23</v>
      </c>
      <c r="G57" s="214">
        <f t="shared" si="16"/>
        <v>61.84</v>
      </c>
      <c r="H57" s="215">
        <f t="shared" si="17"/>
        <v>0.0671</v>
      </c>
      <c r="I57" s="215">
        <f t="shared" si="18"/>
        <v>6.7353</v>
      </c>
      <c r="J57" s="215">
        <f t="shared" si="19"/>
        <v>6.8024</v>
      </c>
      <c r="K57" s="112"/>
      <c r="L57" s="112"/>
      <c r="M57" s="112"/>
      <c r="N57" s="112"/>
      <c r="O57" s="112"/>
      <c r="P57" s="112"/>
      <c r="Q57" s="216"/>
      <c r="R57" s="112"/>
      <c r="S57" s="112"/>
      <c r="T57" s="112"/>
      <c r="U57" s="112"/>
      <c r="V57" s="112"/>
      <c r="W57" s="112"/>
      <c r="X57" s="112"/>
      <c r="Y57" s="112"/>
      <c r="Z57" s="112"/>
      <c r="AA57" s="112"/>
      <c r="AB57" s="112"/>
      <c r="AC57" s="112"/>
    </row>
    <row r="58">
      <c r="A58" s="210" t="s">
        <v>304</v>
      </c>
      <c r="B58" s="211" t="s">
        <v>305</v>
      </c>
      <c r="C58" s="212" t="s">
        <v>306</v>
      </c>
      <c r="D58" s="213">
        <v>0.11</v>
      </c>
      <c r="E58" s="214">
        <v>199.38</v>
      </c>
      <c r="F58" s="214">
        <v>0.0</v>
      </c>
      <c r="G58" s="214">
        <f t="shared" si="16"/>
        <v>199.38</v>
      </c>
      <c r="H58" s="215">
        <f t="shared" si="17"/>
        <v>21.9318</v>
      </c>
      <c r="I58" s="215">
        <f t="shared" si="18"/>
        <v>0</v>
      </c>
      <c r="J58" s="215">
        <f t="shared" si="19"/>
        <v>21.9318</v>
      </c>
      <c r="K58" s="112"/>
      <c r="L58" s="112"/>
      <c r="M58" s="112"/>
      <c r="N58" s="112"/>
      <c r="O58" s="112"/>
      <c r="P58" s="112"/>
      <c r="Q58" s="112"/>
      <c r="R58" s="112"/>
      <c r="S58" s="112"/>
      <c r="T58" s="112"/>
      <c r="U58" s="112"/>
      <c r="V58" s="112"/>
      <c r="W58" s="112"/>
      <c r="X58" s="112"/>
      <c r="Y58" s="112"/>
      <c r="Z58" s="112"/>
      <c r="AA58" s="112"/>
      <c r="AB58" s="112"/>
      <c r="AC58" s="112"/>
    </row>
    <row r="59">
      <c r="A59" s="210" t="s">
        <v>312</v>
      </c>
      <c r="B59" s="211" t="s">
        <v>314</v>
      </c>
      <c r="C59" s="212" t="s">
        <v>145</v>
      </c>
      <c r="D59" s="213">
        <v>1.0</v>
      </c>
      <c r="E59" s="214">
        <v>1428.62</v>
      </c>
      <c r="F59" s="214">
        <v>62.94</v>
      </c>
      <c r="G59" s="214">
        <f t="shared" si="16"/>
        <v>1491.56</v>
      </c>
      <c r="H59" s="215">
        <f t="shared" si="17"/>
        <v>1428.62</v>
      </c>
      <c r="I59" s="215">
        <f t="shared" si="18"/>
        <v>62.94</v>
      </c>
      <c r="J59" s="215">
        <f t="shared" si="19"/>
        <v>1491.56</v>
      </c>
      <c r="K59" s="112"/>
      <c r="L59" s="112"/>
      <c r="M59" s="112"/>
      <c r="N59" s="112"/>
      <c r="O59" s="112"/>
      <c r="P59" s="112"/>
      <c r="Q59" s="112"/>
      <c r="R59" s="112"/>
      <c r="S59" s="112"/>
      <c r="T59" s="112"/>
      <c r="U59" s="112"/>
      <c r="V59" s="112"/>
      <c r="W59" s="112"/>
      <c r="X59" s="112"/>
      <c r="Y59" s="112"/>
      <c r="Z59" s="112"/>
      <c r="AA59" s="112"/>
      <c r="AB59" s="112"/>
      <c r="AC59" s="112"/>
    </row>
    <row r="60">
      <c r="A60" s="210" t="s">
        <v>321</v>
      </c>
      <c r="B60" s="211" t="s">
        <v>322</v>
      </c>
      <c r="C60" s="212" t="s">
        <v>306</v>
      </c>
      <c r="D60" s="213">
        <v>0.11</v>
      </c>
      <c r="E60" s="214">
        <v>9.68</v>
      </c>
      <c r="F60" s="214">
        <v>0.0</v>
      </c>
      <c r="G60" s="214">
        <f t="shared" si="16"/>
        <v>9.68</v>
      </c>
      <c r="H60" s="215">
        <f t="shared" si="17"/>
        <v>1.0648</v>
      </c>
      <c r="I60" s="215">
        <f t="shared" si="18"/>
        <v>0</v>
      </c>
      <c r="J60" s="215">
        <f t="shared" si="19"/>
        <v>1.0648</v>
      </c>
      <c r="K60" s="112"/>
      <c r="L60" s="112"/>
      <c r="M60" s="112"/>
      <c r="N60" s="112"/>
      <c r="O60" s="112"/>
      <c r="P60" s="112"/>
      <c r="Q60" s="112"/>
      <c r="R60" s="112"/>
      <c r="S60" s="112"/>
      <c r="T60" s="112"/>
      <c r="U60" s="112"/>
      <c r="V60" s="112"/>
      <c r="W60" s="112"/>
      <c r="X60" s="112"/>
      <c r="Y60" s="112"/>
      <c r="Z60" s="112"/>
      <c r="AA60" s="112"/>
      <c r="AB60" s="112"/>
      <c r="AC60" s="112"/>
    </row>
    <row r="61">
      <c r="A61" s="210" t="s">
        <v>335</v>
      </c>
      <c r="B61" s="211" t="s">
        <v>338</v>
      </c>
      <c r="C61" s="212" t="s">
        <v>339</v>
      </c>
      <c r="D61" s="213">
        <v>0.11</v>
      </c>
      <c r="E61" s="214">
        <v>1.04</v>
      </c>
      <c r="F61" s="214">
        <v>0.0</v>
      </c>
      <c r="G61" s="214">
        <f t="shared" si="16"/>
        <v>1.04</v>
      </c>
      <c r="H61" s="215">
        <f t="shared" si="17"/>
        <v>0.1144</v>
      </c>
      <c r="I61" s="215">
        <f t="shared" si="18"/>
        <v>0</v>
      </c>
      <c r="J61" s="215">
        <f t="shared" si="19"/>
        <v>0.1144</v>
      </c>
      <c r="K61" s="112"/>
      <c r="L61" s="225" t="s">
        <v>346</v>
      </c>
      <c r="M61" s="112"/>
      <c r="N61" s="112"/>
      <c r="O61" s="112"/>
      <c r="P61" s="112"/>
      <c r="Q61" s="112"/>
      <c r="R61" s="112"/>
      <c r="S61" s="112"/>
      <c r="T61" s="112"/>
      <c r="U61" s="112"/>
      <c r="V61" s="112"/>
      <c r="W61" s="112"/>
      <c r="X61" s="112"/>
      <c r="Y61" s="112"/>
      <c r="Z61" s="112"/>
      <c r="AA61" s="112"/>
      <c r="AB61" s="112"/>
      <c r="AC61" s="112"/>
    </row>
    <row r="62">
      <c r="A62" s="86"/>
      <c r="B62" s="88"/>
      <c r="C62" s="88"/>
      <c r="D62" s="88"/>
      <c r="E62" s="88"/>
      <c r="F62" s="226"/>
      <c r="G62" s="227" t="s">
        <v>121</v>
      </c>
      <c r="H62" s="228">
        <f t="shared" ref="H62:J62" si="20">SUM(H56:H61)</f>
        <v>1451.8487</v>
      </c>
      <c r="I62" s="228">
        <f t="shared" si="20"/>
        <v>76.4106</v>
      </c>
      <c r="J62" s="228">
        <f t="shared" si="20"/>
        <v>1528.2593</v>
      </c>
      <c r="K62" s="112"/>
      <c r="L62" s="112"/>
      <c r="M62" s="112"/>
      <c r="N62" s="112"/>
      <c r="O62" s="112"/>
      <c r="P62" s="112"/>
      <c r="Q62" s="112"/>
      <c r="R62" s="112"/>
      <c r="S62" s="112"/>
      <c r="T62" s="112"/>
      <c r="U62" s="112"/>
      <c r="V62" s="112"/>
      <c r="W62" s="112"/>
      <c r="X62" s="112"/>
      <c r="Y62" s="112"/>
      <c r="Z62" s="112"/>
      <c r="AA62" s="112"/>
      <c r="AB62" s="112"/>
      <c r="AC62" s="112"/>
    </row>
    <row r="63">
      <c r="A63" s="229"/>
    </row>
    <row r="64">
      <c r="A64" s="203" t="s">
        <v>397</v>
      </c>
      <c r="B64" s="204" t="s">
        <v>400</v>
      </c>
      <c r="C64" s="205" t="s">
        <v>107</v>
      </c>
      <c r="D64" s="206"/>
      <c r="E64" s="206"/>
      <c r="F64" s="206"/>
      <c r="G64" s="206"/>
      <c r="H64" s="206"/>
      <c r="I64" s="206"/>
      <c r="J64" s="206"/>
      <c r="K64" s="112"/>
      <c r="L64" s="112"/>
      <c r="M64" s="112"/>
      <c r="N64" s="112"/>
      <c r="O64" s="112"/>
      <c r="P64" s="112"/>
      <c r="Q64" s="112"/>
      <c r="R64" s="112"/>
      <c r="S64" s="112"/>
      <c r="T64" s="112"/>
      <c r="U64" s="112"/>
      <c r="V64" s="112"/>
      <c r="W64" s="112"/>
      <c r="X64" s="112"/>
      <c r="Y64" s="112"/>
      <c r="Z64" s="112"/>
      <c r="AA64" s="112"/>
      <c r="AB64" s="112"/>
      <c r="AC64" s="112"/>
    </row>
    <row r="65">
      <c r="A65" s="207" t="s">
        <v>43</v>
      </c>
      <c r="B65" s="208" t="s">
        <v>21</v>
      </c>
      <c r="C65" s="208" t="s">
        <v>32</v>
      </c>
      <c r="D65" s="208" t="s">
        <v>44</v>
      </c>
      <c r="E65" s="208" t="s">
        <v>45</v>
      </c>
      <c r="F65" s="208" t="s">
        <v>46</v>
      </c>
      <c r="G65" s="208" t="s">
        <v>47</v>
      </c>
      <c r="H65" s="110" t="s">
        <v>49</v>
      </c>
      <c r="I65" s="110" t="s">
        <v>50</v>
      </c>
      <c r="J65" s="209" t="s">
        <v>51</v>
      </c>
      <c r="K65" s="112"/>
      <c r="L65" s="112"/>
      <c r="M65" s="112"/>
      <c r="N65" s="112"/>
      <c r="O65" s="112"/>
      <c r="P65" s="112"/>
      <c r="Q65" s="112"/>
      <c r="R65" s="112"/>
      <c r="S65" s="112"/>
      <c r="T65" s="112"/>
      <c r="U65" s="112"/>
      <c r="V65" s="112"/>
      <c r="W65" s="112"/>
      <c r="X65" s="112"/>
      <c r="Y65" s="112"/>
      <c r="Z65" s="112"/>
      <c r="AA65" s="112"/>
      <c r="AB65" s="112"/>
      <c r="AC65" s="112"/>
    </row>
    <row r="66">
      <c r="A66" s="210" t="s">
        <v>415</v>
      </c>
      <c r="B66" s="211" t="s">
        <v>416</v>
      </c>
      <c r="C66" s="212" t="s">
        <v>145</v>
      </c>
      <c r="D66" s="213">
        <f>0.3*0.15*0.15</f>
        <v>0.00675</v>
      </c>
      <c r="E66" s="214">
        <v>421.48</v>
      </c>
      <c r="F66" s="214">
        <v>137.59</v>
      </c>
      <c r="G66" s="214">
        <f t="shared" ref="G66:G71" si="21">E66+F66</f>
        <v>559.07</v>
      </c>
      <c r="H66" s="215">
        <f t="shared" ref="H66:H71" si="22">E66*D66</f>
        <v>2.84499</v>
      </c>
      <c r="I66" s="215">
        <f t="shared" ref="I66:I71" si="23">F66*D66</f>
        <v>0.9287325</v>
      </c>
      <c r="J66" s="215">
        <f t="shared" ref="J66:J71" si="24">G66*D66</f>
        <v>3.7737225</v>
      </c>
      <c r="K66" s="112"/>
      <c r="L66" s="112"/>
      <c r="M66" s="112"/>
      <c r="N66" s="112"/>
      <c r="O66" s="112"/>
      <c r="P66" s="112"/>
      <c r="Q66" s="216"/>
      <c r="R66" s="112"/>
      <c r="S66" s="112"/>
      <c r="T66" s="112"/>
      <c r="U66" s="112"/>
      <c r="V66" s="112"/>
      <c r="W66" s="112"/>
      <c r="X66" s="112"/>
      <c r="Y66" s="112"/>
      <c r="Z66" s="112"/>
      <c r="AA66" s="112"/>
      <c r="AB66" s="112"/>
      <c r="AC66" s="112"/>
    </row>
    <row r="67">
      <c r="A67" s="210" t="s">
        <v>447</v>
      </c>
      <c r="B67" s="211" t="s">
        <v>448</v>
      </c>
      <c r="C67" s="212" t="s">
        <v>77</v>
      </c>
      <c r="D67" s="213">
        <f>1.8*1</f>
        <v>1.8</v>
      </c>
      <c r="E67" s="214">
        <v>65.55</v>
      </c>
      <c r="F67" s="214">
        <v>6.64</v>
      </c>
      <c r="G67" s="214">
        <f t="shared" si="21"/>
        <v>72.19</v>
      </c>
      <c r="H67" s="215">
        <f t="shared" si="22"/>
        <v>117.99</v>
      </c>
      <c r="I67" s="215">
        <f t="shared" si="23"/>
        <v>11.952</v>
      </c>
      <c r="J67" s="215">
        <f t="shared" si="24"/>
        <v>129.942</v>
      </c>
      <c r="K67" s="112"/>
      <c r="L67" s="112"/>
      <c r="M67" s="112"/>
      <c r="N67" s="112"/>
      <c r="O67" s="112"/>
      <c r="P67" s="112"/>
      <c r="Q67" s="216"/>
      <c r="R67" s="112"/>
      <c r="S67" s="112"/>
      <c r="T67" s="112"/>
      <c r="U67" s="112"/>
      <c r="V67" s="112"/>
      <c r="W67" s="112"/>
      <c r="X67" s="112"/>
      <c r="Y67" s="112"/>
      <c r="Z67" s="112"/>
      <c r="AA67" s="112"/>
      <c r="AB67" s="112"/>
      <c r="AC67" s="112"/>
    </row>
    <row r="68">
      <c r="A68" s="210" t="s">
        <v>465</v>
      </c>
      <c r="B68" s="211" t="s">
        <v>466</v>
      </c>
      <c r="C68" s="212" t="s">
        <v>77</v>
      </c>
      <c r="D68" s="213">
        <v>1.8</v>
      </c>
      <c r="E68" s="214">
        <v>38.6</v>
      </c>
      <c r="F68" s="214">
        <v>13.91</v>
      </c>
      <c r="G68" s="214">
        <f t="shared" si="21"/>
        <v>52.51</v>
      </c>
      <c r="H68" s="215">
        <f t="shared" si="22"/>
        <v>69.48</v>
      </c>
      <c r="I68" s="215">
        <f t="shared" si="23"/>
        <v>25.038</v>
      </c>
      <c r="J68" s="215">
        <f t="shared" si="24"/>
        <v>94.518</v>
      </c>
      <c r="K68" s="112"/>
      <c r="L68" s="112"/>
      <c r="M68" s="112"/>
      <c r="N68" s="112"/>
      <c r="O68" s="112"/>
      <c r="P68" s="112"/>
      <c r="Q68" s="112"/>
      <c r="R68" s="112"/>
      <c r="S68" s="112"/>
      <c r="T68" s="112"/>
      <c r="U68" s="112"/>
      <c r="V68" s="112"/>
      <c r="W68" s="112"/>
      <c r="X68" s="112"/>
      <c r="Y68" s="112"/>
      <c r="Z68" s="112"/>
      <c r="AA68" s="112"/>
      <c r="AB68" s="112"/>
      <c r="AC68" s="112"/>
    </row>
    <row r="69">
      <c r="A69" s="210" t="s">
        <v>475</v>
      </c>
      <c r="B69" s="211" t="s">
        <v>476</v>
      </c>
      <c r="C69" s="212" t="s">
        <v>77</v>
      </c>
      <c r="D69" s="213">
        <v>2.32</v>
      </c>
      <c r="E69" s="214">
        <v>11.56</v>
      </c>
      <c r="F69" s="214">
        <v>2.64</v>
      </c>
      <c r="G69" s="214">
        <f t="shared" si="21"/>
        <v>14.2</v>
      </c>
      <c r="H69" s="215">
        <f t="shared" si="22"/>
        <v>26.8192</v>
      </c>
      <c r="I69" s="215">
        <f t="shared" si="23"/>
        <v>6.1248</v>
      </c>
      <c r="J69" s="215">
        <f t="shared" si="24"/>
        <v>32.944</v>
      </c>
      <c r="K69" s="112"/>
      <c r="L69" s="112"/>
      <c r="M69" s="112"/>
      <c r="N69" s="112"/>
      <c r="O69" s="112"/>
      <c r="P69" s="112"/>
      <c r="Q69" s="112"/>
      <c r="R69" s="112"/>
      <c r="S69" s="112"/>
      <c r="T69" s="112"/>
      <c r="U69" s="112"/>
      <c r="V69" s="112"/>
      <c r="W69" s="112"/>
      <c r="X69" s="112"/>
      <c r="Y69" s="112"/>
      <c r="Z69" s="112"/>
      <c r="AA69" s="112"/>
      <c r="AB69" s="112"/>
      <c r="AC69" s="112"/>
    </row>
    <row r="70">
      <c r="A70" s="210" t="s">
        <v>533</v>
      </c>
      <c r="B70" s="211" t="s">
        <v>534</v>
      </c>
      <c r="C70" s="212" t="s">
        <v>107</v>
      </c>
      <c r="D70" s="213">
        <f>2.65+0.3</f>
        <v>2.95</v>
      </c>
      <c r="E70" s="214">
        <v>51.28</v>
      </c>
      <c r="F70" s="214">
        <v>0.0</v>
      </c>
      <c r="G70" s="214">
        <f t="shared" si="21"/>
        <v>51.28</v>
      </c>
      <c r="H70" s="215">
        <f t="shared" si="22"/>
        <v>151.276</v>
      </c>
      <c r="I70" s="215">
        <f t="shared" si="23"/>
        <v>0</v>
      </c>
      <c r="J70" s="215">
        <f t="shared" si="24"/>
        <v>151.276</v>
      </c>
      <c r="K70" s="112"/>
      <c r="L70" s="112"/>
      <c r="M70" s="112"/>
      <c r="N70" s="112"/>
      <c r="O70" s="112"/>
      <c r="P70" s="112"/>
      <c r="Q70" s="112"/>
      <c r="R70" s="112"/>
      <c r="S70" s="112"/>
      <c r="T70" s="112"/>
      <c r="U70" s="112"/>
      <c r="V70" s="112"/>
      <c r="W70" s="112"/>
      <c r="X70" s="112"/>
      <c r="Y70" s="112"/>
      <c r="Z70" s="112"/>
      <c r="AA70" s="112"/>
      <c r="AB70" s="112"/>
      <c r="AC70" s="112"/>
    </row>
    <row r="71">
      <c r="A71" s="210" t="s">
        <v>593</v>
      </c>
      <c r="B71" s="211" t="s">
        <v>594</v>
      </c>
      <c r="C71" s="212" t="s">
        <v>56</v>
      </c>
      <c r="D71" s="213">
        <v>0.2</v>
      </c>
      <c r="E71" s="214">
        <v>0.0</v>
      </c>
      <c r="F71" s="214">
        <v>39.91</v>
      </c>
      <c r="G71" s="214">
        <f t="shared" si="21"/>
        <v>39.91</v>
      </c>
      <c r="H71" s="215">
        <f t="shared" si="22"/>
        <v>0</v>
      </c>
      <c r="I71" s="215">
        <f t="shared" si="23"/>
        <v>7.982</v>
      </c>
      <c r="J71" s="215">
        <f t="shared" si="24"/>
        <v>7.982</v>
      </c>
      <c r="K71" s="112"/>
      <c r="L71" s="225" t="s">
        <v>346</v>
      </c>
      <c r="M71" s="112"/>
      <c r="N71" s="112"/>
      <c r="O71" s="112"/>
      <c r="P71" s="112"/>
      <c r="Q71" s="112"/>
      <c r="R71" s="112"/>
      <c r="S71" s="112"/>
      <c r="T71" s="112"/>
      <c r="U71" s="112"/>
      <c r="V71" s="112"/>
      <c r="W71" s="112"/>
      <c r="X71" s="112"/>
      <c r="Y71" s="112"/>
      <c r="Z71" s="112"/>
      <c r="AA71" s="112"/>
      <c r="AB71" s="112"/>
      <c r="AC71" s="112"/>
    </row>
    <row r="72">
      <c r="A72" s="86"/>
      <c r="B72" s="88"/>
      <c r="C72" s="88"/>
      <c r="D72" s="88"/>
      <c r="E72" s="88"/>
      <c r="F72" s="226"/>
      <c r="G72" s="227" t="s">
        <v>121</v>
      </c>
      <c r="H72" s="228">
        <f t="shared" ref="H72:J72" si="25">SUM(H66:H71)</f>
        <v>368.41019</v>
      </c>
      <c r="I72" s="228">
        <f t="shared" si="25"/>
        <v>52.0255325</v>
      </c>
      <c r="J72" s="228">
        <f t="shared" si="25"/>
        <v>420.4357225</v>
      </c>
      <c r="K72" s="112"/>
      <c r="L72" s="112"/>
      <c r="M72" s="112"/>
      <c r="N72" s="112"/>
      <c r="O72" s="112"/>
      <c r="P72" s="112"/>
      <c r="Q72" s="112"/>
      <c r="R72" s="112"/>
      <c r="S72" s="112"/>
      <c r="T72" s="112"/>
      <c r="U72" s="112"/>
      <c r="V72" s="112"/>
      <c r="W72" s="112"/>
      <c r="X72" s="112"/>
      <c r="Y72" s="112"/>
      <c r="Z72" s="112"/>
      <c r="AA72" s="112"/>
      <c r="AB72" s="112"/>
      <c r="AC72" s="112"/>
    </row>
    <row r="73">
      <c r="A73" s="229"/>
    </row>
    <row r="74">
      <c r="A74" s="89" t="s">
        <v>645</v>
      </c>
      <c r="B74" s="90" t="s">
        <v>648</v>
      </c>
      <c r="C74" s="92" t="s">
        <v>107</v>
      </c>
      <c r="D74" s="94"/>
      <c r="E74" s="94" t="s">
        <v>651</v>
      </c>
      <c r="F74" s="94">
        <v>98523.0</v>
      </c>
      <c r="G74" s="94"/>
      <c r="H74" s="94"/>
      <c r="I74" s="94"/>
      <c r="J74" s="94"/>
    </row>
    <row r="75">
      <c r="A75" s="106" t="s">
        <v>43</v>
      </c>
      <c r="B75" s="107" t="s">
        <v>21</v>
      </c>
      <c r="C75" s="107" t="s">
        <v>32</v>
      </c>
      <c r="D75" s="107" t="s">
        <v>44</v>
      </c>
      <c r="E75" s="107" t="s">
        <v>45</v>
      </c>
      <c r="F75" s="107" t="s">
        <v>46</v>
      </c>
      <c r="G75" s="107" t="s">
        <v>47</v>
      </c>
      <c r="H75" s="110" t="s">
        <v>49</v>
      </c>
      <c r="I75" s="110" t="s">
        <v>50</v>
      </c>
      <c r="J75" s="110" t="s">
        <v>51</v>
      </c>
    </row>
    <row r="76">
      <c r="A76" s="114" t="s">
        <v>660</v>
      </c>
      <c r="B76" s="115" t="s">
        <v>661</v>
      </c>
      <c r="C76" s="116" t="s">
        <v>145</v>
      </c>
      <c r="D76" s="117">
        <v>0.0119545</v>
      </c>
      <c r="E76" s="119">
        <v>347.33</v>
      </c>
      <c r="F76" s="119">
        <v>197.41</v>
      </c>
      <c r="G76" s="119">
        <f t="shared" ref="G76:G82" si="26">SUM(E76:F76)</f>
        <v>544.74</v>
      </c>
      <c r="H76" s="122">
        <f t="shared" ref="H76:H82" si="27">E76*D76</f>
        <v>4.152156485</v>
      </c>
      <c r="I76" s="122">
        <f t="shared" ref="I76:I82" si="28">F76*D76</f>
        <v>2.359937845</v>
      </c>
      <c r="J76" s="122">
        <f t="shared" ref="J76:J82" si="29">G76*D76</f>
        <v>6.51209433</v>
      </c>
    </row>
    <row r="77">
      <c r="A77" s="114" t="s">
        <v>53</v>
      </c>
      <c r="B77" s="115" t="s">
        <v>55</v>
      </c>
      <c r="C77" s="116" t="s">
        <v>56</v>
      </c>
      <c r="D77" s="117">
        <v>0.2863087</v>
      </c>
      <c r="E77" s="119">
        <v>0.0</v>
      </c>
      <c r="F77" s="119">
        <v>31.41</v>
      </c>
      <c r="G77" s="119">
        <f t="shared" si="26"/>
        <v>31.41</v>
      </c>
      <c r="H77" s="122">
        <f t="shared" si="27"/>
        <v>0</v>
      </c>
      <c r="I77" s="122">
        <f t="shared" si="28"/>
        <v>8.992956267</v>
      </c>
      <c r="J77" s="122">
        <f t="shared" si="29"/>
        <v>8.992956267</v>
      </c>
    </row>
    <row r="78">
      <c r="A78" s="114" t="s">
        <v>593</v>
      </c>
      <c r="B78" s="115" t="s">
        <v>594</v>
      </c>
      <c r="C78" s="116" t="s">
        <v>56</v>
      </c>
      <c r="D78" s="117">
        <v>0.5726174</v>
      </c>
      <c r="E78" s="119">
        <v>0.0</v>
      </c>
      <c r="F78" s="119">
        <v>39.91</v>
      </c>
      <c r="G78" s="119">
        <f t="shared" si="26"/>
        <v>39.91</v>
      </c>
      <c r="H78" s="122">
        <f t="shared" si="27"/>
        <v>0</v>
      </c>
      <c r="I78" s="122">
        <f t="shared" si="28"/>
        <v>22.85316043</v>
      </c>
      <c r="J78" s="122">
        <f t="shared" si="29"/>
        <v>22.85316043</v>
      </c>
    </row>
    <row r="79">
      <c r="A79" s="230" t="s">
        <v>695</v>
      </c>
      <c r="B79" s="115" t="s">
        <v>730</v>
      </c>
      <c r="C79" s="116" t="s">
        <v>32</v>
      </c>
      <c r="D79" s="117">
        <v>2.34375</v>
      </c>
      <c r="E79" s="119">
        <v>7.0</v>
      </c>
      <c r="F79" s="119">
        <v>0.0</v>
      </c>
      <c r="G79" s="119">
        <f t="shared" si="26"/>
        <v>7</v>
      </c>
      <c r="H79" s="122">
        <f t="shared" si="27"/>
        <v>16.40625</v>
      </c>
      <c r="I79" s="122">
        <f t="shared" si="28"/>
        <v>0</v>
      </c>
      <c r="J79" s="122">
        <f t="shared" si="29"/>
        <v>16.40625</v>
      </c>
    </row>
    <row r="80">
      <c r="A80" s="114" t="s">
        <v>739</v>
      </c>
      <c r="B80" s="115" t="s">
        <v>740</v>
      </c>
      <c r="C80" s="116" t="s">
        <v>32</v>
      </c>
      <c r="D80" s="117">
        <v>4.6875</v>
      </c>
      <c r="E80" s="119">
        <v>0.74</v>
      </c>
      <c r="F80" s="119">
        <v>0.0</v>
      </c>
      <c r="G80" s="119">
        <f t="shared" si="26"/>
        <v>0.74</v>
      </c>
      <c r="H80" s="122">
        <f t="shared" si="27"/>
        <v>3.46875</v>
      </c>
      <c r="I80" s="122">
        <f t="shared" si="28"/>
        <v>0</v>
      </c>
      <c r="J80" s="122">
        <f t="shared" si="29"/>
        <v>3.46875</v>
      </c>
    </row>
    <row r="81">
      <c r="A81" s="230" t="s">
        <v>744</v>
      </c>
      <c r="B81" s="115" t="s">
        <v>746</v>
      </c>
      <c r="C81" s="116" t="s">
        <v>107</v>
      </c>
      <c r="D81" s="117">
        <v>1.2</v>
      </c>
      <c r="E81" s="119">
        <v>173.72</v>
      </c>
      <c r="F81" s="119">
        <v>0.0</v>
      </c>
      <c r="G81" s="119">
        <f t="shared" si="26"/>
        <v>173.72</v>
      </c>
      <c r="H81" s="122">
        <f t="shared" si="27"/>
        <v>208.464</v>
      </c>
      <c r="I81" s="122">
        <f t="shared" si="28"/>
        <v>0</v>
      </c>
      <c r="J81" s="122">
        <f t="shared" si="29"/>
        <v>208.464</v>
      </c>
    </row>
    <row r="82">
      <c r="A82" s="230" t="s">
        <v>749</v>
      </c>
      <c r="B82" s="115" t="s">
        <v>750</v>
      </c>
      <c r="C82" s="116" t="s">
        <v>77</v>
      </c>
      <c r="D82" s="117">
        <v>1.2</v>
      </c>
      <c r="E82" s="119">
        <v>173.19</v>
      </c>
      <c r="F82" s="119">
        <v>0.0</v>
      </c>
      <c r="G82" s="119">
        <f t="shared" si="26"/>
        <v>173.19</v>
      </c>
      <c r="H82" s="122">
        <f t="shared" si="27"/>
        <v>207.828</v>
      </c>
      <c r="I82" s="122">
        <f t="shared" si="28"/>
        <v>0</v>
      </c>
      <c r="J82" s="122">
        <f t="shared" si="29"/>
        <v>207.828</v>
      </c>
    </row>
    <row r="83">
      <c r="A83" s="229"/>
      <c r="G83" s="227" t="s">
        <v>121</v>
      </c>
      <c r="H83" s="228">
        <f t="shared" ref="H83:J83" si="30">SUM(H76:H82)</f>
        <v>440.3191565</v>
      </c>
      <c r="I83" s="228">
        <f t="shared" si="30"/>
        <v>34.20605455</v>
      </c>
      <c r="J83" s="228">
        <f t="shared" si="30"/>
        <v>474.525211</v>
      </c>
    </row>
    <row r="84">
      <c r="A84" s="229"/>
    </row>
    <row r="85">
      <c r="A85" s="89" t="s">
        <v>774</v>
      </c>
      <c r="B85" s="90" t="s">
        <v>778</v>
      </c>
      <c r="C85" s="92" t="s">
        <v>107</v>
      </c>
      <c r="D85" s="94"/>
      <c r="E85" s="94" t="s">
        <v>651</v>
      </c>
      <c r="F85" s="94">
        <v>102684.0</v>
      </c>
      <c r="G85" s="94"/>
      <c r="H85" s="94"/>
      <c r="I85" s="94"/>
      <c r="J85" s="94"/>
    </row>
    <row r="86">
      <c r="A86" s="106" t="s">
        <v>43</v>
      </c>
      <c r="B86" s="107" t="s">
        <v>21</v>
      </c>
      <c r="C86" s="107" t="s">
        <v>32</v>
      </c>
      <c r="D86" s="107" t="s">
        <v>44</v>
      </c>
      <c r="E86" s="107" t="s">
        <v>45</v>
      </c>
      <c r="F86" s="107" t="s">
        <v>46</v>
      </c>
      <c r="G86" s="107" t="s">
        <v>47</v>
      </c>
      <c r="H86" s="110" t="s">
        <v>49</v>
      </c>
      <c r="I86" s="110" t="s">
        <v>50</v>
      </c>
      <c r="J86" s="110" t="s">
        <v>51</v>
      </c>
    </row>
    <row r="87">
      <c r="A87" s="114" t="s">
        <v>788</v>
      </c>
      <c r="B87" s="115" t="s">
        <v>793</v>
      </c>
      <c r="C87" s="116" t="s">
        <v>145</v>
      </c>
      <c r="D87" s="231">
        <v>1.5</v>
      </c>
      <c r="E87" s="119">
        <v>4.6</v>
      </c>
      <c r="F87" s="119">
        <v>4.75</v>
      </c>
      <c r="G87" s="119">
        <f t="shared" ref="G87:G94" si="31">SUM(E87:F87)</f>
        <v>9.35</v>
      </c>
      <c r="H87" s="122">
        <f t="shared" ref="H87:H94" si="32">E87*D87</f>
        <v>6.9</v>
      </c>
      <c r="I87" s="122">
        <f t="shared" ref="I87:I94" si="33">F87*D87</f>
        <v>7.125</v>
      </c>
      <c r="J87" s="122">
        <f t="shared" ref="J87:J94" si="34">G87*D87</f>
        <v>14.025</v>
      </c>
    </row>
    <row r="88">
      <c r="A88" s="114" t="s">
        <v>53</v>
      </c>
      <c r="B88" s="115" t="s">
        <v>55</v>
      </c>
      <c r="C88" s="116" t="s">
        <v>56</v>
      </c>
      <c r="D88" s="231">
        <v>0.3</v>
      </c>
      <c r="E88" s="119">
        <v>0.0</v>
      </c>
      <c r="F88" s="119">
        <v>31.41</v>
      </c>
      <c r="G88" s="119">
        <f t="shared" si="31"/>
        <v>31.41</v>
      </c>
      <c r="H88" s="122">
        <f t="shared" si="32"/>
        <v>0</v>
      </c>
      <c r="I88" s="122">
        <f t="shared" si="33"/>
        <v>9.423</v>
      </c>
      <c r="J88" s="122">
        <f t="shared" si="34"/>
        <v>9.423</v>
      </c>
    </row>
    <row r="89">
      <c r="A89" s="114" t="s">
        <v>261</v>
      </c>
      <c r="B89" s="115" t="s">
        <v>262</v>
      </c>
      <c r="C89" s="116" t="s">
        <v>56</v>
      </c>
      <c r="D89" s="231">
        <v>0.1</v>
      </c>
      <c r="E89" s="119">
        <v>0.0</v>
      </c>
      <c r="F89" s="119">
        <v>40.19</v>
      </c>
      <c r="G89" s="119">
        <f t="shared" si="31"/>
        <v>40.19</v>
      </c>
      <c r="H89" s="122">
        <f t="shared" si="32"/>
        <v>0</v>
      </c>
      <c r="I89" s="122">
        <f t="shared" si="33"/>
        <v>4.019</v>
      </c>
      <c r="J89" s="122">
        <f t="shared" si="34"/>
        <v>4.019</v>
      </c>
    </row>
    <row r="90">
      <c r="A90" s="230" t="s">
        <v>848</v>
      </c>
      <c r="B90" s="115" t="s">
        <v>850</v>
      </c>
      <c r="C90" s="116" t="s">
        <v>107</v>
      </c>
      <c r="D90" s="231">
        <v>3.003</v>
      </c>
      <c r="E90" s="119">
        <v>37.99</v>
      </c>
      <c r="F90" s="119">
        <v>0.0</v>
      </c>
      <c r="G90" s="119">
        <f t="shared" si="31"/>
        <v>37.99</v>
      </c>
      <c r="H90" s="122">
        <f t="shared" si="32"/>
        <v>114.08397</v>
      </c>
      <c r="I90" s="122">
        <f t="shared" si="33"/>
        <v>0</v>
      </c>
      <c r="J90" s="122">
        <f t="shared" si="34"/>
        <v>114.08397</v>
      </c>
    </row>
    <row r="91">
      <c r="A91" s="114" t="s">
        <v>861</v>
      </c>
      <c r="B91" s="115" t="s">
        <v>862</v>
      </c>
      <c r="C91" s="116" t="s">
        <v>864</v>
      </c>
      <c r="D91" s="231">
        <v>0.0968</v>
      </c>
      <c r="E91" s="119">
        <v>31.19</v>
      </c>
      <c r="F91" s="119">
        <v>41.5</v>
      </c>
      <c r="G91" s="119">
        <f t="shared" si="31"/>
        <v>72.69</v>
      </c>
      <c r="H91" s="122">
        <f t="shared" si="32"/>
        <v>3.019192</v>
      </c>
      <c r="I91" s="122">
        <f t="shared" si="33"/>
        <v>4.0172</v>
      </c>
      <c r="J91" s="122">
        <f t="shared" si="34"/>
        <v>7.036392</v>
      </c>
    </row>
    <row r="92">
      <c r="A92" s="230" t="s">
        <v>870</v>
      </c>
      <c r="B92" s="115" t="s">
        <v>871</v>
      </c>
      <c r="C92" s="116" t="s">
        <v>872</v>
      </c>
      <c r="D92" s="231">
        <v>0.0325</v>
      </c>
      <c r="E92" s="119">
        <v>114.82</v>
      </c>
      <c r="F92" s="119">
        <v>41.5</v>
      </c>
      <c r="G92" s="119">
        <f t="shared" si="31"/>
        <v>156.32</v>
      </c>
      <c r="H92" s="122">
        <f t="shared" si="32"/>
        <v>3.73165</v>
      </c>
      <c r="I92" s="122">
        <f t="shared" si="33"/>
        <v>1.34875</v>
      </c>
      <c r="J92" s="122">
        <f t="shared" si="34"/>
        <v>5.0804</v>
      </c>
    </row>
    <row r="93">
      <c r="A93" s="230" t="s">
        <v>879</v>
      </c>
      <c r="B93" s="115" t="s">
        <v>880</v>
      </c>
      <c r="C93" s="116" t="s">
        <v>145</v>
      </c>
      <c r="D93" s="231">
        <v>1.2</v>
      </c>
      <c r="E93" s="119">
        <v>71.96</v>
      </c>
      <c r="F93" s="119">
        <v>0.0</v>
      </c>
      <c r="G93" s="119">
        <f t="shared" si="31"/>
        <v>71.96</v>
      </c>
      <c r="H93" s="122">
        <f t="shared" si="32"/>
        <v>86.352</v>
      </c>
      <c r="I93" s="122">
        <f t="shared" si="33"/>
        <v>0</v>
      </c>
      <c r="J93" s="122">
        <f t="shared" si="34"/>
        <v>86.352</v>
      </c>
    </row>
    <row r="94">
      <c r="A94" s="230" t="s">
        <v>886</v>
      </c>
      <c r="B94" s="115" t="s">
        <v>888</v>
      </c>
      <c r="C94" s="116" t="s">
        <v>77</v>
      </c>
      <c r="D94" s="231">
        <v>4.6</v>
      </c>
      <c r="E94" s="119">
        <v>10.88</v>
      </c>
      <c r="F94" s="119">
        <v>0.0</v>
      </c>
      <c r="G94" s="119">
        <f t="shared" si="31"/>
        <v>10.88</v>
      </c>
      <c r="H94" s="122">
        <f t="shared" si="32"/>
        <v>50.048</v>
      </c>
      <c r="I94" s="122">
        <f t="shared" si="33"/>
        <v>0</v>
      </c>
      <c r="J94" s="122">
        <f t="shared" si="34"/>
        <v>50.048</v>
      </c>
    </row>
    <row r="95">
      <c r="A95" s="229"/>
      <c r="G95" s="227" t="s">
        <v>121</v>
      </c>
      <c r="H95" s="228">
        <f t="shared" ref="H95:J95" si="35">SUM(H87:H94)</f>
        <v>264.134812</v>
      </c>
      <c r="I95" s="228">
        <f t="shared" si="35"/>
        <v>25.93295</v>
      </c>
      <c r="J95" s="228">
        <f t="shared" si="35"/>
        <v>290.067762</v>
      </c>
    </row>
    <row r="96">
      <c r="A96" s="229"/>
    </row>
    <row r="97">
      <c r="A97" s="89" t="s">
        <v>899</v>
      </c>
      <c r="B97" s="90" t="s">
        <v>900</v>
      </c>
      <c r="C97" s="92" t="s">
        <v>32</v>
      </c>
      <c r="D97" s="94"/>
      <c r="E97" s="94" t="s">
        <v>903</v>
      </c>
      <c r="F97" s="94">
        <v>42249.0</v>
      </c>
      <c r="G97" s="94"/>
      <c r="H97" s="94"/>
      <c r="I97" s="94"/>
      <c r="J97" s="94"/>
    </row>
    <row r="98">
      <c r="A98" s="106" t="s">
        <v>43</v>
      </c>
      <c r="B98" s="107" t="s">
        <v>21</v>
      </c>
      <c r="C98" s="107" t="s">
        <v>32</v>
      </c>
      <c r="D98" s="107" t="s">
        <v>44</v>
      </c>
      <c r="E98" s="107" t="s">
        <v>45</v>
      </c>
      <c r="F98" s="107" t="s">
        <v>46</v>
      </c>
      <c r="G98" s="107" t="s">
        <v>47</v>
      </c>
      <c r="H98" s="110" t="s">
        <v>49</v>
      </c>
      <c r="I98" s="110" t="s">
        <v>50</v>
      </c>
      <c r="J98" s="110" t="s">
        <v>51</v>
      </c>
    </row>
    <row r="99">
      <c r="A99" s="114" t="s">
        <v>914</v>
      </c>
      <c r="B99" s="115" t="s">
        <v>915</v>
      </c>
      <c r="C99" s="116" t="s">
        <v>32</v>
      </c>
      <c r="D99" s="231">
        <v>1.0</v>
      </c>
      <c r="E99" s="119">
        <v>891.04</v>
      </c>
      <c r="F99" s="119">
        <v>0.0</v>
      </c>
      <c r="G99" s="119">
        <f t="shared" ref="G99:G101" si="36">SUM(E99:F99)</f>
        <v>891.04</v>
      </c>
      <c r="H99" s="122">
        <f t="shared" ref="H99:H101" si="37">E99*D99</f>
        <v>891.04</v>
      </c>
      <c r="I99" s="122">
        <f t="shared" ref="I99:I101" si="38">F99*D99</f>
        <v>0</v>
      </c>
      <c r="J99" s="122">
        <f t="shared" ref="J99:J101" si="39">G99*D99</f>
        <v>891.04</v>
      </c>
    </row>
    <row r="100">
      <c r="A100" s="114" t="s">
        <v>952</v>
      </c>
      <c r="B100" s="115" t="s">
        <v>953</v>
      </c>
      <c r="C100" s="116" t="s">
        <v>56</v>
      </c>
      <c r="D100" s="231">
        <v>0.5</v>
      </c>
      <c r="E100" s="119">
        <v>0.0</v>
      </c>
      <c r="F100" s="119">
        <v>40.67</v>
      </c>
      <c r="G100" s="119">
        <f t="shared" si="36"/>
        <v>40.67</v>
      </c>
      <c r="H100" s="122">
        <f t="shared" si="37"/>
        <v>0</v>
      </c>
      <c r="I100" s="122">
        <f t="shared" si="38"/>
        <v>20.335</v>
      </c>
      <c r="J100" s="122">
        <f t="shared" si="39"/>
        <v>20.335</v>
      </c>
    </row>
    <row r="101">
      <c r="A101" s="114" t="s">
        <v>968</v>
      </c>
      <c r="B101" s="115" t="s">
        <v>969</v>
      </c>
      <c r="C101" s="116" t="s">
        <v>56</v>
      </c>
      <c r="D101" s="231">
        <v>0.5</v>
      </c>
      <c r="E101" s="119">
        <v>0.0</v>
      </c>
      <c r="F101" s="119">
        <v>33.62</v>
      </c>
      <c r="G101" s="119">
        <f t="shared" si="36"/>
        <v>33.62</v>
      </c>
      <c r="H101" s="122">
        <f t="shared" si="37"/>
        <v>0</v>
      </c>
      <c r="I101" s="122">
        <f t="shared" si="38"/>
        <v>16.81</v>
      </c>
      <c r="J101" s="122">
        <f t="shared" si="39"/>
        <v>16.81</v>
      </c>
    </row>
    <row r="102">
      <c r="A102" s="229"/>
      <c r="G102" s="227" t="s">
        <v>121</v>
      </c>
      <c r="H102" s="228">
        <f t="shared" ref="H102:J102" si="40">SUM(H99:H101)</f>
        <v>891.04</v>
      </c>
      <c r="I102" s="228">
        <f t="shared" si="40"/>
        <v>37.145</v>
      </c>
      <c r="J102" s="228">
        <f t="shared" si="40"/>
        <v>928.185</v>
      </c>
    </row>
    <row r="103">
      <c r="A103" s="229"/>
    </row>
    <row r="104">
      <c r="A104" s="89" t="s">
        <v>982</v>
      </c>
      <c r="B104" s="90" t="s">
        <v>987</v>
      </c>
      <c r="C104" s="92" t="s">
        <v>32</v>
      </c>
      <c r="D104" s="94"/>
      <c r="E104" s="94"/>
      <c r="F104" s="94"/>
      <c r="G104" s="94"/>
      <c r="H104" s="94"/>
      <c r="I104" s="94"/>
      <c r="J104" s="94"/>
    </row>
    <row r="105">
      <c r="A105" s="106" t="s">
        <v>43</v>
      </c>
      <c r="B105" s="107" t="s">
        <v>21</v>
      </c>
      <c r="C105" s="107" t="s">
        <v>32</v>
      </c>
      <c r="D105" s="107" t="s">
        <v>44</v>
      </c>
      <c r="E105" s="107" t="s">
        <v>45</v>
      </c>
      <c r="F105" s="107" t="s">
        <v>46</v>
      </c>
      <c r="G105" s="107" t="s">
        <v>47</v>
      </c>
      <c r="H105" s="110" t="s">
        <v>49</v>
      </c>
      <c r="I105" s="110" t="s">
        <v>50</v>
      </c>
      <c r="J105" s="110" t="s">
        <v>51</v>
      </c>
    </row>
    <row r="106">
      <c r="A106" s="114" t="s">
        <v>261</v>
      </c>
      <c r="B106" s="115" t="s">
        <v>262</v>
      </c>
      <c r="C106" s="116" t="s">
        <v>56</v>
      </c>
      <c r="D106" s="231">
        <v>1.0</v>
      </c>
      <c r="E106" s="119">
        <v>0.0</v>
      </c>
      <c r="F106" s="119">
        <v>40.19</v>
      </c>
      <c r="G106" s="119">
        <f>SUM(E106:F106)</f>
        <v>40.19</v>
      </c>
      <c r="H106" s="122">
        <f t="shared" ref="H106:H107" si="41">E106*D106</f>
        <v>0</v>
      </c>
      <c r="I106" s="122">
        <f t="shared" ref="I106:I107" si="42">F106*D106</f>
        <v>40.19</v>
      </c>
      <c r="J106" s="122">
        <f t="shared" ref="J106:J107" si="43">G106*D106</f>
        <v>40.19</v>
      </c>
    </row>
    <row r="107">
      <c r="A107" s="210" t="s">
        <v>593</v>
      </c>
      <c r="B107" s="211" t="s">
        <v>594</v>
      </c>
      <c r="C107" s="212" t="s">
        <v>56</v>
      </c>
      <c r="D107" s="213">
        <v>2.0</v>
      </c>
      <c r="E107" s="214">
        <v>0.0</v>
      </c>
      <c r="F107" s="214">
        <v>39.91</v>
      </c>
      <c r="G107" s="214">
        <f>E107+F107</f>
        <v>39.91</v>
      </c>
      <c r="H107" s="215">
        <f t="shared" si="41"/>
        <v>0</v>
      </c>
      <c r="I107" s="215">
        <f t="shared" si="42"/>
        <v>79.82</v>
      </c>
      <c r="J107" s="215">
        <f t="shared" si="43"/>
        <v>79.82</v>
      </c>
      <c r="K107" s="112"/>
      <c r="L107" s="112"/>
      <c r="M107" s="112"/>
      <c r="N107" s="112"/>
      <c r="O107" s="112"/>
      <c r="P107" s="112"/>
      <c r="Q107" s="112"/>
      <c r="R107" s="112"/>
      <c r="S107" s="112"/>
      <c r="T107" s="112"/>
      <c r="U107" s="112"/>
      <c r="V107" s="112"/>
      <c r="W107" s="112"/>
      <c r="X107" s="112"/>
      <c r="Y107" s="112"/>
      <c r="Z107" s="112"/>
      <c r="AA107" s="112"/>
      <c r="AB107" s="112"/>
      <c r="AC107" s="112"/>
    </row>
    <row r="108">
      <c r="A108" s="229"/>
      <c r="G108" s="227" t="s">
        <v>121</v>
      </c>
      <c r="H108" s="228">
        <f t="shared" ref="H108:J108" si="44">SUM(H106:H107)</f>
        <v>0</v>
      </c>
      <c r="I108" s="228">
        <f t="shared" si="44"/>
        <v>120.01</v>
      </c>
      <c r="J108" s="228">
        <f t="shared" si="44"/>
        <v>120.01</v>
      </c>
    </row>
    <row r="109">
      <c r="A109" s="229"/>
    </row>
    <row r="110">
      <c r="A110" s="23"/>
      <c r="B110" s="25"/>
      <c r="C110" s="25"/>
      <c r="D110" s="25"/>
      <c r="E110" s="25"/>
      <c r="F110" s="25"/>
      <c r="G110" s="25"/>
      <c r="H110" s="25"/>
      <c r="I110" s="25"/>
      <c r="J110" s="27"/>
    </row>
    <row r="111">
      <c r="A111" s="229"/>
    </row>
    <row r="112">
      <c r="A112" s="229"/>
    </row>
    <row r="113">
      <c r="A113" s="229"/>
    </row>
    <row r="114">
      <c r="A114" s="229"/>
    </row>
    <row r="115">
      <c r="A115" s="229"/>
    </row>
    <row r="116">
      <c r="A116" s="229"/>
    </row>
    <row r="117">
      <c r="A117" s="229"/>
    </row>
    <row r="118">
      <c r="A118" s="229"/>
    </row>
    <row r="119">
      <c r="A119" s="229"/>
    </row>
    <row r="120">
      <c r="A120" s="229"/>
    </row>
    <row r="121">
      <c r="A121" s="229"/>
    </row>
    <row r="122">
      <c r="A122" s="229"/>
    </row>
    <row r="123">
      <c r="A123" s="229"/>
    </row>
    <row r="124">
      <c r="A124" s="229"/>
    </row>
    <row r="125">
      <c r="A125" s="229"/>
    </row>
    <row r="126">
      <c r="A126" s="229"/>
    </row>
    <row r="127">
      <c r="A127" s="229"/>
    </row>
    <row r="128">
      <c r="A128" s="229"/>
    </row>
    <row r="129">
      <c r="A129" s="229"/>
    </row>
    <row r="130">
      <c r="A130" s="229"/>
    </row>
    <row r="131">
      <c r="A131" s="229"/>
    </row>
    <row r="132">
      <c r="A132" s="229"/>
    </row>
    <row r="133">
      <c r="A133" s="229"/>
    </row>
    <row r="134">
      <c r="A134" s="229"/>
    </row>
    <row r="135">
      <c r="A135" s="229"/>
    </row>
    <row r="136">
      <c r="A136" s="229"/>
    </row>
    <row r="137">
      <c r="A137" s="229"/>
    </row>
    <row r="138">
      <c r="A138" s="229"/>
    </row>
    <row r="139">
      <c r="A139" s="229"/>
    </row>
    <row r="140">
      <c r="A140" s="229"/>
    </row>
    <row r="141">
      <c r="A141" s="229"/>
    </row>
    <row r="142">
      <c r="A142" s="229"/>
    </row>
    <row r="143">
      <c r="A143" s="229"/>
    </row>
    <row r="144">
      <c r="A144" s="229"/>
    </row>
    <row r="145">
      <c r="A145" s="229"/>
    </row>
    <row r="146">
      <c r="A146" s="229"/>
    </row>
    <row r="147">
      <c r="A147" s="229"/>
    </row>
    <row r="148">
      <c r="A148" s="229"/>
    </row>
    <row r="149">
      <c r="A149" s="229"/>
    </row>
    <row r="150">
      <c r="A150" s="229"/>
    </row>
    <row r="151">
      <c r="A151" s="229"/>
    </row>
    <row r="152">
      <c r="A152" s="229"/>
    </row>
    <row r="153">
      <c r="A153" s="229"/>
    </row>
    <row r="154">
      <c r="A154" s="229"/>
    </row>
    <row r="155">
      <c r="A155" s="229"/>
    </row>
    <row r="156">
      <c r="A156" s="229"/>
    </row>
    <row r="157">
      <c r="A157" s="229"/>
    </row>
    <row r="158">
      <c r="A158" s="229"/>
    </row>
    <row r="159">
      <c r="A159" s="229"/>
    </row>
    <row r="160">
      <c r="A160" s="229"/>
    </row>
    <row r="161">
      <c r="A161" s="229"/>
    </row>
    <row r="162">
      <c r="A162" s="229"/>
    </row>
    <row r="163">
      <c r="A163" s="229"/>
    </row>
    <row r="164">
      <c r="A164" s="229"/>
    </row>
    <row r="165">
      <c r="A165" s="229"/>
    </row>
    <row r="166">
      <c r="A166" s="229"/>
    </row>
    <row r="167">
      <c r="A167" s="229"/>
    </row>
    <row r="168">
      <c r="A168" s="229"/>
    </row>
    <row r="169">
      <c r="A169" s="229"/>
    </row>
    <row r="170">
      <c r="A170" s="229"/>
    </row>
    <row r="171">
      <c r="A171" s="229"/>
    </row>
    <row r="172">
      <c r="A172" s="229"/>
    </row>
    <row r="173">
      <c r="A173" s="229"/>
    </row>
    <row r="174">
      <c r="A174" s="229"/>
    </row>
    <row r="175">
      <c r="A175" s="229"/>
    </row>
    <row r="176">
      <c r="A176" s="229"/>
    </row>
    <row r="177">
      <c r="A177" s="229"/>
    </row>
    <row r="178">
      <c r="A178" s="229"/>
    </row>
    <row r="179">
      <c r="A179" s="229"/>
    </row>
    <row r="180">
      <c r="A180" s="229"/>
    </row>
    <row r="181">
      <c r="A181" s="229"/>
    </row>
    <row r="182">
      <c r="A182" s="229"/>
    </row>
    <row r="183">
      <c r="A183" s="229"/>
    </row>
    <row r="184">
      <c r="A184" s="229"/>
    </row>
    <row r="185">
      <c r="A185" s="229"/>
    </row>
    <row r="186">
      <c r="A186" s="229"/>
    </row>
    <row r="187">
      <c r="A187" s="229"/>
    </row>
    <row r="188">
      <c r="A188" s="229"/>
    </row>
    <row r="189">
      <c r="A189" s="229"/>
    </row>
    <row r="190">
      <c r="A190" s="229"/>
    </row>
    <row r="191">
      <c r="A191" s="229"/>
    </row>
    <row r="192">
      <c r="A192" s="229"/>
    </row>
    <row r="193">
      <c r="A193" s="229"/>
    </row>
    <row r="194">
      <c r="A194" s="229"/>
    </row>
    <row r="195">
      <c r="A195" s="229"/>
    </row>
    <row r="196">
      <c r="A196" s="229"/>
    </row>
    <row r="197">
      <c r="A197" s="229"/>
    </row>
    <row r="198">
      <c r="A198" s="229"/>
    </row>
    <row r="199">
      <c r="A199" s="229"/>
    </row>
    <row r="200">
      <c r="A200" s="229"/>
    </row>
    <row r="201">
      <c r="A201" s="229"/>
    </row>
    <row r="202">
      <c r="A202" s="229"/>
    </row>
    <row r="203">
      <c r="A203" s="229"/>
    </row>
    <row r="204">
      <c r="A204" s="229"/>
    </row>
    <row r="205">
      <c r="A205" s="229"/>
    </row>
    <row r="206">
      <c r="A206" s="229"/>
    </row>
    <row r="207">
      <c r="A207" s="229"/>
    </row>
    <row r="208">
      <c r="A208" s="229"/>
    </row>
    <row r="209">
      <c r="A209" s="229"/>
    </row>
    <row r="210">
      <c r="A210" s="229"/>
    </row>
    <row r="211">
      <c r="A211" s="229"/>
    </row>
    <row r="212">
      <c r="A212" s="229"/>
    </row>
    <row r="213">
      <c r="A213" s="229"/>
    </row>
    <row r="214">
      <c r="A214" s="229"/>
    </row>
    <row r="215">
      <c r="A215" s="229"/>
    </row>
    <row r="216">
      <c r="A216" s="229"/>
    </row>
    <row r="217">
      <c r="A217" s="229"/>
    </row>
    <row r="218">
      <c r="A218" s="229"/>
    </row>
    <row r="219">
      <c r="A219" s="229"/>
    </row>
    <row r="220">
      <c r="A220" s="229"/>
    </row>
    <row r="221">
      <c r="A221" s="229"/>
    </row>
    <row r="222">
      <c r="A222" s="229"/>
    </row>
    <row r="223">
      <c r="A223" s="229"/>
    </row>
    <row r="224">
      <c r="A224" s="229"/>
    </row>
    <row r="225">
      <c r="A225" s="229"/>
    </row>
    <row r="226">
      <c r="A226" s="229"/>
    </row>
    <row r="227">
      <c r="A227" s="229"/>
    </row>
    <row r="228">
      <c r="A228" s="229"/>
    </row>
    <row r="229">
      <c r="A229" s="229"/>
    </row>
    <row r="230">
      <c r="A230" s="229"/>
    </row>
    <row r="231">
      <c r="A231" s="229"/>
    </row>
    <row r="232">
      <c r="A232" s="229"/>
    </row>
    <row r="233">
      <c r="A233" s="229"/>
    </row>
    <row r="234">
      <c r="A234" s="229"/>
    </row>
    <row r="235">
      <c r="A235" s="229"/>
    </row>
    <row r="236">
      <c r="A236" s="229"/>
    </row>
    <row r="237">
      <c r="A237" s="229"/>
    </row>
    <row r="238">
      <c r="A238" s="229"/>
    </row>
    <row r="239">
      <c r="A239" s="229"/>
    </row>
    <row r="240">
      <c r="A240" s="229"/>
    </row>
    <row r="241">
      <c r="A241" s="229"/>
    </row>
    <row r="242">
      <c r="A242" s="229"/>
    </row>
    <row r="243">
      <c r="A243" s="229"/>
    </row>
    <row r="244">
      <c r="A244" s="229"/>
    </row>
    <row r="245">
      <c r="A245" s="229"/>
    </row>
    <row r="246">
      <c r="A246" s="229"/>
    </row>
    <row r="247">
      <c r="A247" s="229"/>
    </row>
    <row r="248">
      <c r="A248" s="229"/>
    </row>
    <row r="249">
      <c r="A249" s="229"/>
    </row>
    <row r="250">
      <c r="A250" s="229"/>
    </row>
    <row r="251">
      <c r="A251" s="229"/>
    </row>
    <row r="252">
      <c r="A252" s="229"/>
    </row>
    <row r="253">
      <c r="A253" s="229"/>
    </row>
    <row r="254">
      <c r="A254" s="229"/>
    </row>
    <row r="255">
      <c r="A255" s="229"/>
    </row>
    <row r="256">
      <c r="A256" s="229"/>
    </row>
    <row r="257">
      <c r="A257" s="229"/>
    </row>
    <row r="258">
      <c r="A258" s="229"/>
    </row>
    <row r="259">
      <c r="A259" s="229"/>
    </row>
    <row r="260">
      <c r="A260" s="229"/>
    </row>
    <row r="261">
      <c r="A261" s="229"/>
    </row>
    <row r="262">
      <c r="A262" s="229"/>
    </row>
    <row r="263">
      <c r="A263" s="229"/>
    </row>
    <row r="264">
      <c r="A264" s="229"/>
    </row>
    <row r="265">
      <c r="A265" s="229"/>
    </row>
    <row r="266">
      <c r="A266" s="229"/>
    </row>
    <row r="267">
      <c r="A267" s="229"/>
    </row>
    <row r="268">
      <c r="A268" s="229"/>
    </row>
    <row r="269">
      <c r="A269" s="229"/>
    </row>
    <row r="270">
      <c r="A270" s="229"/>
    </row>
    <row r="271">
      <c r="A271" s="229"/>
    </row>
    <row r="272">
      <c r="A272" s="229"/>
    </row>
    <row r="273">
      <c r="A273" s="229"/>
    </row>
    <row r="274">
      <c r="A274" s="229"/>
    </row>
    <row r="275">
      <c r="A275" s="229"/>
    </row>
    <row r="276">
      <c r="A276" s="229"/>
    </row>
    <row r="277">
      <c r="A277" s="229"/>
    </row>
    <row r="278">
      <c r="A278" s="229"/>
    </row>
    <row r="279">
      <c r="A279" s="229"/>
    </row>
    <row r="280">
      <c r="A280" s="229"/>
    </row>
    <row r="281">
      <c r="A281" s="229"/>
    </row>
    <row r="282">
      <c r="A282" s="229"/>
    </row>
    <row r="283">
      <c r="A283" s="229"/>
    </row>
    <row r="284">
      <c r="A284" s="229"/>
    </row>
    <row r="285">
      <c r="A285" s="229"/>
    </row>
    <row r="286">
      <c r="A286" s="229"/>
    </row>
    <row r="287">
      <c r="A287" s="229"/>
    </row>
    <row r="288">
      <c r="A288" s="229"/>
    </row>
    <row r="289">
      <c r="A289" s="229"/>
    </row>
    <row r="290">
      <c r="A290" s="229"/>
    </row>
    <row r="291">
      <c r="A291" s="229"/>
    </row>
    <row r="292">
      <c r="A292" s="229"/>
    </row>
    <row r="293">
      <c r="A293" s="229"/>
    </row>
    <row r="294">
      <c r="A294" s="229"/>
    </row>
    <row r="295">
      <c r="A295" s="229"/>
    </row>
    <row r="296">
      <c r="A296" s="229"/>
    </row>
    <row r="297">
      <c r="A297" s="229"/>
    </row>
    <row r="298">
      <c r="A298" s="229"/>
    </row>
    <row r="299">
      <c r="A299" s="229"/>
    </row>
    <row r="300">
      <c r="A300" s="229"/>
    </row>
    <row r="301">
      <c r="A301" s="229"/>
    </row>
    <row r="302">
      <c r="A302" s="229"/>
    </row>
    <row r="303">
      <c r="A303" s="229"/>
    </row>
    <row r="304">
      <c r="A304" s="229"/>
    </row>
    <row r="305">
      <c r="A305" s="229"/>
    </row>
    <row r="306">
      <c r="A306" s="229"/>
    </row>
    <row r="307">
      <c r="A307" s="229"/>
    </row>
    <row r="308">
      <c r="A308" s="229"/>
    </row>
    <row r="309">
      <c r="A309" s="229"/>
    </row>
    <row r="310">
      <c r="A310" s="229"/>
    </row>
    <row r="311">
      <c r="A311" s="229"/>
    </row>
    <row r="312">
      <c r="A312" s="229"/>
    </row>
    <row r="313">
      <c r="A313" s="229"/>
    </row>
    <row r="314">
      <c r="A314" s="229"/>
    </row>
    <row r="315">
      <c r="A315" s="229"/>
    </row>
    <row r="316">
      <c r="A316" s="229"/>
    </row>
    <row r="317">
      <c r="A317" s="229"/>
    </row>
    <row r="318">
      <c r="A318" s="229"/>
    </row>
    <row r="319">
      <c r="A319" s="229"/>
    </row>
    <row r="320">
      <c r="A320" s="229"/>
    </row>
    <row r="321">
      <c r="A321" s="229"/>
    </row>
    <row r="322">
      <c r="A322" s="229"/>
    </row>
    <row r="323">
      <c r="A323" s="229"/>
    </row>
    <row r="324">
      <c r="A324" s="229"/>
    </row>
    <row r="325">
      <c r="A325" s="229"/>
    </row>
    <row r="326">
      <c r="A326" s="229"/>
    </row>
    <row r="327">
      <c r="A327" s="229"/>
    </row>
    <row r="328">
      <c r="A328" s="229"/>
    </row>
    <row r="329">
      <c r="A329" s="229"/>
    </row>
    <row r="330">
      <c r="A330" s="229"/>
    </row>
    <row r="331">
      <c r="A331" s="229"/>
    </row>
    <row r="332">
      <c r="A332" s="229"/>
    </row>
    <row r="333">
      <c r="A333" s="229"/>
    </row>
    <row r="334">
      <c r="A334" s="229"/>
    </row>
    <row r="335">
      <c r="A335" s="229"/>
    </row>
    <row r="336">
      <c r="A336" s="229"/>
    </row>
    <row r="337">
      <c r="A337" s="229"/>
    </row>
    <row r="338">
      <c r="A338" s="229"/>
    </row>
    <row r="339">
      <c r="A339" s="229"/>
    </row>
    <row r="340">
      <c r="A340" s="229"/>
    </row>
    <row r="341">
      <c r="A341" s="229"/>
    </row>
    <row r="342">
      <c r="A342" s="229"/>
    </row>
    <row r="343">
      <c r="A343" s="229"/>
    </row>
    <row r="344">
      <c r="A344" s="229"/>
    </row>
    <row r="345">
      <c r="A345" s="229"/>
    </row>
    <row r="346">
      <c r="A346" s="229"/>
    </row>
    <row r="347">
      <c r="A347" s="229"/>
    </row>
    <row r="348">
      <c r="A348" s="229"/>
    </row>
    <row r="349">
      <c r="A349" s="229"/>
    </row>
    <row r="350">
      <c r="A350" s="229"/>
    </row>
    <row r="351">
      <c r="A351" s="229"/>
    </row>
    <row r="352">
      <c r="A352" s="229"/>
    </row>
    <row r="353">
      <c r="A353" s="229"/>
    </row>
    <row r="354">
      <c r="A354" s="229"/>
    </row>
    <row r="355">
      <c r="A355" s="229"/>
    </row>
    <row r="356">
      <c r="A356" s="229"/>
    </row>
    <row r="357">
      <c r="A357" s="229"/>
    </row>
    <row r="358">
      <c r="A358" s="229"/>
    </row>
    <row r="359">
      <c r="A359" s="229"/>
    </row>
    <row r="360">
      <c r="A360" s="229"/>
    </row>
    <row r="361">
      <c r="A361" s="229"/>
    </row>
    <row r="362">
      <c r="A362" s="229"/>
    </row>
    <row r="363">
      <c r="A363" s="229"/>
    </row>
    <row r="364">
      <c r="A364" s="229"/>
    </row>
    <row r="365">
      <c r="A365" s="229"/>
    </row>
    <row r="366">
      <c r="A366" s="229"/>
    </row>
    <row r="367">
      <c r="A367" s="229"/>
    </row>
    <row r="368">
      <c r="A368" s="229"/>
    </row>
    <row r="369">
      <c r="A369" s="229"/>
    </row>
    <row r="370">
      <c r="A370" s="229"/>
    </row>
    <row r="371">
      <c r="A371" s="229"/>
    </row>
    <row r="372">
      <c r="A372" s="229"/>
    </row>
    <row r="373">
      <c r="A373" s="229"/>
    </row>
    <row r="374">
      <c r="A374" s="229"/>
    </row>
    <row r="375">
      <c r="A375" s="229"/>
    </row>
    <row r="376">
      <c r="A376" s="229"/>
    </row>
    <row r="377">
      <c r="A377" s="229"/>
    </row>
    <row r="378">
      <c r="A378" s="229"/>
    </row>
    <row r="379">
      <c r="A379" s="229"/>
    </row>
    <row r="380">
      <c r="A380" s="229"/>
    </row>
    <row r="381">
      <c r="A381" s="229"/>
    </row>
    <row r="382">
      <c r="A382" s="229"/>
    </row>
    <row r="383">
      <c r="A383" s="229"/>
    </row>
    <row r="384">
      <c r="A384" s="229"/>
    </row>
    <row r="385">
      <c r="A385" s="229"/>
    </row>
    <row r="386">
      <c r="A386" s="229"/>
    </row>
    <row r="387">
      <c r="A387" s="229"/>
    </row>
    <row r="388">
      <c r="A388" s="229"/>
    </row>
    <row r="389">
      <c r="A389" s="229"/>
    </row>
    <row r="390">
      <c r="A390" s="229"/>
    </row>
    <row r="391">
      <c r="A391" s="229"/>
    </row>
    <row r="392">
      <c r="A392" s="229"/>
    </row>
    <row r="393">
      <c r="A393" s="229"/>
    </row>
    <row r="394">
      <c r="A394" s="229"/>
    </row>
    <row r="395">
      <c r="A395" s="229"/>
    </row>
    <row r="396">
      <c r="A396" s="229"/>
    </row>
    <row r="397">
      <c r="A397" s="229"/>
    </row>
    <row r="398">
      <c r="A398" s="229"/>
    </row>
    <row r="399">
      <c r="A399" s="229"/>
    </row>
    <row r="400">
      <c r="A400" s="229"/>
    </row>
    <row r="401">
      <c r="A401" s="229"/>
    </row>
    <row r="402">
      <c r="A402" s="229"/>
    </row>
    <row r="403">
      <c r="A403" s="229"/>
    </row>
    <row r="404">
      <c r="A404" s="229"/>
    </row>
    <row r="405">
      <c r="A405" s="229"/>
    </row>
    <row r="406">
      <c r="A406" s="229"/>
    </row>
    <row r="407">
      <c r="A407" s="229"/>
    </row>
    <row r="408">
      <c r="A408" s="229"/>
    </row>
    <row r="409">
      <c r="A409" s="229"/>
    </row>
    <row r="410">
      <c r="A410" s="229"/>
    </row>
    <row r="411">
      <c r="A411" s="229"/>
    </row>
    <row r="412">
      <c r="A412" s="229"/>
    </row>
    <row r="413">
      <c r="A413" s="229"/>
    </row>
    <row r="414">
      <c r="A414" s="229"/>
    </row>
    <row r="415">
      <c r="A415" s="229"/>
    </row>
    <row r="416">
      <c r="A416" s="229"/>
    </row>
    <row r="417">
      <c r="A417" s="229"/>
    </row>
    <row r="418">
      <c r="A418" s="229"/>
    </row>
    <row r="419">
      <c r="A419" s="229"/>
    </row>
    <row r="420">
      <c r="A420" s="229"/>
    </row>
    <row r="421">
      <c r="A421" s="229"/>
    </row>
    <row r="422">
      <c r="A422" s="229"/>
    </row>
    <row r="423">
      <c r="A423" s="229"/>
    </row>
    <row r="424">
      <c r="A424" s="229"/>
    </row>
    <row r="425">
      <c r="A425" s="229"/>
    </row>
    <row r="426">
      <c r="A426" s="229"/>
    </row>
    <row r="427">
      <c r="A427" s="229"/>
    </row>
    <row r="428">
      <c r="A428" s="229"/>
    </row>
    <row r="429">
      <c r="A429" s="229"/>
    </row>
    <row r="430">
      <c r="A430" s="229"/>
    </row>
    <row r="431">
      <c r="A431" s="229"/>
    </row>
    <row r="432">
      <c r="A432" s="229"/>
    </row>
    <row r="433">
      <c r="A433" s="229"/>
    </row>
    <row r="434">
      <c r="A434" s="229"/>
    </row>
    <row r="435">
      <c r="A435" s="229"/>
    </row>
    <row r="436">
      <c r="A436" s="229"/>
    </row>
    <row r="437">
      <c r="A437" s="229"/>
    </row>
    <row r="438">
      <c r="A438" s="229"/>
    </row>
    <row r="439">
      <c r="A439" s="229"/>
    </row>
    <row r="440">
      <c r="A440" s="229"/>
    </row>
    <row r="441">
      <c r="A441" s="229"/>
    </row>
    <row r="442">
      <c r="A442" s="229"/>
    </row>
    <row r="443">
      <c r="A443" s="229"/>
    </row>
    <row r="444">
      <c r="A444" s="229"/>
    </row>
    <row r="445">
      <c r="A445" s="229"/>
    </row>
    <row r="446">
      <c r="A446" s="229"/>
    </row>
    <row r="447">
      <c r="A447" s="229"/>
    </row>
    <row r="448">
      <c r="A448" s="229"/>
    </row>
    <row r="449">
      <c r="A449" s="229"/>
    </row>
    <row r="450">
      <c r="A450" s="229"/>
    </row>
    <row r="451">
      <c r="A451" s="229"/>
    </row>
    <row r="452">
      <c r="A452" s="229"/>
    </row>
    <row r="453">
      <c r="A453" s="229"/>
    </row>
    <row r="454">
      <c r="A454" s="229"/>
    </row>
    <row r="455">
      <c r="A455" s="229"/>
    </row>
    <row r="456">
      <c r="A456" s="229"/>
    </row>
    <row r="457">
      <c r="A457" s="229"/>
    </row>
    <row r="458">
      <c r="A458" s="229"/>
    </row>
    <row r="459">
      <c r="A459" s="229"/>
    </row>
    <row r="460">
      <c r="A460" s="229"/>
    </row>
    <row r="461">
      <c r="A461" s="229"/>
    </row>
    <row r="462">
      <c r="A462" s="229"/>
    </row>
    <row r="463">
      <c r="A463" s="229"/>
    </row>
    <row r="464">
      <c r="A464" s="229"/>
    </row>
    <row r="465">
      <c r="A465" s="229"/>
    </row>
    <row r="466">
      <c r="A466" s="229"/>
    </row>
    <row r="467">
      <c r="A467" s="229"/>
    </row>
    <row r="468">
      <c r="A468" s="229"/>
    </row>
    <row r="469">
      <c r="A469" s="229"/>
    </row>
    <row r="470">
      <c r="A470" s="229"/>
    </row>
    <row r="471">
      <c r="A471" s="229"/>
    </row>
    <row r="472">
      <c r="A472" s="229"/>
    </row>
    <row r="473">
      <c r="A473" s="229"/>
    </row>
    <row r="474">
      <c r="A474" s="229"/>
    </row>
    <row r="475">
      <c r="A475" s="229"/>
    </row>
    <row r="476">
      <c r="A476" s="229"/>
    </row>
    <row r="477">
      <c r="A477" s="229"/>
    </row>
    <row r="478">
      <c r="A478" s="229"/>
    </row>
    <row r="479">
      <c r="A479" s="229"/>
    </row>
    <row r="480">
      <c r="A480" s="229"/>
    </row>
    <row r="481">
      <c r="A481" s="229"/>
    </row>
    <row r="482">
      <c r="A482" s="229"/>
    </row>
    <row r="483">
      <c r="A483" s="229"/>
    </row>
    <row r="484">
      <c r="A484" s="229"/>
    </row>
    <row r="485">
      <c r="A485" s="229"/>
    </row>
    <row r="486">
      <c r="A486" s="229"/>
    </row>
    <row r="487">
      <c r="A487" s="229"/>
    </row>
    <row r="488">
      <c r="A488" s="229"/>
    </row>
    <row r="489">
      <c r="A489" s="229"/>
    </row>
    <row r="490">
      <c r="A490" s="229"/>
    </row>
    <row r="491">
      <c r="A491" s="229"/>
    </row>
    <row r="492">
      <c r="A492" s="229"/>
    </row>
    <row r="493">
      <c r="A493" s="229"/>
    </row>
    <row r="494">
      <c r="A494" s="229"/>
    </row>
    <row r="495">
      <c r="A495" s="229"/>
    </row>
    <row r="496">
      <c r="A496" s="229"/>
    </row>
    <row r="497">
      <c r="A497" s="229"/>
    </row>
    <row r="498">
      <c r="A498" s="229"/>
    </row>
    <row r="499">
      <c r="A499" s="229"/>
    </row>
    <row r="500">
      <c r="A500" s="229"/>
    </row>
    <row r="501">
      <c r="A501" s="229"/>
    </row>
    <row r="502">
      <c r="A502" s="229"/>
    </row>
    <row r="503">
      <c r="A503" s="229"/>
    </row>
    <row r="504">
      <c r="A504" s="229"/>
    </row>
    <row r="505">
      <c r="A505" s="229"/>
    </row>
    <row r="506">
      <c r="A506" s="229"/>
    </row>
    <row r="507">
      <c r="A507" s="229"/>
    </row>
    <row r="508">
      <c r="A508" s="229"/>
    </row>
    <row r="509">
      <c r="A509" s="229"/>
    </row>
    <row r="510">
      <c r="A510" s="229"/>
    </row>
    <row r="511">
      <c r="A511" s="229"/>
    </row>
    <row r="512">
      <c r="A512" s="229"/>
    </row>
    <row r="513">
      <c r="A513" s="229"/>
    </row>
    <row r="514">
      <c r="A514" s="229"/>
    </row>
    <row r="515">
      <c r="A515" s="229"/>
    </row>
    <row r="516">
      <c r="A516" s="229"/>
    </row>
    <row r="517">
      <c r="A517" s="229"/>
    </row>
    <row r="518">
      <c r="A518" s="229"/>
    </row>
    <row r="519">
      <c r="A519" s="229"/>
    </row>
    <row r="520">
      <c r="A520" s="229"/>
    </row>
    <row r="521">
      <c r="A521" s="229"/>
    </row>
    <row r="522">
      <c r="A522" s="229"/>
    </row>
    <row r="523">
      <c r="A523" s="229"/>
    </row>
    <row r="524">
      <c r="A524" s="229"/>
    </row>
    <row r="525">
      <c r="A525" s="229"/>
    </row>
    <row r="526">
      <c r="A526" s="229"/>
    </row>
    <row r="527">
      <c r="A527" s="229"/>
    </row>
    <row r="528">
      <c r="A528" s="229"/>
    </row>
    <row r="529">
      <c r="A529" s="229"/>
    </row>
    <row r="530">
      <c r="A530" s="229"/>
    </row>
    <row r="531">
      <c r="A531" s="229"/>
    </row>
    <row r="532">
      <c r="A532" s="229"/>
    </row>
    <row r="533">
      <c r="A533" s="229"/>
    </row>
    <row r="534">
      <c r="A534" s="229"/>
    </row>
    <row r="535">
      <c r="A535" s="229"/>
    </row>
    <row r="536">
      <c r="A536" s="229"/>
    </row>
    <row r="537">
      <c r="A537" s="229"/>
    </row>
    <row r="538">
      <c r="A538" s="229"/>
    </row>
    <row r="539">
      <c r="A539" s="229"/>
    </row>
    <row r="540">
      <c r="A540" s="229"/>
    </row>
    <row r="541">
      <c r="A541" s="229"/>
    </row>
    <row r="542">
      <c r="A542" s="229"/>
    </row>
    <row r="543">
      <c r="A543" s="229"/>
    </row>
    <row r="544">
      <c r="A544" s="229"/>
    </row>
    <row r="545">
      <c r="A545" s="229"/>
    </row>
    <row r="546">
      <c r="A546" s="229"/>
    </row>
    <row r="547">
      <c r="A547" s="229"/>
    </row>
    <row r="548">
      <c r="A548" s="229"/>
    </row>
    <row r="549">
      <c r="A549" s="229"/>
    </row>
    <row r="550">
      <c r="A550" s="229"/>
    </row>
    <row r="551">
      <c r="A551" s="229"/>
    </row>
    <row r="552">
      <c r="A552" s="229"/>
    </row>
    <row r="553">
      <c r="A553" s="229"/>
    </row>
    <row r="554">
      <c r="A554" s="229"/>
    </row>
    <row r="555">
      <c r="A555" s="229"/>
    </row>
    <row r="556">
      <c r="A556" s="229"/>
    </row>
    <row r="557">
      <c r="A557" s="229"/>
    </row>
    <row r="558">
      <c r="A558" s="229"/>
    </row>
    <row r="559">
      <c r="A559" s="229"/>
    </row>
    <row r="560">
      <c r="A560" s="229"/>
    </row>
    <row r="561">
      <c r="A561" s="229"/>
    </row>
    <row r="562">
      <c r="A562" s="229"/>
    </row>
    <row r="563">
      <c r="A563" s="229"/>
    </row>
    <row r="564">
      <c r="A564" s="229"/>
    </row>
    <row r="565">
      <c r="A565" s="229"/>
    </row>
    <row r="566">
      <c r="A566" s="229"/>
    </row>
    <row r="567">
      <c r="A567" s="229"/>
    </row>
    <row r="568">
      <c r="A568" s="229"/>
    </row>
    <row r="569">
      <c r="A569" s="229"/>
    </row>
    <row r="570">
      <c r="A570" s="229"/>
    </row>
    <row r="571">
      <c r="A571" s="229"/>
    </row>
    <row r="572">
      <c r="A572" s="229"/>
    </row>
    <row r="573">
      <c r="A573" s="229"/>
    </row>
    <row r="574">
      <c r="A574" s="229"/>
    </row>
    <row r="575">
      <c r="A575" s="229"/>
    </row>
    <row r="576">
      <c r="A576" s="229"/>
    </row>
    <row r="577">
      <c r="A577" s="229"/>
    </row>
    <row r="578">
      <c r="A578" s="229"/>
    </row>
    <row r="579">
      <c r="A579" s="229"/>
    </row>
    <row r="580">
      <c r="A580" s="229"/>
    </row>
    <row r="581">
      <c r="A581" s="229"/>
    </row>
    <row r="582">
      <c r="A582" s="229"/>
    </row>
    <row r="583">
      <c r="A583" s="229"/>
    </row>
    <row r="584">
      <c r="A584" s="229"/>
    </row>
    <row r="585">
      <c r="A585" s="229"/>
    </row>
    <row r="586">
      <c r="A586" s="229"/>
    </row>
    <row r="587">
      <c r="A587" s="229"/>
    </row>
    <row r="588">
      <c r="A588" s="229"/>
    </row>
    <row r="589">
      <c r="A589" s="229"/>
    </row>
    <row r="590">
      <c r="A590" s="229"/>
    </row>
    <row r="591">
      <c r="A591" s="229"/>
    </row>
    <row r="592">
      <c r="A592" s="229"/>
    </row>
    <row r="593">
      <c r="A593" s="229"/>
    </row>
    <row r="594">
      <c r="A594" s="229"/>
    </row>
    <row r="595">
      <c r="A595" s="229"/>
    </row>
    <row r="596">
      <c r="A596" s="229"/>
    </row>
    <row r="597">
      <c r="A597" s="229"/>
    </row>
    <row r="598">
      <c r="A598" s="229"/>
    </row>
    <row r="599">
      <c r="A599" s="229"/>
    </row>
    <row r="600">
      <c r="A600" s="229"/>
    </row>
    <row r="601">
      <c r="A601" s="229"/>
    </row>
    <row r="602">
      <c r="A602" s="229"/>
    </row>
    <row r="603">
      <c r="A603" s="229"/>
    </row>
    <row r="604">
      <c r="A604" s="229"/>
    </row>
    <row r="605">
      <c r="A605" s="229"/>
    </row>
    <row r="606">
      <c r="A606" s="229"/>
    </row>
    <row r="607">
      <c r="A607" s="229"/>
    </row>
    <row r="608">
      <c r="A608" s="229"/>
    </row>
    <row r="609">
      <c r="A609" s="229"/>
    </row>
    <row r="610">
      <c r="A610" s="229"/>
    </row>
    <row r="611">
      <c r="A611" s="229"/>
    </row>
    <row r="612">
      <c r="A612" s="229"/>
    </row>
    <row r="613">
      <c r="A613" s="229"/>
    </row>
    <row r="614">
      <c r="A614" s="229"/>
    </row>
    <row r="615">
      <c r="A615" s="229"/>
    </row>
    <row r="616">
      <c r="A616" s="229"/>
    </row>
    <row r="617">
      <c r="A617" s="229"/>
    </row>
    <row r="618">
      <c r="A618" s="229"/>
    </row>
    <row r="619">
      <c r="A619" s="229"/>
    </row>
    <row r="620">
      <c r="A620" s="229"/>
    </row>
    <row r="621">
      <c r="A621" s="229"/>
    </row>
    <row r="622">
      <c r="A622" s="229"/>
    </row>
    <row r="623">
      <c r="A623" s="229"/>
    </row>
    <row r="624">
      <c r="A624" s="229"/>
    </row>
    <row r="625">
      <c r="A625" s="229"/>
    </row>
    <row r="626">
      <c r="A626" s="229"/>
    </row>
    <row r="627">
      <c r="A627" s="229"/>
    </row>
    <row r="628">
      <c r="A628" s="229"/>
    </row>
    <row r="629">
      <c r="A629" s="229"/>
    </row>
    <row r="630">
      <c r="A630" s="229"/>
    </row>
    <row r="631">
      <c r="A631" s="229"/>
    </row>
    <row r="632">
      <c r="A632" s="229"/>
    </row>
    <row r="633">
      <c r="A633" s="229"/>
    </row>
    <row r="634">
      <c r="A634" s="229"/>
    </row>
    <row r="635">
      <c r="A635" s="229"/>
    </row>
    <row r="636">
      <c r="A636" s="229"/>
    </row>
    <row r="637">
      <c r="A637" s="229"/>
    </row>
    <row r="638">
      <c r="A638" s="229"/>
    </row>
    <row r="639">
      <c r="A639" s="229"/>
    </row>
    <row r="640">
      <c r="A640" s="229"/>
    </row>
    <row r="641">
      <c r="A641" s="229"/>
    </row>
    <row r="642">
      <c r="A642" s="229"/>
    </row>
    <row r="643">
      <c r="A643" s="229"/>
    </row>
    <row r="644">
      <c r="A644" s="229"/>
    </row>
    <row r="645">
      <c r="A645" s="229"/>
    </row>
    <row r="646">
      <c r="A646" s="229"/>
    </row>
    <row r="647">
      <c r="A647" s="229"/>
    </row>
    <row r="648">
      <c r="A648" s="229"/>
    </row>
    <row r="649">
      <c r="A649" s="229"/>
    </row>
    <row r="650">
      <c r="A650" s="229"/>
    </row>
    <row r="651">
      <c r="A651" s="229"/>
    </row>
    <row r="652">
      <c r="A652" s="229"/>
    </row>
    <row r="653">
      <c r="A653" s="229"/>
    </row>
    <row r="654">
      <c r="A654" s="229"/>
    </row>
    <row r="655">
      <c r="A655" s="229"/>
    </row>
    <row r="656">
      <c r="A656" s="229"/>
    </row>
    <row r="657">
      <c r="A657" s="229"/>
    </row>
    <row r="658">
      <c r="A658" s="229"/>
    </row>
    <row r="659">
      <c r="A659" s="229"/>
    </row>
    <row r="660">
      <c r="A660" s="229"/>
    </row>
    <row r="661">
      <c r="A661" s="229"/>
    </row>
    <row r="662">
      <c r="A662" s="229"/>
    </row>
    <row r="663">
      <c r="A663" s="229"/>
    </row>
    <row r="664">
      <c r="A664" s="229"/>
    </row>
    <row r="665">
      <c r="A665" s="229"/>
    </row>
    <row r="666">
      <c r="A666" s="229"/>
    </row>
    <row r="667">
      <c r="A667" s="229"/>
    </row>
    <row r="668">
      <c r="A668" s="229"/>
    </row>
    <row r="669">
      <c r="A669" s="229"/>
    </row>
    <row r="670">
      <c r="A670" s="229"/>
    </row>
    <row r="671">
      <c r="A671" s="229"/>
    </row>
    <row r="672">
      <c r="A672" s="229"/>
    </row>
    <row r="673">
      <c r="A673" s="229"/>
    </row>
    <row r="674">
      <c r="A674" s="229"/>
    </row>
    <row r="675">
      <c r="A675" s="229"/>
    </row>
    <row r="676">
      <c r="A676" s="229"/>
    </row>
    <row r="677">
      <c r="A677" s="229"/>
    </row>
    <row r="678">
      <c r="A678" s="229"/>
    </row>
    <row r="679">
      <c r="A679" s="229"/>
    </row>
    <row r="680">
      <c r="A680" s="229"/>
    </row>
    <row r="681">
      <c r="A681" s="229"/>
    </row>
    <row r="682">
      <c r="A682" s="229"/>
    </row>
    <row r="683">
      <c r="A683" s="229"/>
    </row>
    <row r="684">
      <c r="A684" s="229"/>
    </row>
    <row r="685">
      <c r="A685" s="229"/>
    </row>
    <row r="686">
      <c r="A686" s="229"/>
    </row>
    <row r="687">
      <c r="A687" s="229"/>
    </row>
    <row r="688">
      <c r="A688" s="229"/>
    </row>
    <row r="689">
      <c r="A689" s="229"/>
    </row>
    <row r="690">
      <c r="A690" s="229"/>
    </row>
    <row r="691">
      <c r="A691" s="229"/>
    </row>
    <row r="692">
      <c r="A692" s="229"/>
    </row>
    <row r="693">
      <c r="A693" s="229"/>
    </row>
    <row r="694">
      <c r="A694" s="229"/>
    </row>
    <row r="695">
      <c r="A695" s="229"/>
    </row>
    <row r="696">
      <c r="A696" s="229"/>
    </row>
    <row r="697">
      <c r="A697" s="229"/>
    </row>
    <row r="698">
      <c r="A698" s="229"/>
    </row>
    <row r="699">
      <c r="A699" s="229"/>
    </row>
    <row r="700">
      <c r="A700" s="229"/>
    </row>
    <row r="701">
      <c r="A701" s="229"/>
    </row>
    <row r="702">
      <c r="A702" s="229"/>
    </row>
    <row r="703">
      <c r="A703" s="229"/>
    </row>
    <row r="704">
      <c r="A704" s="229"/>
    </row>
    <row r="705">
      <c r="A705" s="229"/>
    </row>
    <row r="706">
      <c r="A706" s="229"/>
    </row>
    <row r="707">
      <c r="A707" s="229"/>
    </row>
    <row r="708">
      <c r="A708" s="229"/>
    </row>
    <row r="709">
      <c r="A709" s="229"/>
    </row>
    <row r="710">
      <c r="A710" s="229"/>
    </row>
    <row r="711">
      <c r="A711" s="229"/>
    </row>
    <row r="712">
      <c r="A712" s="229"/>
    </row>
    <row r="713">
      <c r="A713" s="229"/>
    </row>
    <row r="714">
      <c r="A714" s="229"/>
    </row>
    <row r="715">
      <c r="A715" s="229"/>
    </row>
    <row r="716">
      <c r="A716" s="229"/>
    </row>
    <row r="717">
      <c r="A717" s="229"/>
    </row>
    <row r="718">
      <c r="A718" s="229"/>
    </row>
    <row r="719">
      <c r="A719" s="229"/>
    </row>
    <row r="720">
      <c r="A720" s="229"/>
    </row>
    <row r="721">
      <c r="A721" s="229"/>
    </row>
    <row r="722">
      <c r="A722" s="229"/>
    </row>
    <row r="723">
      <c r="A723" s="229"/>
    </row>
    <row r="724">
      <c r="A724" s="229"/>
    </row>
    <row r="725">
      <c r="A725" s="229"/>
    </row>
    <row r="726">
      <c r="A726" s="229"/>
    </row>
    <row r="727">
      <c r="A727" s="229"/>
    </row>
    <row r="728">
      <c r="A728" s="229"/>
    </row>
    <row r="729">
      <c r="A729" s="229"/>
    </row>
    <row r="730">
      <c r="A730" s="229"/>
    </row>
    <row r="731">
      <c r="A731" s="229"/>
    </row>
    <row r="732">
      <c r="A732" s="229"/>
    </row>
    <row r="733">
      <c r="A733" s="229"/>
    </row>
    <row r="734">
      <c r="A734" s="229"/>
    </row>
    <row r="735">
      <c r="A735" s="229"/>
    </row>
    <row r="736">
      <c r="A736" s="229"/>
    </row>
    <row r="737">
      <c r="A737" s="229"/>
    </row>
    <row r="738">
      <c r="A738" s="229"/>
    </row>
    <row r="739">
      <c r="A739" s="229"/>
    </row>
    <row r="740">
      <c r="A740" s="229"/>
    </row>
    <row r="741">
      <c r="A741" s="229"/>
    </row>
    <row r="742">
      <c r="A742" s="229"/>
    </row>
    <row r="743">
      <c r="A743" s="229"/>
    </row>
    <row r="744">
      <c r="A744" s="229"/>
    </row>
    <row r="745">
      <c r="A745" s="229"/>
    </row>
    <row r="746">
      <c r="A746" s="229"/>
    </row>
    <row r="747">
      <c r="A747" s="229"/>
    </row>
    <row r="748">
      <c r="A748" s="229"/>
    </row>
    <row r="749">
      <c r="A749" s="229"/>
    </row>
    <row r="750">
      <c r="A750" s="229"/>
    </row>
    <row r="751">
      <c r="A751" s="229"/>
    </row>
    <row r="752">
      <c r="A752" s="229"/>
    </row>
    <row r="753">
      <c r="A753" s="229"/>
    </row>
    <row r="754">
      <c r="A754" s="229"/>
    </row>
    <row r="755">
      <c r="A755" s="229"/>
    </row>
    <row r="756">
      <c r="A756" s="229"/>
    </row>
    <row r="757">
      <c r="A757" s="229"/>
    </row>
    <row r="758">
      <c r="A758" s="229"/>
    </row>
    <row r="759">
      <c r="A759" s="229"/>
    </row>
    <row r="760">
      <c r="A760" s="229"/>
    </row>
    <row r="761">
      <c r="A761" s="229"/>
    </row>
    <row r="762">
      <c r="A762" s="229"/>
    </row>
    <row r="763">
      <c r="A763" s="229"/>
    </row>
    <row r="764">
      <c r="A764" s="229"/>
    </row>
    <row r="765">
      <c r="A765" s="229"/>
    </row>
    <row r="766">
      <c r="A766" s="229"/>
    </row>
    <row r="767">
      <c r="A767" s="229"/>
    </row>
    <row r="768">
      <c r="A768" s="229"/>
    </row>
    <row r="769">
      <c r="A769" s="229"/>
    </row>
    <row r="770">
      <c r="A770" s="229"/>
    </row>
    <row r="771">
      <c r="A771" s="229"/>
    </row>
    <row r="772">
      <c r="A772" s="229"/>
    </row>
    <row r="773">
      <c r="A773" s="229"/>
    </row>
    <row r="774">
      <c r="A774" s="229"/>
    </row>
    <row r="775">
      <c r="A775" s="229"/>
    </row>
    <row r="776">
      <c r="A776" s="229"/>
    </row>
    <row r="777">
      <c r="A777" s="229"/>
    </row>
    <row r="778">
      <c r="A778" s="229"/>
    </row>
    <row r="779">
      <c r="A779" s="229"/>
    </row>
    <row r="780">
      <c r="A780" s="229"/>
    </row>
    <row r="781">
      <c r="A781" s="229"/>
    </row>
    <row r="782">
      <c r="A782" s="229"/>
    </row>
    <row r="783">
      <c r="A783" s="229"/>
    </row>
    <row r="784">
      <c r="A784" s="229"/>
    </row>
    <row r="785">
      <c r="A785" s="229"/>
    </row>
    <row r="786">
      <c r="A786" s="229"/>
    </row>
    <row r="787">
      <c r="A787" s="229"/>
    </row>
    <row r="788">
      <c r="A788" s="229"/>
    </row>
    <row r="789">
      <c r="A789" s="229"/>
    </row>
    <row r="790">
      <c r="A790" s="229"/>
    </row>
    <row r="791">
      <c r="A791" s="229"/>
    </row>
    <row r="792">
      <c r="A792" s="229"/>
    </row>
    <row r="793">
      <c r="A793" s="229"/>
    </row>
    <row r="794">
      <c r="A794" s="229"/>
    </row>
    <row r="795">
      <c r="A795" s="229"/>
    </row>
    <row r="796">
      <c r="A796" s="229"/>
    </row>
    <row r="797">
      <c r="A797" s="229"/>
    </row>
    <row r="798">
      <c r="A798" s="229"/>
    </row>
    <row r="799">
      <c r="A799" s="229"/>
    </row>
    <row r="800">
      <c r="A800" s="229"/>
    </row>
    <row r="801">
      <c r="A801" s="229"/>
    </row>
    <row r="802">
      <c r="A802" s="229"/>
    </row>
    <row r="803">
      <c r="A803" s="229"/>
    </row>
    <row r="804">
      <c r="A804" s="229"/>
    </row>
    <row r="805">
      <c r="A805" s="229"/>
    </row>
    <row r="806">
      <c r="A806" s="229"/>
    </row>
    <row r="807">
      <c r="A807" s="229"/>
    </row>
    <row r="808">
      <c r="A808" s="229"/>
    </row>
    <row r="809">
      <c r="A809" s="229"/>
    </row>
    <row r="810">
      <c r="A810" s="229"/>
    </row>
    <row r="811">
      <c r="A811" s="229"/>
    </row>
    <row r="812">
      <c r="A812" s="229"/>
    </row>
    <row r="813">
      <c r="A813" s="229"/>
    </row>
    <row r="814">
      <c r="A814" s="229"/>
    </row>
    <row r="815">
      <c r="A815" s="229"/>
    </row>
    <row r="816">
      <c r="A816" s="229"/>
    </row>
    <row r="817">
      <c r="A817" s="229"/>
    </row>
    <row r="818">
      <c r="A818" s="229"/>
    </row>
    <row r="819">
      <c r="A819" s="229"/>
    </row>
    <row r="820">
      <c r="A820" s="229"/>
    </row>
    <row r="821">
      <c r="A821" s="229"/>
    </row>
    <row r="822">
      <c r="A822" s="229"/>
    </row>
    <row r="823">
      <c r="A823" s="229"/>
    </row>
    <row r="824">
      <c r="A824" s="229"/>
    </row>
    <row r="825">
      <c r="A825" s="229"/>
    </row>
    <row r="826">
      <c r="A826" s="229"/>
    </row>
    <row r="827">
      <c r="A827" s="229"/>
    </row>
    <row r="828">
      <c r="A828" s="229"/>
    </row>
    <row r="829">
      <c r="A829" s="229"/>
    </row>
    <row r="830">
      <c r="A830" s="229"/>
    </row>
    <row r="831">
      <c r="A831" s="229"/>
    </row>
    <row r="832">
      <c r="A832" s="229"/>
    </row>
    <row r="833">
      <c r="A833" s="229"/>
    </row>
    <row r="834">
      <c r="A834" s="229"/>
    </row>
    <row r="835">
      <c r="A835" s="229"/>
    </row>
    <row r="836">
      <c r="A836" s="229"/>
    </row>
    <row r="837">
      <c r="A837" s="229"/>
    </row>
    <row r="838">
      <c r="A838" s="229"/>
    </row>
    <row r="839">
      <c r="A839" s="229"/>
    </row>
    <row r="840">
      <c r="A840" s="229"/>
    </row>
    <row r="841">
      <c r="A841" s="229"/>
    </row>
    <row r="842">
      <c r="A842" s="229"/>
    </row>
    <row r="843">
      <c r="A843" s="229"/>
    </row>
    <row r="844">
      <c r="A844" s="229"/>
    </row>
    <row r="845">
      <c r="A845" s="229"/>
    </row>
    <row r="846">
      <c r="A846" s="229"/>
    </row>
    <row r="847">
      <c r="A847" s="229"/>
    </row>
    <row r="848">
      <c r="A848" s="229"/>
    </row>
    <row r="849">
      <c r="A849" s="229"/>
    </row>
    <row r="850">
      <c r="A850" s="229"/>
    </row>
    <row r="851">
      <c r="A851" s="229"/>
    </row>
    <row r="852">
      <c r="A852" s="229"/>
    </row>
    <row r="853">
      <c r="A853" s="229"/>
    </row>
    <row r="854">
      <c r="A854" s="229"/>
    </row>
    <row r="855">
      <c r="A855" s="229"/>
    </row>
    <row r="856">
      <c r="A856" s="229"/>
    </row>
    <row r="857">
      <c r="A857" s="229"/>
    </row>
    <row r="858">
      <c r="A858" s="229"/>
    </row>
    <row r="859">
      <c r="A859" s="229"/>
    </row>
    <row r="860">
      <c r="A860" s="229"/>
    </row>
    <row r="861">
      <c r="A861" s="229"/>
    </row>
    <row r="862">
      <c r="A862" s="229"/>
    </row>
    <row r="863">
      <c r="A863" s="229"/>
    </row>
    <row r="864">
      <c r="A864" s="229"/>
    </row>
    <row r="865">
      <c r="A865" s="229"/>
    </row>
    <row r="866">
      <c r="A866" s="229"/>
    </row>
    <row r="867">
      <c r="A867" s="229"/>
    </row>
    <row r="868">
      <c r="A868" s="229"/>
    </row>
    <row r="869">
      <c r="A869" s="229"/>
    </row>
    <row r="870">
      <c r="A870" s="229"/>
    </row>
    <row r="871">
      <c r="A871" s="229"/>
    </row>
    <row r="872">
      <c r="A872" s="229"/>
    </row>
    <row r="873">
      <c r="A873" s="229"/>
    </row>
    <row r="874">
      <c r="A874" s="229"/>
    </row>
    <row r="875">
      <c r="A875" s="229"/>
    </row>
    <row r="876">
      <c r="A876" s="229"/>
    </row>
    <row r="877">
      <c r="A877" s="229"/>
    </row>
    <row r="878">
      <c r="A878" s="229"/>
    </row>
    <row r="879">
      <c r="A879" s="229"/>
    </row>
    <row r="880">
      <c r="A880" s="229"/>
    </row>
    <row r="881">
      <c r="A881" s="229"/>
    </row>
    <row r="882">
      <c r="A882" s="229"/>
    </row>
    <row r="883">
      <c r="A883" s="229"/>
    </row>
    <row r="884">
      <c r="A884" s="229"/>
    </row>
    <row r="885">
      <c r="A885" s="229"/>
    </row>
    <row r="886">
      <c r="A886" s="229"/>
    </row>
    <row r="887">
      <c r="A887" s="229"/>
    </row>
    <row r="888">
      <c r="A888" s="229"/>
    </row>
    <row r="889">
      <c r="A889" s="229"/>
    </row>
    <row r="890">
      <c r="A890" s="229"/>
    </row>
    <row r="891">
      <c r="A891" s="229"/>
    </row>
    <row r="892">
      <c r="A892" s="229"/>
    </row>
    <row r="893">
      <c r="A893" s="229"/>
    </row>
    <row r="894">
      <c r="A894" s="229"/>
    </row>
    <row r="895">
      <c r="A895" s="229"/>
    </row>
    <row r="896">
      <c r="A896" s="229"/>
    </row>
    <row r="897">
      <c r="A897" s="229"/>
    </row>
    <row r="898">
      <c r="A898" s="229"/>
    </row>
    <row r="899">
      <c r="A899" s="229"/>
    </row>
    <row r="900">
      <c r="A900" s="229"/>
    </row>
    <row r="901">
      <c r="A901" s="229"/>
    </row>
    <row r="902">
      <c r="A902" s="229"/>
    </row>
    <row r="903">
      <c r="A903" s="229"/>
    </row>
    <row r="904">
      <c r="A904" s="229"/>
    </row>
    <row r="905">
      <c r="A905" s="229"/>
    </row>
    <row r="906">
      <c r="A906" s="229"/>
    </row>
    <row r="907">
      <c r="A907" s="229"/>
    </row>
    <row r="908">
      <c r="A908" s="229"/>
    </row>
    <row r="909">
      <c r="A909" s="229"/>
    </row>
    <row r="910">
      <c r="A910" s="229"/>
    </row>
    <row r="911">
      <c r="A911" s="229"/>
    </row>
    <row r="912">
      <c r="A912" s="229"/>
    </row>
    <row r="913">
      <c r="A913" s="229"/>
    </row>
    <row r="914">
      <c r="A914" s="229"/>
    </row>
    <row r="915">
      <c r="A915" s="229"/>
    </row>
    <row r="916">
      <c r="A916" s="229"/>
    </row>
    <row r="917">
      <c r="A917" s="229"/>
    </row>
    <row r="918">
      <c r="A918" s="229"/>
    </row>
    <row r="919">
      <c r="A919" s="229"/>
    </row>
    <row r="920">
      <c r="A920" s="229"/>
    </row>
    <row r="921">
      <c r="A921" s="229"/>
    </row>
    <row r="922">
      <c r="A922" s="229"/>
    </row>
    <row r="923">
      <c r="A923" s="229"/>
    </row>
    <row r="924">
      <c r="A924" s="229"/>
    </row>
    <row r="925">
      <c r="A925" s="229"/>
    </row>
    <row r="926">
      <c r="A926" s="229"/>
    </row>
    <row r="927">
      <c r="A927" s="229"/>
    </row>
    <row r="928">
      <c r="A928" s="229"/>
    </row>
    <row r="929">
      <c r="A929" s="229"/>
    </row>
    <row r="930">
      <c r="A930" s="229"/>
    </row>
    <row r="931">
      <c r="A931" s="229"/>
    </row>
    <row r="932">
      <c r="A932" s="229"/>
    </row>
    <row r="933">
      <c r="A933" s="229"/>
    </row>
    <row r="934">
      <c r="A934" s="229"/>
    </row>
    <row r="935">
      <c r="A935" s="229"/>
    </row>
    <row r="936">
      <c r="A936" s="229"/>
    </row>
    <row r="937">
      <c r="A937" s="229"/>
    </row>
    <row r="938">
      <c r="A938" s="229"/>
    </row>
    <row r="939">
      <c r="A939" s="229"/>
    </row>
    <row r="940">
      <c r="A940" s="229"/>
    </row>
    <row r="941">
      <c r="A941" s="229"/>
    </row>
    <row r="942">
      <c r="A942" s="229"/>
    </row>
    <row r="943">
      <c r="A943" s="229"/>
    </row>
    <row r="944">
      <c r="A944" s="229"/>
    </row>
    <row r="945">
      <c r="A945" s="229"/>
    </row>
    <row r="946">
      <c r="A946" s="229"/>
    </row>
    <row r="947">
      <c r="A947" s="229"/>
    </row>
    <row r="948">
      <c r="A948" s="229"/>
    </row>
    <row r="949">
      <c r="A949" s="229"/>
    </row>
    <row r="950">
      <c r="A950" s="229"/>
    </row>
    <row r="951">
      <c r="A951" s="229"/>
    </row>
    <row r="952">
      <c r="A952" s="229"/>
    </row>
    <row r="953">
      <c r="A953" s="229"/>
    </row>
    <row r="954">
      <c r="A954" s="229"/>
    </row>
    <row r="955">
      <c r="A955" s="229"/>
    </row>
    <row r="956">
      <c r="A956" s="229"/>
    </row>
    <row r="957">
      <c r="A957" s="229"/>
    </row>
    <row r="958">
      <c r="A958" s="229"/>
    </row>
    <row r="959">
      <c r="A959" s="229"/>
    </row>
    <row r="960">
      <c r="A960" s="229"/>
    </row>
    <row r="961">
      <c r="A961" s="229"/>
    </row>
    <row r="962">
      <c r="A962" s="229"/>
    </row>
    <row r="963">
      <c r="A963" s="229"/>
    </row>
    <row r="964">
      <c r="A964" s="229"/>
    </row>
    <row r="965">
      <c r="A965" s="229"/>
    </row>
    <row r="966">
      <c r="A966" s="229"/>
    </row>
    <row r="967">
      <c r="A967" s="229"/>
    </row>
    <row r="968">
      <c r="A968" s="229"/>
    </row>
    <row r="969">
      <c r="A969" s="229"/>
    </row>
    <row r="970">
      <c r="A970" s="229"/>
    </row>
    <row r="971">
      <c r="A971" s="229"/>
    </row>
    <row r="972">
      <c r="A972" s="229"/>
    </row>
    <row r="973">
      <c r="A973" s="229"/>
    </row>
    <row r="974">
      <c r="A974" s="229"/>
    </row>
    <row r="975">
      <c r="A975" s="229"/>
    </row>
    <row r="976">
      <c r="A976" s="229"/>
    </row>
    <row r="977">
      <c r="A977" s="229"/>
    </row>
    <row r="978">
      <c r="A978" s="229"/>
    </row>
    <row r="979">
      <c r="A979" s="229"/>
    </row>
    <row r="980">
      <c r="A980" s="229"/>
    </row>
    <row r="981">
      <c r="A981" s="229"/>
    </row>
    <row r="982">
      <c r="A982" s="229"/>
    </row>
    <row r="983">
      <c r="A983" s="229"/>
    </row>
    <row r="984">
      <c r="A984" s="229"/>
    </row>
    <row r="985">
      <c r="A985" s="229"/>
    </row>
    <row r="986">
      <c r="A986" s="229"/>
    </row>
    <row r="987">
      <c r="A987" s="229"/>
    </row>
    <row r="988">
      <c r="A988" s="229"/>
    </row>
    <row r="989">
      <c r="A989" s="229"/>
    </row>
    <row r="990">
      <c r="A990" s="229"/>
    </row>
    <row r="991">
      <c r="A991" s="229"/>
    </row>
    <row r="992">
      <c r="A992" s="229"/>
    </row>
    <row r="993">
      <c r="A993" s="229"/>
    </row>
    <row r="994">
      <c r="A994" s="229"/>
    </row>
    <row r="995">
      <c r="A995" s="229"/>
    </row>
    <row r="996">
      <c r="A996" s="229"/>
    </row>
    <row r="997">
      <c r="A997" s="229"/>
    </row>
    <row r="998">
      <c r="A998" s="229"/>
    </row>
    <row r="999">
      <c r="A999" s="229"/>
    </row>
    <row r="1000">
      <c r="A1000" s="229"/>
    </row>
    <row r="1001">
      <c r="A1001" s="229"/>
    </row>
    <row r="1002">
      <c r="A1002" s="229"/>
    </row>
    <row r="1003">
      <c r="A1003" s="229"/>
    </row>
    <row r="1004">
      <c r="A1004" s="229"/>
    </row>
    <row r="1005">
      <c r="A1005" s="229"/>
    </row>
    <row r="1006">
      <c r="A1006" s="229"/>
    </row>
    <row r="1007">
      <c r="A1007" s="229"/>
    </row>
    <row r="1008">
      <c r="A1008" s="229"/>
    </row>
    <row r="1009">
      <c r="A1009" s="229"/>
    </row>
    <row r="1010">
      <c r="A1010" s="229"/>
    </row>
    <row r="1011">
      <c r="A1011" s="229"/>
    </row>
    <row r="1012">
      <c r="A1012" s="229"/>
    </row>
    <row r="1013">
      <c r="A1013" s="229"/>
    </row>
    <row r="1014">
      <c r="A1014" s="229"/>
    </row>
    <row r="1015">
      <c r="A1015" s="229"/>
    </row>
    <row r="1016">
      <c r="A1016" s="229"/>
    </row>
    <row r="1017">
      <c r="A1017" s="229"/>
    </row>
    <row r="1018">
      <c r="A1018" s="229"/>
    </row>
    <row r="1019">
      <c r="A1019" s="229"/>
    </row>
    <row r="1020">
      <c r="A1020" s="229"/>
    </row>
    <row r="1021">
      <c r="A1021" s="229"/>
    </row>
    <row r="1022">
      <c r="A1022" s="229"/>
    </row>
    <row r="1023">
      <c r="A1023" s="229"/>
    </row>
    <row r="1024">
      <c r="A1024" s="229"/>
    </row>
    <row r="1025">
      <c r="A1025" s="229"/>
    </row>
    <row r="1026">
      <c r="A1026" s="229"/>
    </row>
    <row r="1027">
      <c r="A1027" s="229"/>
    </row>
    <row r="1028">
      <c r="A1028" s="229"/>
    </row>
    <row r="1029">
      <c r="A1029" s="229"/>
    </row>
    <row r="1030">
      <c r="A1030" s="229"/>
    </row>
    <row r="1031">
      <c r="A1031" s="229"/>
    </row>
    <row r="1032">
      <c r="A1032" s="229"/>
    </row>
    <row r="1033">
      <c r="A1033" s="229"/>
    </row>
    <row r="1034">
      <c r="A1034" s="229"/>
    </row>
    <row r="1035">
      <c r="A1035" s="229"/>
    </row>
    <row r="1036">
      <c r="A1036" s="229"/>
    </row>
    <row r="1037">
      <c r="A1037" s="229"/>
    </row>
    <row r="1038">
      <c r="A1038" s="229"/>
    </row>
    <row r="1039">
      <c r="A1039" s="229"/>
    </row>
    <row r="1040">
      <c r="A1040" s="229"/>
    </row>
    <row r="1041">
      <c r="A1041" s="229"/>
    </row>
    <row r="1042">
      <c r="A1042" s="229"/>
    </row>
    <row r="1043">
      <c r="A1043" s="229"/>
    </row>
    <row r="1044">
      <c r="A1044" s="229"/>
    </row>
    <row r="1045">
      <c r="A1045" s="229"/>
    </row>
    <row r="1046">
      <c r="A1046" s="229"/>
    </row>
    <row r="1047">
      <c r="A1047" s="229"/>
    </row>
    <row r="1048">
      <c r="A1048" s="229"/>
    </row>
    <row r="1049">
      <c r="A1049" s="229"/>
    </row>
    <row r="1050">
      <c r="A1050" s="229"/>
    </row>
    <row r="1051">
      <c r="A1051" s="229"/>
    </row>
    <row r="1052">
      <c r="A1052" s="229"/>
    </row>
    <row r="1053">
      <c r="A1053" s="229"/>
    </row>
    <row r="1054">
      <c r="A1054" s="229"/>
    </row>
    <row r="1055">
      <c r="A1055" s="229"/>
    </row>
    <row r="1056">
      <c r="A1056" s="229"/>
    </row>
  </sheetData>
  <mergeCells count="12">
    <mergeCell ref="D6:G6"/>
    <mergeCell ref="D7:G7"/>
    <mergeCell ref="D8:G8"/>
    <mergeCell ref="A10:J10"/>
    <mergeCell ref="A110:J110"/>
    <mergeCell ref="A1:J1"/>
    <mergeCell ref="A2:A8"/>
    <mergeCell ref="B2:C8"/>
    <mergeCell ref="D2:G2"/>
    <mergeCell ref="D3:G3"/>
    <mergeCell ref="D4:G4"/>
    <mergeCell ref="D5:G5"/>
  </mergeCells>
  <hyperlinks>
    <hyperlink r:id="rId1" ref="L61"/>
    <hyperlink r:id="rId2" ref="L71"/>
  </hyperlinks>
  <printOptions horizontalCentered="1"/>
  <pageMargins bottom="0.75" footer="0.0" header="0.0" left="0.25" right="0.25" top="0.75"/>
  <pageSetup fitToHeight="0" paperSize="9" orientation="landscape"/>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pageSetUpPr fitToPage="1"/>
  </sheetPr>
  <sheetViews>
    <sheetView workbookViewId="0"/>
  </sheetViews>
  <sheetFormatPr customHeight="1" defaultColWidth="12.63" defaultRowHeight="15.0"/>
  <cols>
    <col customWidth="1" min="1" max="13" width="14.38"/>
    <col customWidth="1" min="14" max="26" width="8.75"/>
  </cols>
  <sheetData>
    <row r="1">
      <c r="A1" s="24"/>
      <c r="B1" s="26"/>
      <c r="C1" s="26"/>
      <c r="D1" s="26"/>
      <c r="E1" s="26"/>
      <c r="F1" s="26"/>
      <c r="G1" s="26"/>
      <c r="H1" s="26"/>
      <c r="I1" s="26"/>
      <c r="J1" s="26"/>
      <c r="K1" s="26"/>
    </row>
    <row r="2">
      <c r="A2" s="30"/>
      <c r="B2" s="30"/>
      <c r="C2" s="30"/>
      <c r="D2" s="30"/>
      <c r="E2" s="30"/>
      <c r="F2" s="30"/>
      <c r="G2" s="30"/>
      <c r="H2" s="30"/>
      <c r="I2" s="30"/>
      <c r="J2" s="30"/>
      <c r="K2" s="30"/>
      <c r="L2" s="30"/>
      <c r="M2" s="30"/>
    </row>
    <row r="3" ht="15.0" customHeight="1">
      <c r="A3" s="34"/>
      <c r="B3" s="36"/>
      <c r="C3" s="36"/>
      <c r="D3" s="36"/>
      <c r="E3" s="37" t="s">
        <v>0</v>
      </c>
      <c r="F3" s="38"/>
      <c r="G3" s="38"/>
      <c r="H3" s="38"/>
      <c r="I3" s="38"/>
      <c r="J3" s="38"/>
      <c r="K3" s="39"/>
      <c r="L3" s="12"/>
      <c r="M3" s="12"/>
    </row>
    <row r="4" ht="15.0" customHeight="1">
      <c r="A4" s="40"/>
      <c r="E4" s="21" t="s">
        <v>1</v>
      </c>
      <c r="F4" s="15"/>
      <c r="G4" s="15"/>
      <c r="H4" s="15"/>
      <c r="I4" s="15"/>
      <c r="J4" s="15"/>
      <c r="K4" s="45"/>
      <c r="L4" s="46"/>
      <c r="M4" s="47"/>
    </row>
    <row r="5" ht="19.5" customHeight="1">
      <c r="A5" s="40"/>
      <c r="E5" s="28" t="s">
        <v>3</v>
      </c>
      <c r="F5" s="15"/>
      <c r="G5" s="15"/>
      <c r="H5" s="15"/>
      <c r="I5" s="15"/>
      <c r="J5" s="15"/>
      <c r="K5" s="16"/>
      <c r="L5" s="51"/>
    </row>
    <row r="6" ht="15.0" customHeight="1">
      <c r="A6" s="40"/>
      <c r="E6" s="32" t="s">
        <v>4</v>
      </c>
      <c r="F6" s="15"/>
      <c r="G6" s="15"/>
      <c r="H6" s="15"/>
      <c r="I6" s="15"/>
      <c r="J6" s="15"/>
      <c r="K6" s="45"/>
      <c r="L6" s="57"/>
      <c r="M6" s="58"/>
    </row>
    <row r="7" ht="15.0" customHeight="1">
      <c r="A7" s="40"/>
      <c r="F7" s="62" t="s">
        <v>5</v>
      </c>
      <c r="G7" s="63"/>
      <c r="H7" s="63"/>
      <c r="I7" s="63"/>
      <c r="J7" s="63"/>
      <c r="K7" s="62"/>
      <c r="L7" s="57"/>
      <c r="M7" s="67"/>
    </row>
    <row r="8" ht="13.5" customHeight="1">
      <c r="A8" s="40"/>
      <c r="F8" s="69" t="s">
        <v>6</v>
      </c>
      <c r="K8" s="70"/>
      <c r="L8" s="12"/>
      <c r="M8" s="12"/>
    </row>
    <row r="9">
      <c r="A9" s="60"/>
      <c r="B9" s="25"/>
      <c r="C9" s="25"/>
      <c r="D9" s="25"/>
      <c r="E9" s="71" t="s">
        <v>7</v>
      </c>
      <c r="F9" s="65"/>
      <c r="G9" s="65"/>
      <c r="H9" s="65"/>
      <c r="I9" s="65"/>
      <c r="J9" s="65"/>
      <c r="K9" s="68"/>
      <c r="L9" s="12"/>
      <c r="M9" s="12"/>
    </row>
    <row r="10">
      <c r="A10" s="72"/>
      <c r="B10" s="72"/>
      <c r="C10" s="72"/>
      <c r="D10" s="72"/>
      <c r="E10" s="72"/>
      <c r="F10" s="72"/>
      <c r="G10" s="72"/>
      <c r="H10" s="72"/>
      <c r="I10" s="72"/>
      <c r="J10" s="72"/>
      <c r="K10" s="72"/>
    </row>
    <row r="11">
      <c r="A11" s="24" t="s">
        <v>17</v>
      </c>
      <c r="B11" s="26"/>
      <c r="C11" s="26"/>
      <c r="D11" s="26"/>
      <c r="E11" s="26"/>
      <c r="F11" s="26"/>
      <c r="G11" s="26"/>
      <c r="H11" s="26"/>
      <c r="I11" s="26"/>
      <c r="J11" s="26"/>
      <c r="K11" s="26"/>
    </row>
    <row r="12">
      <c r="A12" s="80" t="s">
        <v>19</v>
      </c>
      <c r="B12" s="2"/>
      <c r="C12" s="2"/>
      <c r="D12" s="2"/>
      <c r="E12" s="2"/>
      <c r="F12" s="2"/>
      <c r="G12" s="2"/>
      <c r="H12" s="2"/>
      <c r="I12" s="2"/>
      <c r="J12" s="2"/>
      <c r="K12" s="3"/>
    </row>
    <row r="13">
      <c r="A13" s="84" t="s">
        <v>21</v>
      </c>
      <c r="B13" s="85" t="s">
        <v>22</v>
      </c>
      <c r="C13" s="36"/>
      <c r="D13" s="44"/>
      <c r="E13" s="84" t="s">
        <v>24</v>
      </c>
      <c r="F13" s="84" t="s">
        <v>25</v>
      </c>
      <c r="G13" s="84" t="s">
        <v>26</v>
      </c>
      <c r="H13" s="84" t="s">
        <v>27</v>
      </c>
      <c r="I13" s="80" t="s">
        <v>29</v>
      </c>
      <c r="J13" s="2"/>
      <c r="K13" s="3"/>
    </row>
    <row r="14">
      <c r="A14" s="73"/>
      <c r="B14" s="60"/>
      <c r="C14" s="25"/>
      <c r="D14" s="27"/>
      <c r="E14" s="73"/>
      <c r="F14" s="73"/>
      <c r="G14" s="73"/>
      <c r="H14" s="73"/>
      <c r="I14" s="91" t="s">
        <v>31</v>
      </c>
      <c r="J14" s="91" t="s">
        <v>33</v>
      </c>
      <c r="K14" s="91" t="s">
        <v>34</v>
      </c>
    </row>
    <row r="15">
      <c r="A15" s="93">
        <v>1.0</v>
      </c>
      <c r="B15" s="98" t="s">
        <v>36</v>
      </c>
      <c r="C15" s="2"/>
      <c r="D15" s="3"/>
      <c r="E15" s="99"/>
      <c r="F15" s="100">
        <v>0.03</v>
      </c>
      <c r="G15" s="99"/>
      <c r="H15" s="93" t="s">
        <v>37</v>
      </c>
      <c r="I15" s="101">
        <v>0.03</v>
      </c>
      <c r="J15" s="101">
        <v>0.04</v>
      </c>
      <c r="K15" s="101">
        <v>0.055</v>
      </c>
    </row>
    <row r="16">
      <c r="A16" s="93">
        <v>2.0</v>
      </c>
      <c r="B16" s="98" t="s">
        <v>38</v>
      </c>
      <c r="C16" s="2"/>
      <c r="D16" s="3"/>
      <c r="E16" s="99"/>
      <c r="F16" s="100">
        <v>0.008</v>
      </c>
      <c r="G16" s="99"/>
      <c r="H16" s="93" t="s">
        <v>37</v>
      </c>
      <c r="I16" s="101">
        <v>0.008</v>
      </c>
      <c r="J16" s="101">
        <v>0.008</v>
      </c>
      <c r="K16" s="101">
        <v>0.01</v>
      </c>
    </row>
    <row r="17">
      <c r="A17" s="93">
        <v>3.0</v>
      </c>
      <c r="B17" s="98" t="s">
        <v>39</v>
      </c>
      <c r="C17" s="2"/>
      <c r="D17" s="3"/>
      <c r="E17" s="99"/>
      <c r="F17" s="100">
        <v>0.0097</v>
      </c>
      <c r="G17" s="99"/>
      <c r="H17" s="93" t="s">
        <v>37</v>
      </c>
      <c r="I17" s="101">
        <v>0.0097</v>
      </c>
      <c r="J17" s="101">
        <v>0.0127</v>
      </c>
      <c r="K17" s="101">
        <v>0.0127</v>
      </c>
    </row>
    <row r="18">
      <c r="A18" s="93">
        <v>4.0</v>
      </c>
      <c r="B18" s="98" t="s">
        <v>40</v>
      </c>
      <c r="C18" s="2"/>
      <c r="D18" s="3"/>
      <c r="E18" s="99"/>
      <c r="F18" s="100">
        <v>0.0059</v>
      </c>
      <c r="G18" s="99"/>
      <c r="H18" s="93" t="s">
        <v>37</v>
      </c>
      <c r="I18" s="101">
        <v>0.0059</v>
      </c>
      <c r="J18" s="101">
        <v>0.0123</v>
      </c>
      <c r="K18" s="101">
        <v>0.0139</v>
      </c>
    </row>
    <row r="19">
      <c r="A19" s="93">
        <v>5.0</v>
      </c>
      <c r="B19" s="98" t="s">
        <v>41</v>
      </c>
      <c r="C19" s="2"/>
      <c r="D19" s="3"/>
      <c r="E19" s="99"/>
      <c r="F19" s="100">
        <v>0.06245</v>
      </c>
      <c r="G19" s="99"/>
      <c r="H19" s="93" t="s">
        <v>37</v>
      </c>
      <c r="I19" s="101">
        <v>0.0616</v>
      </c>
      <c r="J19" s="101">
        <v>0.074</v>
      </c>
      <c r="K19" s="101">
        <v>0.0896</v>
      </c>
    </row>
    <row r="20">
      <c r="A20" s="93">
        <v>6.0</v>
      </c>
      <c r="B20" s="98" t="s">
        <v>42</v>
      </c>
      <c r="C20" s="2"/>
      <c r="D20" s="3"/>
      <c r="E20" s="99"/>
      <c r="F20" s="100">
        <f>SUM(F21:F24)</f>
        <v>0.0665</v>
      </c>
      <c r="G20" s="111" t="s">
        <v>48</v>
      </c>
      <c r="H20" s="36"/>
      <c r="I20" s="36"/>
      <c r="J20" s="36"/>
      <c r="K20" s="44"/>
    </row>
    <row r="21" ht="15.75" customHeight="1">
      <c r="A21" s="113">
        <v>43836.0</v>
      </c>
      <c r="B21" s="98" t="s">
        <v>52</v>
      </c>
      <c r="C21" s="2"/>
      <c r="D21" s="2"/>
      <c r="E21" s="3"/>
      <c r="F21" s="100">
        <v>0.0065</v>
      </c>
      <c r="G21" s="40"/>
      <c r="K21" s="56"/>
    </row>
    <row r="22" ht="15.75" customHeight="1">
      <c r="A22" s="113">
        <v>43867.0</v>
      </c>
      <c r="B22" s="98" t="s">
        <v>54</v>
      </c>
      <c r="C22" s="2"/>
      <c r="D22" s="2"/>
      <c r="E22" s="3"/>
      <c r="F22" s="100">
        <v>0.03</v>
      </c>
      <c r="G22" s="40"/>
      <c r="K22" s="56"/>
    </row>
    <row r="23" ht="15.75" customHeight="1">
      <c r="A23" s="113">
        <v>43896.0</v>
      </c>
      <c r="B23" s="98" t="s">
        <v>57</v>
      </c>
      <c r="C23" s="2"/>
      <c r="D23" s="2"/>
      <c r="E23" s="3"/>
      <c r="F23" s="100">
        <v>0.03</v>
      </c>
      <c r="G23" s="40"/>
      <c r="K23" s="56"/>
    </row>
    <row r="24" ht="15.75" customHeight="1">
      <c r="A24" s="113">
        <v>43927.0</v>
      </c>
      <c r="B24" s="98" t="s">
        <v>58</v>
      </c>
      <c r="C24" s="2"/>
      <c r="D24" s="2"/>
      <c r="E24" s="3"/>
      <c r="F24" s="100">
        <v>0.0</v>
      </c>
      <c r="G24" s="40"/>
      <c r="K24" s="56"/>
    </row>
    <row r="25" ht="15.75" customHeight="1">
      <c r="A25" s="120"/>
      <c r="B25" s="25"/>
      <c r="C25" s="25"/>
      <c r="D25" s="25"/>
      <c r="E25" s="25"/>
      <c r="F25" s="27"/>
      <c r="G25" s="40"/>
      <c r="K25" s="56"/>
    </row>
    <row r="26" ht="15.75" customHeight="1">
      <c r="A26" s="80" t="s">
        <v>60</v>
      </c>
      <c r="B26" s="2"/>
      <c r="C26" s="2"/>
      <c r="D26" s="3"/>
      <c r="E26" s="99"/>
      <c r="F26" s="99"/>
      <c r="G26" s="60"/>
      <c r="H26" s="25"/>
      <c r="I26" s="25"/>
      <c r="J26" s="25"/>
      <c r="K26" s="27"/>
    </row>
    <row r="27" ht="15.75" customHeight="1">
      <c r="A27" s="80" t="s">
        <v>61</v>
      </c>
      <c r="B27" s="2"/>
      <c r="C27" s="2"/>
      <c r="D27" s="3"/>
      <c r="E27" s="99"/>
      <c r="F27" s="99"/>
      <c r="G27" s="98" t="s">
        <v>62</v>
      </c>
      <c r="H27" s="2"/>
      <c r="I27" s="2"/>
      <c r="J27" s="2"/>
      <c r="K27" s="3"/>
    </row>
    <row r="28" ht="15.75" customHeight="1">
      <c r="A28" s="80" t="s">
        <v>63</v>
      </c>
      <c r="B28" s="2"/>
      <c r="C28" s="2"/>
      <c r="D28" s="2"/>
      <c r="E28" s="3"/>
      <c r="F28" s="100">
        <f>(((1+(F15+F16+F17))*(1+F18)*(1+F19))/(1-F20))-1</f>
        <v>0.1994604449</v>
      </c>
      <c r="G28" s="98" t="s">
        <v>80</v>
      </c>
      <c r="H28" s="2"/>
      <c r="I28" s="2"/>
      <c r="J28" s="2"/>
      <c r="K28" s="3"/>
    </row>
    <row r="29" ht="15.75" customHeight="1">
      <c r="A29" s="138"/>
      <c r="F29" s="56"/>
      <c r="G29" s="98" t="s">
        <v>85</v>
      </c>
      <c r="H29" s="2"/>
      <c r="I29" s="2"/>
      <c r="J29" s="2"/>
      <c r="K29" s="3"/>
    </row>
    <row r="30" ht="15.75" customHeight="1">
      <c r="F30" s="56"/>
      <c r="G30" s="98" t="s">
        <v>87</v>
      </c>
      <c r="H30" s="2"/>
      <c r="I30" s="2"/>
      <c r="J30" s="2"/>
      <c r="K30" s="3"/>
    </row>
    <row r="31" ht="15.75" customHeight="1">
      <c r="F31" s="56"/>
      <c r="G31" s="98" t="s">
        <v>88</v>
      </c>
      <c r="H31" s="2"/>
      <c r="I31" s="2"/>
      <c r="J31" s="2"/>
      <c r="K31" s="3"/>
    </row>
    <row r="32" ht="15.75" customHeight="1">
      <c r="F32" s="56"/>
      <c r="G32" s="98" t="s">
        <v>90</v>
      </c>
      <c r="H32" s="2"/>
      <c r="I32" s="2"/>
      <c r="J32" s="2"/>
      <c r="K32" s="3"/>
    </row>
    <row r="33" ht="15.75" customHeight="1">
      <c r="F33" s="56"/>
      <c r="G33" s="98" t="s">
        <v>92</v>
      </c>
      <c r="H33" s="2"/>
      <c r="I33" s="2"/>
      <c r="J33" s="2"/>
      <c r="K33" s="3"/>
    </row>
    <row r="34" ht="15.75" customHeight="1">
      <c r="A34" s="25"/>
      <c r="B34" s="25"/>
      <c r="C34" s="25"/>
      <c r="D34" s="25"/>
      <c r="E34" s="25"/>
      <c r="F34" s="27"/>
      <c r="G34" s="98" t="s">
        <v>101</v>
      </c>
      <c r="H34" s="2"/>
      <c r="I34" s="2"/>
      <c r="J34" s="2"/>
      <c r="K34" s="3"/>
    </row>
    <row r="35" ht="15.75" customHeight="1">
      <c r="A35" s="24"/>
      <c r="B35" s="26"/>
      <c r="C35" s="26"/>
      <c r="D35" s="26"/>
      <c r="E35" s="26"/>
      <c r="F35" s="26"/>
      <c r="G35" s="26"/>
      <c r="H35" s="26"/>
      <c r="I35" s="26"/>
      <c r="J35" s="26"/>
      <c r="K35" s="26"/>
    </row>
    <row r="36" ht="15.75" customHeight="1">
      <c r="A36" s="155"/>
      <c r="B36" s="2"/>
      <c r="C36" s="2"/>
      <c r="D36" s="2"/>
      <c r="E36" s="2"/>
      <c r="F36" s="2"/>
      <c r="G36" s="2"/>
      <c r="H36" s="2"/>
      <c r="I36" s="2"/>
      <c r="J36" s="2"/>
      <c r="K36" s="3"/>
    </row>
    <row r="37" ht="15.75" customHeight="1">
      <c r="A37" s="159" t="s">
        <v>108</v>
      </c>
      <c r="B37" s="2"/>
      <c r="C37" s="2"/>
      <c r="D37" s="2"/>
      <c r="E37" s="2"/>
      <c r="F37" s="2"/>
      <c r="G37" s="2"/>
      <c r="H37" s="2"/>
      <c r="I37" s="2"/>
      <c r="J37" s="2"/>
      <c r="K37" s="3"/>
    </row>
    <row r="38" ht="15.75" customHeight="1">
      <c r="A38" s="80" t="s">
        <v>19</v>
      </c>
      <c r="B38" s="2"/>
      <c r="C38" s="2"/>
      <c r="D38" s="2"/>
      <c r="E38" s="2"/>
      <c r="F38" s="2"/>
      <c r="G38" s="2"/>
      <c r="H38" s="2"/>
      <c r="I38" s="2"/>
      <c r="J38" s="2"/>
      <c r="K38" s="3"/>
    </row>
    <row r="39" ht="15.0" customHeight="1">
      <c r="A39" s="84" t="s">
        <v>21</v>
      </c>
      <c r="B39" s="85" t="s">
        <v>22</v>
      </c>
      <c r="C39" s="36"/>
      <c r="D39" s="44"/>
      <c r="E39" s="84" t="s">
        <v>24</v>
      </c>
      <c r="F39" s="84" t="s">
        <v>25</v>
      </c>
      <c r="G39" s="84" t="s">
        <v>26</v>
      </c>
      <c r="H39" s="162" t="s">
        <v>27</v>
      </c>
      <c r="I39" s="80" t="s">
        <v>29</v>
      </c>
      <c r="J39" s="2"/>
      <c r="K39" s="3"/>
    </row>
    <row r="40" ht="15.75" customHeight="1">
      <c r="A40" s="73"/>
      <c r="B40" s="60"/>
      <c r="C40" s="25"/>
      <c r="D40" s="27"/>
      <c r="E40" s="73"/>
      <c r="F40" s="73"/>
      <c r="G40" s="73"/>
      <c r="H40" s="73"/>
      <c r="I40" s="91" t="s">
        <v>31</v>
      </c>
      <c r="J40" s="91" t="s">
        <v>33</v>
      </c>
      <c r="K40" s="91" t="s">
        <v>34</v>
      </c>
    </row>
    <row r="41" ht="15.75" customHeight="1">
      <c r="A41" s="93">
        <v>1.0</v>
      </c>
      <c r="B41" s="98" t="s">
        <v>36</v>
      </c>
      <c r="C41" s="2"/>
      <c r="D41" s="3"/>
      <c r="E41" s="99"/>
      <c r="F41" s="165">
        <v>0.015</v>
      </c>
      <c r="G41" s="99"/>
      <c r="H41" s="93" t="str">
        <f t="shared" ref="H41:H45" si="1">IF(AND(F41&gt;=I41,F41&lt;=K41),"OK","DIFERE")</f>
        <v>OK</v>
      </c>
      <c r="I41" s="101">
        <v>0.015</v>
      </c>
      <c r="J41" s="101">
        <v>0.0345</v>
      </c>
      <c r="K41" s="101">
        <v>0.0449</v>
      </c>
    </row>
    <row r="42" ht="15.75" customHeight="1">
      <c r="A42" s="93">
        <v>2.0</v>
      </c>
      <c r="B42" s="98" t="s">
        <v>38</v>
      </c>
      <c r="C42" s="2"/>
      <c r="D42" s="3"/>
      <c r="E42" s="99"/>
      <c r="F42" s="100">
        <v>0.003</v>
      </c>
      <c r="G42" s="99"/>
      <c r="H42" s="93" t="str">
        <f t="shared" si="1"/>
        <v>OK</v>
      </c>
      <c r="I42" s="101">
        <v>0.003</v>
      </c>
      <c r="J42" s="101">
        <v>0.0048</v>
      </c>
      <c r="K42" s="101">
        <v>0.0082</v>
      </c>
    </row>
    <row r="43" ht="15.75" customHeight="1">
      <c r="A43" s="93">
        <v>3.0</v>
      </c>
      <c r="B43" s="98" t="s">
        <v>39</v>
      </c>
      <c r="C43" s="2"/>
      <c r="D43" s="3"/>
      <c r="E43" s="99"/>
      <c r="F43" s="100">
        <v>0.0056</v>
      </c>
      <c r="G43" s="99"/>
      <c r="H43" s="93" t="str">
        <f t="shared" si="1"/>
        <v>OK</v>
      </c>
      <c r="I43" s="101">
        <v>0.0056</v>
      </c>
      <c r="J43" s="101">
        <v>0.0085</v>
      </c>
      <c r="K43" s="101">
        <v>0.0089</v>
      </c>
    </row>
    <row r="44" ht="15.75" customHeight="1">
      <c r="A44" s="93">
        <v>4.0</v>
      </c>
      <c r="B44" s="98" t="s">
        <v>40</v>
      </c>
      <c r="C44" s="2"/>
      <c r="D44" s="3"/>
      <c r="E44" s="99"/>
      <c r="F44" s="100">
        <v>0.0085</v>
      </c>
      <c r="G44" s="99"/>
      <c r="H44" s="93" t="str">
        <f t="shared" si="1"/>
        <v>OK</v>
      </c>
      <c r="I44" s="101">
        <v>0.0085</v>
      </c>
      <c r="J44" s="101">
        <v>0.0085</v>
      </c>
      <c r="K44" s="101">
        <v>0.0111</v>
      </c>
    </row>
    <row r="45" ht="15.75" customHeight="1">
      <c r="A45" s="93">
        <v>5.0</v>
      </c>
      <c r="B45" s="98" t="s">
        <v>41</v>
      </c>
      <c r="C45" s="2"/>
      <c r="D45" s="3"/>
      <c r="E45" s="99"/>
      <c r="F45" s="165">
        <v>0.0352</v>
      </c>
      <c r="G45" s="99"/>
      <c r="H45" s="93" t="str">
        <f t="shared" si="1"/>
        <v>OK</v>
      </c>
      <c r="I45" s="101">
        <v>0.035</v>
      </c>
      <c r="J45" s="101">
        <v>0.0511</v>
      </c>
      <c r="K45" s="101">
        <v>0.0622</v>
      </c>
    </row>
    <row r="46" ht="15.75" customHeight="1">
      <c r="A46" s="93">
        <v>6.0</v>
      </c>
      <c r="B46" s="98" t="s">
        <v>42</v>
      </c>
      <c r="C46" s="2"/>
      <c r="D46" s="3"/>
      <c r="E46" s="99"/>
      <c r="F46" s="100">
        <f>SUM(F47:F50)</f>
        <v>0.0365</v>
      </c>
      <c r="G46" s="111" t="s">
        <v>48</v>
      </c>
      <c r="H46" s="36"/>
      <c r="I46" s="36"/>
      <c r="J46" s="36"/>
      <c r="K46" s="44"/>
    </row>
    <row r="47" ht="15.75" customHeight="1">
      <c r="A47" s="113">
        <v>43836.0</v>
      </c>
      <c r="B47" s="98" t="s">
        <v>52</v>
      </c>
      <c r="C47" s="2"/>
      <c r="D47" s="2"/>
      <c r="E47" s="3"/>
      <c r="F47" s="100">
        <v>0.0065</v>
      </c>
      <c r="G47" s="40"/>
      <c r="K47" s="56"/>
    </row>
    <row r="48" ht="15.75" customHeight="1">
      <c r="A48" s="113">
        <v>43867.0</v>
      </c>
      <c r="B48" s="98" t="s">
        <v>54</v>
      </c>
      <c r="C48" s="2"/>
      <c r="D48" s="2"/>
      <c r="E48" s="3"/>
      <c r="F48" s="100">
        <v>0.03</v>
      </c>
      <c r="G48" s="40"/>
      <c r="K48" s="56"/>
    </row>
    <row r="49" ht="15.75" customHeight="1">
      <c r="A49" s="113">
        <v>43896.0</v>
      </c>
      <c r="B49" s="98" t="s">
        <v>57</v>
      </c>
      <c r="C49" s="2"/>
      <c r="D49" s="2"/>
      <c r="E49" s="3"/>
      <c r="F49" s="165">
        <v>0.0</v>
      </c>
      <c r="G49" s="40"/>
      <c r="K49" s="56"/>
    </row>
    <row r="50" ht="15.75" customHeight="1">
      <c r="A50" s="113">
        <v>43927.0</v>
      </c>
      <c r="B50" s="98" t="s">
        <v>58</v>
      </c>
      <c r="C50" s="2"/>
      <c r="D50" s="2"/>
      <c r="E50" s="3"/>
      <c r="F50" s="100">
        <v>0.0</v>
      </c>
      <c r="G50" s="40"/>
      <c r="K50" s="56"/>
    </row>
    <row r="51" ht="15.75" customHeight="1">
      <c r="A51" s="120"/>
      <c r="B51" s="25"/>
      <c r="C51" s="25"/>
      <c r="D51" s="25"/>
      <c r="E51" s="25"/>
      <c r="F51" s="27"/>
      <c r="G51" s="40"/>
      <c r="K51" s="56"/>
    </row>
    <row r="52" ht="15.75" customHeight="1">
      <c r="A52" s="80" t="s">
        <v>60</v>
      </c>
      <c r="B52" s="2"/>
      <c r="C52" s="2"/>
      <c r="D52" s="3"/>
      <c r="E52" s="99"/>
      <c r="F52" s="99"/>
      <c r="G52" s="60"/>
      <c r="H52" s="25"/>
      <c r="I52" s="25"/>
      <c r="J52" s="25"/>
      <c r="K52" s="27"/>
    </row>
    <row r="53" ht="15.75" customHeight="1">
      <c r="A53" s="80" t="s">
        <v>61</v>
      </c>
      <c r="B53" s="2"/>
      <c r="C53" s="2"/>
      <c r="D53" s="3"/>
      <c r="E53" s="99"/>
      <c r="F53" s="99"/>
      <c r="G53" s="98" t="s">
        <v>62</v>
      </c>
      <c r="H53" s="2"/>
      <c r="I53" s="2"/>
      <c r="J53" s="2"/>
      <c r="K53" s="3"/>
    </row>
    <row r="54" ht="15.75" customHeight="1">
      <c r="A54" s="80" t="s">
        <v>63</v>
      </c>
      <c r="B54" s="2"/>
      <c r="C54" s="2"/>
      <c r="D54" s="2"/>
      <c r="E54" s="3"/>
      <c r="F54" s="100">
        <f>(((1+(F41+F42+F43))*(1+F44)*(1+F45))/(1-F46))-1</f>
        <v>0.1091204786</v>
      </c>
      <c r="G54" s="98" t="s">
        <v>80</v>
      </c>
      <c r="H54" s="2"/>
      <c r="I54" s="2"/>
      <c r="J54" s="2"/>
      <c r="K54" s="3"/>
    </row>
    <row r="55" ht="15.75" customHeight="1">
      <c r="A55" s="138"/>
      <c r="B55" s="138"/>
      <c r="C55" s="138"/>
      <c r="D55" s="138"/>
      <c r="E55" s="138"/>
      <c r="F55" s="184"/>
      <c r="G55" s="98" t="s">
        <v>85</v>
      </c>
      <c r="H55" s="2"/>
      <c r="I55" s="2"/>
      <c r="J55" s="2"/>
      <c r="K55" s="3"/>
    </row>
    <row r="56" ht="15.75" customHeight="1">
      <c r="A56" s="155" t="s">
        <v>152</v>
      </c>
      <c r="B56" s="2"/>
      <c r="C56" s="2"/>
      <c r="D56" s="3"/>
      <c r="E56" s="138"/>
      <c r="F56" s="184"/>
      <c r="G56" s="98" t="s">
        <v>87</v>
      </c>
      <c r="H56" s="2"/>
      <c r="I56" s="2"/>
      <c r="J56" s="2"/>
      <c r="K56" s="3"/>
    </row>
    <row r="57" ht="15.75" customHeight="1">
      <c r="A57" s="99" t="s">
        <v>157</v>
      </c>
      <c r="B57" s="186">
        <v>0.111</v>
      </c>
      <c r="C57" s="186">
        <v>0.1402</v>
      </c>
      <c r="D57" s="186">
        <v>0.168</v>
      </c>
      <c r="E57" s="138"/>
      <c r="F57" s="184"/>
      <c r="G57" s="98" t="s">
        <v>88</v>
      </c>
      <c r="H57" s="2"/>
      <c r="I57" s="2"/>
      <c r="J57" s="2"/>
      <c r="K57" s="3"/>
    </row>
    <row r="58" ht="15.75" customHeight="1">
      <c r="A58" s="99" t="s">
        <v>159</v>
      </c>
      <c r="B58" s="186">
        <v>0.1634</v>
      </c>
      <c r="C58" s="186">
        <v>0.1939</v>
      </c>
      <c r="D58" s="186">
        <v>0.223</v>
      </c>
      <c r="E58" s="138"/>
      <c r="F58" s="184"/>
      <c r="G58" s="98" t="s">
        <v>90</v>
      </c>
      <c r="H58" s="2"/>
      <c r="I58" s="2"/>
      <c r="J58" s="2"/>
      <c r="K58" s="3"/>
    </row>
    <row r="59" ht="15.75" customHeight="1">
      <c r="A59" s="138"/>
      <c r="B59" s="138"/>
      <c r="C59" s="138"/>
      <c r="D59" s="138"/>
      <c r="E59" s="138"/>
      <c r="F59" s="184"/>
      <c r="G59" s="98" t="s">
        <v>92</v>
      </c>
      <c r="H59" s="2"/>
      <c r="I59" s="2"/>
      <c r="J59" s="2"/>
      <c r="K59" s="3"/>
    </row>
    <row r="60" ht="15.75" customHeight="1">
      <c r="A60" s="120"/>
      <c r="B60" s="120"/>
      <c r="C60" s="120"/>
      <c r="D60" s="120"/>
      <c r="E60" s="120"/>
      <c r="F60" s="190"/>
      <c r="G60" s="98" t="s">
        <v>101</v>
      </c>
      <c r="H60" s="2"/>
      <c r="I60" s="2"/>
      <c r="J60" s="2"/>
      <c r="K60" s="3"/>
    </row>
    <row r="61">
      <c r="A61" s="191" t="s">
        <v>171</v>
      </c>
      <c r="B61" s="2"/>
      <c r="C61" s="2"/>
      <c r="D61" s="2"/>
      <c r="E61" s="2"/>
      <c r="F61" s="2"/>
      <c r="G61" s="2"/>
      <c r="H61" s="2"/>
      <c r="I61" s="2"/>
      <c r="J61" s="2"/>
      <c r="K61" s="3"/>
    </row>
    <row r="62" ht="15.75" customHeight="1"/>
    <row r="63" ht="15.75" customHeight="1">
      <c r="A63" s="24"/>
      <c r="B63" s="26"/>
      <c r="C63" s="26"/>
      <c r="D63" s="26"/>
      <c r="E63" s="26"/>
      <c r="F63" s="26"/>
      <c r="G63" s="26"/>
      <c r="H63" s="26"/>
      <c r="I63" s="26"/>
      <c r="J63" s="26"/>
      <c r="K63" s="26"/>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80">
    <mergeCell ref="A28:E28"/>
    <mergeCell ref="A29:F34"/>
    <mergeCell ref="G31:K31"/>
    <mergeCell ref="G32:K32"/>
    <mergeCell ref="G33:K33"/>
    <mergeCell ref="G34:K34"/>
    <mergeCell ref="A35:K35"/>
    <mergeCell ref="A36:K36"/>
    <mergeCell ref="A37:K37"/>
    <mergeCell ref="B47:E47"/>
    <mergeCell ref="B48:E48"/>
    <mergeCell ref="B39:D40"/>
    <mergeCell ref="B41:D41"/>
    <mergeCell ref="B42:D42"/>
    <mergeCell ref="B43:D43"/>
    <mergeCell ref="B44:D44"/>
    <mergeCell ref="B45:D45"/>
    <mergeCell ref="B46:D46"/>
    <mergeCell ref="F7:J7"/>
    <mergeCell ref="F8:J8"/>
    <mergeCell ref="G13:G14"/>
    <mergeCell ref="H13:H14"/>
    <mergeCell ref="G20:K26"/>
    <mergeCell ref="G27:K27"/>
    <mergeCell ref="G28:K28"/>
    <mergeCell ref="G29:K29"/>
    <mergeCell ref="G30:K30"/>
    <mergeCell ref="A1:K1"/>
    <mergeCell ref="A3:D9"/>
    <mergeCell ref="E3:K3"/>
    <mergeCell ref="E4:K4"/>
    <mergeCell ref="E5:K5"/>
    <mergeCell ref="L5:M5"/>
    <mergeCell ref="E6:K6"/>
    <mergeCell ref="E9:K9"/>
    <mergeCell ref="A11:K11"/>
    <mergeCell ref="A12:K12"/>
    <mergeCell ref="A13:A14"/>
    <mergeCell ref="E13:E14"/>
    <mergeCell ref="F13:F14"/>
    <mergeCell ref="I13:K13"/>
    <mergeCell ref="B13:D14"/>
    <mergeCell ref="B15:D15"/>
    <mergeCell ref="B16:D16"/>
    <mergeCell ref="B17:D17"/>
    <mergeCell ref="B18:D18"/>
    <mergeCell ref="B19:D19"/>
    <mergeCell ref="B20:D20"/>
    <mergeCell ref="B21:E21"/>
    <mergeCell ref="B22:E22"/>
    <mergeCell ref="B23:E23"/>
    <mergeCell ref="B24:E24"/>
    <mergeCell ref="A25:F25"/>
    <mergeCell ref="A26:D26"/>
    <mergeCell ref="A27:D27"/>
    <mergeCell ref="B49:E49"/>
    <mergeCell ref="B50:E50"/>
    <mergeCell ref="A51:F51"/>
    <mergeCell ref="A52:D52"/>
    <mergeCell ref="A53:D53"/>
    <mergeCell ref="A54:E54"/>
    <mergeCell ref="A56:D56"/>
    <mergeCell ref="A38:K38"/>
    <mergeCell ref="A39:A40"/>
    <mergeCell ref="E39:E40"/>
    <mergeCell ref="F39:F40"/>
    <mergeCell ref="G39:G40"/>
    <mergeCell ref="H39:H40"/>
    <mergeCell ref="I39:K39"/>
    <mergeCell ref="G59:K59"/>
    <mergeCell ref="G60:K60"/>
    <mergeCell ref="A61:K61"/>
    <mergeCell ref="A63:K63"/>
    <mergeCell ref="G46:K52"/>
    <mergeCell ref="G53:K53"/>
    <mergeCell ref="G54:K54"/>
    <mergeCell ref="G55:K55"/>
    <mergeCell ref="G56:K56"/>
    <mergeCell ref="G57:K57"/>
    <mergeCell ref="G58:K58"/>
  </mergeCells>
  <printOptions horizontalCentered="1" verticalCentered="1"/>
  <pageMargins bottom="0.75" footer="0.0" header="0.0" left="0.25" right="0.25" top="0.75"/>
  <pageSetup fitToHeight="0"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2" max="2" width="119.63"/>
  </cols>
  <sheetData>
    <row r="1">
      <c r="A1" s="217" t="s">
        <v>299</v>
      </c>
      <c r="B1" s="218" t="s">
        <v>300</v>
      </c>
      <c r="C1" s="218" t="s">
        <v>301</v>
      </c>
      <c r="D1" s="218" t="s">
        <v>302</v>
      </c>
      <c r="E1" s="218" t="s">
        <v>303</v>
      </c>
      <c r="F1" s="218" t="s">
        <v>24</v>
      </c>
    </row>
    <row r="2">
      <c r="A2" s="219" t="s">
        <v>307</v>
      </c>
      <c r="B2" s="220" t="s">
        <v>308</v>
      </c>
      <c r="C2" s="221" t="s">
        <v>77</v>
      </c>
      <c r="D2" s="222">
        <v>0.2722</v>
      </c>
      <c r="E2" s="223">
        <f t="shared" ref="E2:E7840" si="1">1-D2</f>
        <v>0.7278</v>
      </c>
      <c r="F2" s="224">
        <v>140.01</v>
      </c>
    </row>
    <row r="3">
      <c r="A3" s="219" t="s">
        <v>315</v>
      </c>
      <c r="B3" s="220" t="s">
        <v>316</v>
      </c>
      <c r="C3" s="221" t="s">
        <v>32</v>
      </c>
      <c r="D3" s="222">
        <v>0.3838</v>
      </c>
      <c r="E3" s="223">
        <f t="shared" si="1"/>
        <v>0.6162</v>
      </c>
      <c r="F3" s="224">
        <v>734.11</v>
      </c>
    </row>
    <row r="4">
      <c r="A4" s="219" t="s">
        <v>317</v>
      </c>
      <c r="B4" s="220" t="s">
        <v>318</v>
      </c>
      <c r="C4" s="221" t="s">
        <v>77</v>
      </c>
      <c r="D4" s="222">
        <v>0.3872</v>
      </c>
      <c r="E4" s="223">
        <f t="shared" si="1"/>
        <v>0.6128</v>
      </c>
      <c r="F4" s="224">
        <v>125.9</v>
      </c>
    </row>
    <row r="5">
      <c r="A5" s="219" t="s">
        <v>319</v>
      </c>
      <c r="B5" s="220" t="s">
        <v>320</v>
      </c>
      <c r="C5" s="221" t="s">
        <v>32</v>
      </c>
      <c r="D5" s="222">
        <v>0.4478</v>
      </c>
      <c r="E5" s="223">
        <f t="shared" si="1"/>
        <v>0.5522</v>
      </c>
      <c r="F5" s="224">
        <v>1234.77</v>
      </c>
    </row>
    <row r="6">
      <c r="A6" s="219" t="s">
        <v>323</v>
      </c>
      <c r="B6" s="220" t="s">
        <v>324</v>
      </c>
      <c r="C6" s="221" t="s">
        <v>77</v>
      </c>
      <c r="D6" s="222">
        <v>0.4527</v>
      </c>
      <c r="E6" s="223">
        <f t="shared" si="1"/>
        <v>0.5473</v>
      </c>
      <c r="F6" s="224">
        <v>218.59</v>
      </c>
    </row>
    <row r="7">
      <c r="A7" s="219" t="s">
        <v>325</v>
      </c>
      <c r="B7" s="220" t="s">
        <v>326</v>
      </c>
      <c r="C7" s="221" t="s">
        <v>107</v>
      </c>
      <c r="D7" s="222">
        <v>0.3269</v>
      </c>
      <c r="E7" s="223">
        <f t="shared" si="1"/>
        <v>0.6731</v>
      </c>
      <c r="F7" s="224">
        <v>1447.92</v>
      </c>
    </row>
    <row r="8">
      <c r="A8" s="219" t="s">
        <v>328</v>
      </c>
      <c r="B8" s="220" t="s">
        <v>330</v>
      </c>
      <c r="C8" s="221" t="s">
        <v>107</v>
      </c>
      <c r="D8" s="222">
        <v>0.3238</v>
      </c>
      <c r="E8" s="223">
        <f t="shared" si="1"/>
        <v>0.6762</v>
      </c>
      <c r="F8" s="224">
        <v>1476.38</v>
      </c>
    </row>
    <row r="9">
      <c r="A9" s="219" t="s">
        <v>333</v>
      </c>
      <c r="B9" s="220" t="s">
        <v>334</v>
      </c>
      <c r="C9" s="221" t="s">
        <v>77</v>
      </c>
      <c r="D9" s="222">
        <v>0.4101</v>
      </c>
      <c r="E9" s="223">
        <f t="shared" si="1"/>
        <v>0.5899</v>
      </c>
      <c r="F9" s="224">
        <v>103.22</v>
      </c>
    </row>
    <row r="10">
      <c r="A10" s="219" t="s">
        <v>336</v>
      </c>
      <c r="B10" s="220" t="s">
        <v>337</v>
      </c>
      <c r="C10" s="221" t="s">
        <v>77</v>
      </c>
      <c r="D10" s="222">
        <v>0.4146</v>
      </c>
      <c r="E10" s="223">
        <f t="shared" si="1"/>
        <v>0.5854</v>
      </c>
      <c r="F10" s="224">
        <v>105.83</v>
      </c>
    </row>
    <row r="11">
      <c r="A11" s="219" t="s">
        <v>340</v>
      </c>
      <c r="B11" s="220" t="s">
        <v>341</v>
      </c>
      <c r="C11" s="221" t="s">
        <v>77</v>
      </c>
      <c r="D11" s="222">
        <v>0.3605</v>
      </c>
      <c r="E11" s="223">
        <f t="shared" si="1"/>
        <v>0.6395</v>
      </c>
      <c r="F11" s="224">
        <v>84.29</v>
      </c>
    </row>
    <row r="12">
      <c r="A12" s="219" t="s">
        <v>342</v>
      </c>
      <c r="B12" s="220" t="s">
        <v>343</v>
      </c>
      <c r="C12" s="221" t="s">
        <v>77</v>
      </c>
      <c r="D12" s="222">
        <v>0.3659</v>
      </c>
      <c r="E12" s="223">
        <f t="shared" si="1"/>
        <v>0.6341</v>
      </c>
      <c r="F12" s="224">
        <v>86.23</v>
      </c>
    </row>
    <row r="13">
      <c r="A13" s="219" t="s">
        <v>344</v>
      </c>
      <c r="B13" s="220" t="s">
        <v>345</v>
      </c>
      <c r="C13" s="221" t="s">
        <v>77</v>
      </c>
      <c r="D13" s="222">
        <v>0.3575</v>
      </c>
      <c r="E13" s="223">
        <f t="shared" si="1"/>
        <v>0.6425</v>
      </c>
      <c r="F13" s="224">
        <v>87.82</v>
      </c>
    </row>
    <row r="14">
      <c r="A14" s="219" t="s">
        <v>347</v>
      </c>
      <c r="B14" s="220" t="s">
        <v>348</v>
      </c>
      <c r="C14" s="221" t="s">
        <v>77</v>
      </c>
      <c r="D14" s="222">
        <v>0.3637</v>
      </c>
      <c r="E14" s="223">
        <f t="shared" si="1"/>
        <v>0.6363</v>
      </c>
      <c r="F14" s="224">
        <v>90.15</v>
      </c>
    </row>
    <row r="15">
      <c r="A15" s="219" t="s">
        <v>350</v>
      </c>
      <c r="B15" s="220" t="s">
        <v>352</v>
      </c>
      <c r="C15" s="221" t="s">
        <v>77</v>
      </c>
      <c r="D15" s="222">
        <v>0.3125</v>
      </c>
      <c r="E15" s="223">
        <f t="shared" si="1"/>
        <v>0.6875</v>
      </c>
      <c r="F15" s="224">
        <v>74.57</v>
      </c>
    </row>
    <row r="16">
      <c r="A16" s="219" t="s">
        <v>355</v>
      </c>
      <c r="B16" s="220" t="s">
        <v>356</v>
      </c>
      <c r="C16" s="221" t="s">
        <v>77</v>
      </c>
      <c r="D16" s="222">
        <v>0.3189</v>
      </c>
      <c r="E16" s="223">
        <f t="shared" si="1"/>
        <v>0.6811</v>
      </c>
      <c r="F16" s="224">
        <v>76.32</v>
      </c>
    </row>
    <row r="17">
      <c r="A17" s="219" t="s">
        <v>357</v>
      </c>
      <c r="B17" s="220" t="s">
        <v>358</v>
      </c>
      <c r="C17" s="221" t="s">
        <v>77</v>
      </c>
      <c r="D17" s="222">
        <v>0.3134</v>
      </c>
      <c r="E17" s="223">
        <f t="shared" si="1"/>
        <v>0.6866</v>
      </c>
      <c r="F17" s="224">
        <v>157.19</v>
      </c>
    </row>
    <row r="18">
      <c r="A18" s="219" t="s">
        <v>359</v>
      </c>
      <c r="B18" s="220" t="s">
        <v>360</v>
      </c>
      <c r="C18" s="221" t="s">
        <v>77</v>
      </c>
      <c r="D18" s="222">
        <v>0.2602</v>
      </c>
      <c r="E18" s="223">
        <f t="shared" si="1"/>
        <v>0.7398</v>
      </c>
      <c r="F18" s="224">
        <v>133.75</v>
      </c>
    </row>
    <row r="19">
      <c r="A19" s="219" t="s">
        <v>361</v>
      </c>
      <c r="B19" s="220" t="s">
        <v>362</v>
      </c>
      <c r="C19" s="221" t="s">
        <v>77</v>
      </c>
      <c r="D19" s="222">
        <v>0.3377</v>
      </c>
      <c r="E19" s="223">
        <f t="shared" si="1"/>
        <v>0.6623</v>
      </c>
      <c r="F19" s="224">
        <v>136.33</v>
      </c>
    </row>
    <row r="20">
      <c r="A20" s="219" t="s">
        <v>367</v>
      </c>
      <c r="B20" s="220" t="s">
        <v>368</v>
      </c>
      <c r="C20" s="221" t="s">
        <v>77</v>
      </c>
      <c r="D20" s="222">
        <v>0.2834</v>
      </c>
      <c r="E20" s="223">
        <f t="shared" si="1"/>
        <v>0.7166</v>
      </c>
      <c r="F20" s="224">
        <v>114.26</v>
      </c>
    </row>
    <row r="21">
      <c r="A21" s="219" t="s">
        <v>369</v>
      </c>
      <c r="B21" s="220" t="s">
        <v>370</v>
      </c>
      <c r="C21" s="221" t="s">
        <v>77</v>
      </c>
      <c r="D21" s="222">
        <v>0.2538</v>
      </c>
      <c r="E21" s="223">
        <f t="shared" si="1"/>
        <v>0.7462</v>
      </c>
      <c r="F21" s="224">
        <v>116.97</v>
      </c>
    </row>
    <row r="22">
      <c r="A22" s="219" t="s">
        <v>371</v>
      </c>
      <c r="B22" s="220" t="s">
        <v>372</v>
      </c>
      <c r="C22" s="221" t="s">
        <v>77</v>
      </c>
      <c r="D22" s="222">
        <v>0.2071</v>
      </c>
      <c r="E22" s="223">
        <f t="shared" si="1"/>
        <v>0.7929</v>
      </c>
      <c r="F22" s="224">
        <v>102.4</v>
      </c>
    </row>
    <row r="23">
      <c r="A23" s="219" t="s">
        <v>373</v>
      </c>
      <c r="B23" s="220" t="s">
        <v>374</v>
      </c>
      <c r="C23" s="221" t="s">
        <v>77</v>
      </c>
      <c r="D23" s="222">
        <v>0.2821</v>
      </c>
      <c r="E23" s="223">
        <f t="shared" si="1"/>
        <v>0.7179</v>
      </c>
      <c r="F23" s="224">
        <v>98.3</v>
      </c>
    </row>
    <row r="24">
      <c r="A24" s="219" t="s">
        <v>375</v>
      </c>
      <c r="B24" s="220" t="s">
        <v>376</v>
      </c>
      <c r="C24" s="221" t="s">
        <v>77</v>
      </c>
      <c r="D24" s="222">
        <v>0.2354</v>
      </c>
      <c r="E24" s="223">
        <f t="shared" si="1"/>
        <v>0.7646</v>
      </c>
      <c r="F24" s="224">
        <v>85.08</v>
      </c>
    </row>
    <row r="25">
      <c r="A25" s="219" t="s">
        <v>377</v>
      </c>
      <c r="B25" s="220" t="s">
        <v>378</v>
      </c>
      <c r="C25" s="221" t="s">
        <v>77</v>
      </c>
      <c r="D25" s="222">
        <v>0.4826</v>
      </c>
      <c r="E25" s="223">
        <f t="shared" si="1"/>
        <v>0.5174</v>
      </c>
      <c r="F25" s="224">
        <v>97.74</v>
      </c>
    </row>
    <row r="26">
      <c r="A26" s="219" t="s">
        <v>379</v>
      </c>
      <c r="B26" s="220" t="s">
        <v>380</v>
      </c>
      <c r="C26" s="221" t="s">
        <v>77</v>
      </c>
      <c r="D26" s="222">
        <v>0.4849</v>
      </c>
      <c r="E26" s="223">
        <f t="shared" si="1"/>
        <v>0.5151</v>
      </c>
      <c r="F26" s="224">
        <v>99.28</v>
      </c>
    </row>
    <row r="27">
      <c r="A27" s="219" t="s">
        <v>381</v>
      </c>
      <c r="B27" s="220" t="s">
        <v>382</v>
      </c>
      <c r="C27" s="221" t="s">
        <v>77</v>
      </c>
      <c r="D27" s="222">
        <v>0.4577</v>
      </c>
      <c r="E27" s="223">
        <f t="shared" si="1"/>
        <v>0.5423</v>
      </c>
      <c r="F27" s="224">
        <v>89.8</v>
      </c>
    </row>
    <row r="28">
      <c r="A28" s="219" t="s">
        <v>383</v>
      </c>
      <c r="B28" s="220" t="s">
        <v>384</v>
      </c>
      <c r="C28" s="221" t="s">
        <v>77</v>
      </c>
      <c r="D28" s="222">
        <v>0.4603</v>
      </c>
      <c r="E28" s="223">
        <f t="shared" si="1"/>
        <v>0.5397</v>
      </c>
      <c r="F28" s="224">
        <v>91.26</v>
      </c>
    </row>
    <row r="29">
      <c r="A29" s="219" t="s">
        <v>385</v>
      </c>
      <c r="B29" s="220" t="s">
        <v>386</v>
      </c>
      <c r="C29" s="221" t="s">
        <v>77</v>
      </c>
      <c r="D29" s="222">
        <v>0.4365</v>
      </c>
      <c r="E29" s="223">
        <f t="shared" si="1"/>
        <v>0.5635</v>
      </c>
      <c r="F29" s="224">
        <v>75.44</v>
      </c>
    </row>
    <row r="30">
      <c r="A30" s="219" t="s">
        <v>387</v>
      </c>
      <c r="B30" s="220" t="s">
        <v>388</v>
      </c>
      <c r="C30" s="221" t="s">
        <v>77</v>
      </c>
      <c r="D30" s="222">
        <v>0.4395</v>
      </c>
      <c r="E30" s="223">
        <f t="shared" si="1"/>
        <v>0.5605</v>
      </c>
      <c r="F30" s="224">
        <v>76.67</v>
      </c>
    </row>
    <row r="31">
      <c r="A31" s="219" t="s">
        <v>389</v>
      </c>
      <c r="B31" s="220" t="s">
        <v>390</v>
      </c>
      <c r="C31" s="221" t="s">
        <v>77</v>
      </c>
      <c r="D31" s="222">
        <v>0.391</v>
      </c>
      <c r="E31" s="223">
        <f t="shared" si="1"/>
        <v>0.609</v>
      </c>
      <c r="F31" s="224">
        <v>65.19</v>
      </c>
    </row>
    <row r="32">
      <c r="A32" s="219" t="s">
        <v>391</v>
      </c>
      <c r="B32" s="220" t="s">
        <v>392</v>
      </c>
      <c r="C32" s="221" t="s">
        <v>77</v>
      </c>
      <c r="D32" s="222">
        <v>0.395</v>
      </c>
      <c r="E32" s="223">
        <f t="shared" si="1"/>
        <v>0.605</v>
      </c>
      <c r="F32" s="224">
        <v>66.3</v>
      </c>
    </row>
    <row r="33">
      <c r="A33" s="219" t="s">
        <v>393</v>
      </c>
      <c r="B33" s="220" t="s">
        <v>394</v>
      </c>
      <c r="C33" s="221" t="s">
        <v>77</v>
      </c>
      <c r="D33" s="222">
        <v>0.4402</v>
      </c>
      <c r="E33" s="223">
        <f t="shared" si="1"/>
        <v>0.5598</v>
      </c>
      <c r="F33" s="224">
        <v>88.21</v>
      </c>
    </row>
    <row r="34">
      <c r="A34" s="219" t="s">
        <v>395</v>
      </c>
      <c r="B34" s="220" t="s">
        <v>396</v>
      </c>
      <c r="C34" s="221" t="s">
        <v>77</v>
      </c>
      <c r="D34" s="222">
        <v>0.4435</v>
      </c>
      <c r="E34" s="223">
        <f t="shared" si="1"/>
        <v>0.5565</v>
      </c>
      <c r="F34" s="224">
        <v>89.77</v>
      </c>
    </row>
    <row r="35">
      <c r="A35" s="219" t="s">
        <v>398</v>
      </c>
      <c r="B35" s="220" t="s">
        <v>399</v>
      </c>
      <c r="C35" s="221" t="s">
        <v>77</v>
      </c>
      <c r="D35" s="222">
        <v>0.4007</v>
      </c>
      <c r="E35" s="223">
        <f t="shared" si="1"/>
        <v>0.5993</v>
      </c>
      <c r="F35" s="224">
        <v>74.12</v>
      </c>
    </row>
    <row r="36">
      <c r="A36" s="219" t="s">
        <v>401</v>
      </c>
      <c r="B36" s="220" t="s">
        <v>402</v>
      </c>
      <c r="C36" s="221" t="s">
        <v>77</v>
      </c>
      <c r="D36" s="222">
        <v>0.405</v>
      </c>
      <c r="E36" s="223">
        <f t="shared" si="1"/>
        <v>0.595</v>
      </c>
      <c r="F36" s="224">
        <v>75.54</v>
      </c>
    </row>
    <row r="37">
      <c r="A37" s="219" t="s">
        <v>403</v>
      </c>
      <c r="B37" s="220" t="s">
        <v>404</v>
      </c>
      <c r="C37" s="221" t="s">
        <v>77</v>
      </c>
      <c r="D37" s="222">
        <v>0.4971</v>
      </c>
      <c r="E37" s="223">
        <f t="shared" si="1"/>
        <v>0.5029</v>
      </c>
      <c r="F37" s="224">
        <v>159.72</v>
      </c>
    </row>
    <row r="38">
      <c r="A38" s="219" t="s">
        <v>405</v>
      </c>
      <c r="B38" s="220" t="s">
        <v>406</v>
      </c>
      <c r="C38" s="221" t="s">
        <v>77</v>
      </c>
      <c r="D38" s="222">
        <v>0.4993</v>
      </c>
      <c r="E38" s="223">
        <f t="shared" si="1"/>
        <v>0.5007</v>
      </c>
      <c r="F38" s="224">
        <v>162.45</v>
      </c>
    </row>
    <row r="39">
      <c r="A39" s="219" t="s">
        <v>407</v>
      </c>
      <c r="B39" s="220" t="s">
        <v>408</v>
      </c>
      <c r="C39" s="221" t="s">
        <v>77</v>
      </c>
      <c r="D39" s="222">
        <v>0.4154</v>
      </c>
      <c r="E39" s="223">
        <f t="shared" si="1"/>
        <v>0.5846</v>
      </c>
      <c r="F39" s="224">
        <v>106.66</v>
      </c>
    </row>
    <row r="40">
      <c r="A40" s="219" t="s">
        <v>409</v>
      </c>
      <c r="B40" s="220" t="s">
        <v>410</v>
      </c>
      <c r="C40" s="221" t="s">
        <v>77</v>
      </c>
      <c r="D40" s="222">
        <v>0.4189</v>
      </c>
      <c r="E40" s="223">
        <f t="shared" si="1"/>
        <v>0.5811</v>
      </c>
      <c r="F40" s="224">
        <v>108.41</v>
      </c>
    </row>
    <row r="41">
      <c r="A41" s="219" t="s">
        <v>411</v>
      </c>
      <c r="B41" s="220" t="s">
        <v>412</v>
      </c>
      <c r="C41" s="221" t="s">
        <v>77</v>
      </c>
      <c r="D41" s="222">
        <v>0.3677</v>
      </c>
      <c r="E41" s="223">
        <f t="shared" si="1"/>
        <v>0.6323</v>
      </c>
      <c r="F41" s="224">
        <v>92.94</v>
      </c>
    </row>
    <row r="42">
      <c r="A42" s="219" t="s">
        <v>413</v>
      </c>
      <c r="B42" s="220" t="s">
        <v>414</v>
      </c>
      <c r="C42" s="221" t="s">
        <v>77</v>
      </c>
      <c r="D42" s="222">
        <v>0.372</v>
      </c>
      <c r="E42" s="223">
        <f t="shared" si="1"/>
        <v>0.628</v>
      </c>
      <c r="F42" s="224">
        <v>94.54</v>
      </c>
    </row>
    <row r="43">
      <c r="A43" s="219" t="s">
        <v>417</v>
      </c>
      <c r="B43" s="220" t="s">
        <v>418</v>
      </c>
      <c r="C43" s="221" t="s">
        <v>77</v>
      </c>
      <c r="D43" s="222">
        <v>0.5507</v>
      </c>
      <c r="E43" s="223">
        <f t="shared" si="1"/>
        <v>0.4493</v>
      </c>
      <c r="F43" s="224">
        <v>135.47</v>
      </c>
    </row>
    <row r="44">
      <c r="A44" s="219" t="s">
        <v>419</v>
      </c>
      <c r="B44" s="220" t="s">
        <v>420</v>
      </c>
      <c r="C44" s="221" t="s">
        <v>77</v>
      </c>
      <c r="D44" s="222">
        <v>0.5516</v>
      </c>
      <c r="E44" s="223">
        <f t="shared" si="1"/>
        <v>0.4484</v>
      </c>
      <c r="F44" s="224">
        <v>137.03</v>
      </c>
    </row>
    <row r="45">
      <c r="A45" s="219" t="s">
        <v>421</v>
      </c>
      <c r="B45" s="220" t="s">
        <v>422</v>
      </c>
      <c r="C45" s="221" t="s">
        <v>77</v>
      </c>
      <c r="D45" s="222">
        <v>0.5304</v>
      </c>
      <c r="E45" s="223">
        <f t="shared" si="1"/>
        <v>0.4696</v>
      </c>
      <c r="F45" s="224">
        <v>115.28</v>
      </c>
    </row>
    <row r="46">
      <c r="A46" s="219" t="s">
        <v>423</v>
      </c>
      <c r="B46" s="220" t="s">
        <v>424</v>
      </c>
      <c r="C46" s="221" t="s">
        <v>77</v>
      </c>
      <c r="D46" s="222">
        <v>0.5316</v>
      </c>
      <c r="E46" s="223">
        <f t="shared" si="1"/>
        <v>0.4684</v>
      </c>
      <c r="F46" s="224">
        <v>116.72</v>
      </c>
    </row>
    <row r="47">
      <c r="A47" s="219" t="s">
        <v>425</v>
      </c>
      <c r="B47" s="220" t="s">
        <v>426</v>
      </c>
      <c r="C47" s="221" t="s">
        <v>77</v>
      </c>
      <c r="D47" s="222">
        <v>0.5205</v>
      </c>
      <c r="E47" s="223">
        <f t="shared" si="1"/>
        <v>0.4795</v>
      </c>
      <c r="F47" s="224">
        <v>105.16</v>
      </c>
    </row>
    <row r="48">
      <c r="A48" s="219" t="s">
        <v>427</v>
      </c>
      <c r="B48" s="220" t="s">
        <v>428</v>
      </c>
      <c r="C48" s="221" t="s">
        <v>77</v>
      </c>
      <c r="D48" s="222">
        <v>0.5219</v>
      </c>
      <c r="E48" s="223">
        <f t="shared" si="1"/>
        <v>0.4781</v>
      </c>
      <c r="F48" s="224">
        <v>106.52</v>
      </c>
    </row>
    <row r="49">
      <c r="A49" s="219" t="s">
        <v>429</v>
      </c>
      <c r="B49" s="220" t="s">
        <v>430</v>
      </c>
      <c r="C49" s="221" t="s">
        <v>77</v>
      </c>
      <c r="D49" s="222">
        <v>0.4054</v>
      </c>
      <c r="E49" s="223">
        <f t="shared" si="1"/>
        <v>0.5946</v>
      </c>
      <c r="F49" s="224">
        <v>65.39</v>
      </c>
    </row>
    <row r="50">
      <c r="A50" s="219" t="s">
        <v>431</v>
      </c>
      <c r="B50" s="220" t="s">
        <v>432</v>
      </c>
      <c r="C50" s="221" t="s">
        <v>77</v>
      </c>
      <c r="D50" s="222">
        <v>0.4092</v>
      </c>
      <c r="E50" s="223">
        <f t="shared" si="1"/>
        <v>0.5908</v>
      </c>
      <c r="F50" s="224">
        <v>66.54</v>
      </c>
    </row>
    <row r="51">
      <c r="A51" s="219" t="s">
        <v>433</v>
      </c>
      <c r="B51" s="220" t="s">
        <v>434</v>
      </c>
      <c r="C51" s="221" t="s">
        <v>77</v>
      </c>
      <c r="D51" s="222">
        <v>0.3766</v>
      </c>
      <c r="E51" s="223">
        <f t="shared" si="1"/>
        <v>0.6234</v>
      </c>
      <c r="F51" s="224">
        <v>54.19</v>
      </c>
    </row>
    <row r="52">
      <c r="A52" s="219" t="s">
        <v>435</v>
      </c>
      <c r="B52" s="220" t="s">
        <v>436</v>
      </c>
      <c r="C52" s="221" t="s">
        <v>77</v>
      </c>
      <c r="D52" s="222">
        <v>0.3827</v>
      </c>
      <c r="E52" s="223">
        <f t="shared" si="1"/>
        <v>0.6173</v>
      </c>
      <c r="F52" s="224">
        <v>55.0</v>
      </c>
    </row>
    <row r="53">
      <c r="A53" s="219" t="s">
        <v>437</v>
      </c>
      <c r="B53" s="220" t="s">
        <v>438</v>
      </c>
      <c r="C53" s="221" t="s">
        <v>77</v>
      </c>
      <c r="D53" s="222">
        <v>0.5244</v>
      </c>
      <c r="E53" s="223">
        <f t="shared" si="1"/>
        <v>0.4756</v>
      </c>
      <c r="F53" s="224">
        <v>195.75</v>
      </c>
    </row>
    <row r="54">
      <c r="A54" s="219" t="s">
        <v>439</v>
      </c>
      <c r="B54" s="220" t="s">
        <v>440</v>
      </c>
      <c r="C54" s="221" t="s">
        <v>77</v>
      </c>
      <c r="D54" s="222">
        <v>0.5255</v>
      </c>
      <c r="E54" s="223">
        <f t="shared" si="1"/>
        <v>0.4745</v>
      </c>
      <c r="F54" s="224">
        <v>197.74</v>
      </c>
    </row>
    <row r="55">
      <c r="A55" s="219" t="s">
        <v>441</v>
      </c>
      <c r="B55" s="220" t="s">
        <v>442</v>
      </c>
      <c r="C55" s="221" t="s">
        <v>77</v>
      </c>
      <c r="D55" s="222">
        <v>0.3805</v>
      </c>
      <c r="E55" s="223">
        <f t="shared" si="1"/>
        <v>0.6195</v>
      </c>
      <c r="F55" s="224">
        <v>87.58</v>
      </c>
    </row>
    <row r="56">
      <c r="A56" s="219" t="s">
        <v>443</v>
      </c>
      <c r="B56" s="220" t="s">
        <v>444</v>
      </c>
      <c r="C56" s="221" t="s">
        <v>77</v>
      </c>
      <c r="D56" s="222">
        <v>0.3855</v>
      </c>
      <c r="E56" s="223">
        <f t="shared" si="1"/>
        <v>0.6145</v>
      </c>
      <c r="F56" s="224">
        <v>89.4</v>
      </c>
    </row>
    <row r="57">
      <c r="A57" s="219" t="s">
        <v>445</v>
      </c>
      <c r="B57" s="220" t="s">
        <v>446</v>
      </c>
      <c r="C57" s="221" t="s">
        <v>77</v>
      </c>
      <c r="D57" s="222">
        <v>0.3525</v>
      </c>
      <c r="E57" s="223">
        <f t="shared" si="1"/>
        <v>0.6475</v>
      </c>
      <c r="F57" s="224">
        <v>73.33</v>
      </c>
    </row>
    <row r="58">
      <c r="A58" s="219" t="s">
        <v>449</v>
      </c>
      <c r="B58" s="220" t="s">
        <v>450</v>
      </c>
      <c r="C58" s="221" t="s">
        <v>77</v>
      </c>
      <c r="D58" s="222">
        <v>0.3586</v>
      </c>
      <c r="E58" s="223">
        <f t="shared" si="1"/>
        <v>0.6414</v>
      </c>
      <c r="F58" s="224">
        <v>74.98</v>
      </c>
    </row>
    <row r="59">
      <c r="A59" s="219" t="s">
        <v>451</v>
      </c>
      <c r="B59" s="220" t="s">
        <v>452</v>
      </c>
      <c r="C59" s="221" t="s">
        <v>77</v>
      </c>
      <c r="D59" s="222">
        <v>0.3987</v>
      </c>
      <c r="E59" s="223">
        <f t="shared" si="1"/>
        <v>0.6013</v>
      </c>
      <c r="F59" s="224">
        <v>98.01</v>
      </c>
    </row>
    <row r="60">
      <c r="A60" s="219" t="s">
        <v>453</v>
      </c>
      <c r="B60" s="220" t="s">
        <v>454</v>
      </c>
      <c r="C60" s="221" t="s">
        <v>77</v>
      </c>
      <c r="D60" s="222">
        <v>0.4031</v>
      </c>
      <c r="E60" s="223">
        <f t="shared" si="1"/>
        <v>0.5969</v>
      </c>
      <c r="F60" s="224">
        <v>99.94</v>
      </c>
    </row>
    <row r="61">
      <c r="A61" s="219" t="s">
        <v>456</v>
      </c>
      <c r="B61" s="220" t="s">
        <v>457</v>
      </c>
      <c r="C61" s="221" t="s">
        <v>77</v>
      </c>
      <c r="D61" s="222">
        <v>0.3596</v>
      </c>
      <c r="E61" s="223">
        <f t="shared" si="1"/>
        <v>0.6404</v>
      </c>
      <c r="F61" s="224">
        <v>83.24</v>
      </c>
    </row>
    <row r="62">
      <c r="A62" s="219" t="s">
        <v>459</v>
      </c>
      <c r="B62" s="220" t="s">
        <v>460</v>
      </c>
      <c r="C62" s="221" t="s">
        <v>77</v>
      </c>
      <c r="D62" s="222">
        <v>0.3651</v>
      </c>
      <c r="E62" s="223">
        <f t="shared" si="1"/>
        <v>0.6349</v>
      </c>
      <c r="F62" s="224">
        <v>84.99</v>
      </c>
    </row>
    <row r="63">
      <c r="A63" s="219" t="s">
        <v>461</v>
      </c>
      <c r="B63" s="220" t="s">
        <v>462</v>
      </c>
      <c r="C63" s="221" t="s">
        <v>77</v>
      </c>
      <c r="D63" s="222">
        <v>0.3519</v>
      </c>
      <c r="E63" s="223">
        <f t="shared" si="1"/>
        <v>0.6481</v>
      </c>
      <c r="F63" s="224">
        <v>97.99</v>
      </c>
    </row>
    <row r="64">
      <c r="A64" s="219" t="s">
        <v>463</v>
      </c>
      <c r="B64" s="220" t="s">
        <v>464</v>
      </c>
      <c r="C64" s="221" t="s">
        <v>77</v>
      </c>
      <c r="D64" s="222">
        <v>0.3575</v>
      </c>
      <c r="E64" s="223">
        <f t="shared" si="1"/>
        <v>0.6425</v>
      </c>
      <c r="F64" s="224">
        <v>100.05</v>
      </c>
    </row>
    <row r="65">
      <c r="A65" s="219" t="s">
        <v>467</v>
      </c>
      <c r="B65" s="220" t="s">
        <v>468</v>
      </c>
      <c r="C65" s="221" t="s">
        <v>77</v>
      </c>
      <c r="D65" s="222">
        <v>0.336</v>
      </c>
      <c r="E65" s="223">
        <f t="shared" si="1"/>
        <v>0.664</v>
      </c>
      <c r="F65" s="224">
        <v>61.78</v>
      </c>
    </row>
    <row r="66">
      <c r="A66" s="219" t="s">
        <v>469</v>
      </c>
      <c r="B66" s="220" t="s">
        <v>470</v>
      </c>
      <c r="C66" s="221" t="s">
        <v>77</v>
      </c>
      <c r="D66" s="222">
        <v>0.3432</v>
      </c>
      <c r="E66" s="223">
        <f t="shared" si="1"/>
        <v>0.6568</v>
      </c>
      <c r="F66" s="224">
        <v>63.32</v>
      </c>
    </row>
    <row r="67">
      <c r="A67" s="219" t="s">
        <v>471</v>
      </c>
      <c r="B67" s="220" t="s">
        <v>472</v>
      </c>
      <c r="C67" s="221" t="s">
        <v>77</v>
      </c>
      <c r="D67" s="222">
        <v>0.3805</v>
      </c>
      <c r="E67" s="223">
        <f t="shared" si="1"/>
        <v>0.6195</v>
      </c>
      <c r="F67" s="224">
        <v>116.91</v>
      </c>
    </row>
    <row r="68">
      <c r="A68" s="219" t="s">
        <v>473</v>
      </c>
      <c r="B68" s="220" t="s">
        <v>474</v>
      </c>
      <c r="C68" s="221" t="s">
        <v>77</v>
      </c>
      <c r="D68" s="222">
        <v>0.3836</v>
      </c>
      <c r="E68" s="223">
        <f t="shared" si="1"/>
        <v>0.6164</v>
      </c>
      <c r="F68" s="224">
        <v>118.42</v>
      </c>
    </row>
    <row r="69">
      <c r="A69" s="219" t="s">
        <v>477</v>
      </c>
      <c r="B69" s="220" t="s">
        <v>478</v>
      </c>
      <c r="C69" s="221" t="s">
        <v>77</v>
      </c>
      <c r="D69" s="222">
        <v>0.3592</v>
      </c>
      <c r="E69" s="223">
        <f t="shared" si="1"/>
        <v>0.6408</v>
      </c>
      <c r="F69" s="224">
        <v>140.41</v>
      </c>
    </row>
    <row r="70">
      <c r="A70" s="219" t="s">
        <v>482</v>
      </c>
      <c r="B70" s="220" t="s">
        <v>484</v>
      </c>
      <c r="C70" s="221" t="s">
        <v>77</v>
      </c>
      <c r="D70" s="222">
        <v>0.3628</v>
      </c>
      <c r="E70" s="223">
        <f t="shared" si="1"/>
        <v>0.6372</v>
      </c>
      <c r="F70" s="224">
        <v>142.31</v>
      </c>
    </row>
    <row r="71">
      <c r="A71" s="219" t="s">
        <v>485</v>
      </c>
      <c r="B71" s="220" t="s">
        <v>486</v>
      </c>
      <c r="C71" s="221" t="s">
        <v>77</v>
      </c>
      <c r="D71" s="222">
        <v>0.3688</v>
      </c>
      <c r="E71" s="223">
        <f t="shared" si="1"/>
        <v>0.6312</v>
      </c>
      <c r="F71" s="224">
        <v>88.47</v>
      </c>
    </row>
    <row r="72">
      <c r="A72" s="219" t="s">
        <v>487</v>
      </c>
      <c r="B72" s="220" t="s">
        <v>488</v>
      </c>
      <c r="C72" s="221" t="s">
        <v>77</v>
      </c>
      <c r="D72" s="222">
        <v>0.3725</v>
      </c>
      <c r="E72" s="223">
        <f t="shared" si="1"/>
        <v>0.6275</v>
      </c>
      <c r="F72" s="224">
        <v>89.76</v>
      </c>
    </row>
    <row r="73">
      <c r="A73" s="219" t="s">
        <v>489</v>
      </c>
      <c r="B73" s="220" t="s">
        <v>490</v>
      </c>
      <c r="C73" s="221" t="s">
        <v>77</v>
      </c>
      <c r="D73" s="222">
        <v>0.3315</v>
      </c>
      <c r="E73" s="223">
        <f t="shared" si="1"/>
        <v>0.6685</v>
      </c>
      <c r="F73" s="224">
        <v>117.37</v>
      </c>
    </row>
    <row r="74">
      <c r="A74" s="219" t="s">
        <v>491</v>
      </c>
      <c r="B74" s="220" t="s">
        <v>492</v>
      </c>
      <c r="C74" s="221" t="s">
        <v>77</v>
      </c>
      <c r="D74" s="222">
        <v>0.3357</v>
      </c>
      <c r="E74" s="223">
        <f t="shared" si="1"/>
        <v>0.6643</v>
      </c>
      <c r="F74" s="224">
        <v>119.05</v>
      </c>
    </row>
    <row r="75">
      <c r="A75" s="219" t="s">
        <v>493</v>
      </c>
      <c r="B75" s="220" t="s">
        <v>494</v>
      </c>
      <c r="C75" s="221" t="s">
        <v>77</v>
      </c>
      <c r="D75" s="222">
        <v>0.3414</v>
      </c>
      <c r="E75" s="223">
        <f t="shared" si="1"/>
        <v>0.6586</v>
      </c>
      <c r="F75" s="224">
        <v>100.95</v>
      </c>
    </row>
    <row r="76">
      <c r="A76" s="219" t="s">
        <v>495</v>
      </c>
      <c r="B76" s="220" t="s">
        <v>496</v>
      </c>
      <c r="C76" s="221" t="s">
        <v>77</v>
      </c>
      <c r="D76" s="222">
        <v>0.3456</v>
      </c>
      <c r="E76" s="223">
        <f t="shared" si="1"/>
        <v>0.6544</v>
      </c>
      <c r="F76" s="224">
        <v>102.46</v>
      </c>
    </row>
    <row r="77">
      <c r="A77" s="219" t="s">
        <v>497</v>
      </c>
      <c r="B77" s="220" t="s">
        <v>498</v>
      </c>
      <c r="C77" s="221" t="s">
        <v>77</v>
      </c>
      <c r="D77" s="222">
        <v>0.3238</v>
      </c>
      <c r="E77" s="223">
        <f t="shared" si="1"/>
        <v>0.6762</v>
      </c>
      <c r="F77" s="224">
        <v>120.64</v>
      </c>
    </row>
    <row r="78">
      <c r="A78" s="219" t="s">
        <v>499</v>
      </c>
      <c r="B78" s="220" t="s">
        <v>500</v>
      </c>
      <c r="C78" s="221" t="s">
        <v>77</v>
      </c>
      <c r="D78" s="222">
        <v>0.3285</v>
      </c>
      <c r="E78" s="223">
        <f t="shared" si="1"/>
        <v>0.6715</v>
      </c>
      <c r="F78" s="224">
        <v>122.54</v>
      </c>
    </row>
    <row r="79">
      <c r="A79" s="219" t="s">
        <v>501</v>
      </c>
      <c r="B79" s="220" t="s">
        <v>502</v>
      </c>
      <c r="C79" s="221" t="s">
        <v>77</v>
      </c>
      <c r="D79" s="222">
        <v>0.3266</v>
      </c>
      <c r="E79" s="223">
        <f t="shared" si="1"/>
        <v>0.6734</v>
      </c>
      <c r="F79" s="224">
        <v>77.38</v>
      </c>
    </row>
    <row r="80">
      <c r="A80" s="219" t="s">
        <v>503</v>
      </c>
      <c r="B80" s="220" t="s">
        <v>504</v>
      </c>
      <c r="C80" s="221" t="s">
        <v>77</v>
      </c>
      <c r="D80" s="222">
        <v>0.3315</v>
      </c>
      <c r="E80" s="223">
        <f t="shared" si="1"/>
        <v>0.6685</v>
      </c>
      <c r="F80" s="224">
        <v>78.67</v>
      </c>
    </row>
    <row r="81">
      <c r="A81" s="219" t="s">
        <v>505</v>
      </c>
      <c r="B81" s="220" t="s">
        <v>506</v>
      </c>
      <c r="C81" s="221" t="s">
        <v>145</v>
      </c>
      <c r="D81" s="222">
        <v>0.4124</v>
      </c>
      <c r="E81" s="223">
        <f t="shared" si="1"/>
        <v>0.5876</v>
      </c>
      <c r="F81" s="224">
        <v>708.18</v>
      </c>
    </row>
    <row r="82">
      <c r="A82" s="219" t="s">
        <v>507</v>
      </c>
      <c r="B82" s="220" t="s">
        <v>508</v>
      </c>
      <c r="C82" s="221" t="s">
        <v>145</v>
      </c>
      <c r="D82" s="222">
        <v>0.3543</v>
      </c>
      <c r="E82" s="223">
        <f t="shared" si="1"/>
        <v>0.6457</v>
      </c>
      <c r="F82" s="224">
        <v>1005.61</v>
      </c>
    </row>
    <row r="83">
      <c r="A83" s="219" t="s">
        <v>509</v>
      </c>
      <c r="B83" s="220" t="s">
        <v>510</v>
      </c>
      <c r="C83" s="221" t="s">
        <v>77</v>
      </c>
      <c r="D83" s="222">
        <v>0.231</v>
      </c>
      <c r="E83" s="223">
        <f t="shared" si="1"/>
        <v>0.769</v>
      </c>
      <c r="F83" s="224">
        <v>612.1</v>
      </c>
    </row>
    <row r="84">
      <c r="A84" s="219" t="s">
        <v>511</v>
      </c>
      <c r="B84" s="220" t="s">
        <v>512</v>
      </c>
      <c r="C84" s="221" t="s">
        <v>77</v>
      </c>
      <c r="D84" s="222">
        <v>0.2289</v>
      </c>
      <c r="E84" s="223">
        <f t="shared" si="1"/>
        <v>0.7711</v>
      </c>
      <c r="F84" s="224">
        <v>620.89</v>
      </c>
    </row>
    <row r="85">
      <c r="A85" s="219" t="s">
        <v>513</v>
      </c>
      <c r="B85" s="220" t="s">
        <v>514</v>
      </c>
      <c r="C85" s="221" t="s">
        <v>77</v>
      </c>
      <c r="D85" s="222">
        <v>0.4464</v>
      </c>
      <c r="E85" s="223">
        <f t="shared" si="1"/>
        <v>0.5536</v>
      </c>
      <c r="F85" s="224">
        <v>169.74</v>
      </c>
    </row>
    <row r="86">
      <c r="A86" s="219" t="s">
        <v>515</v>
      </c>
      <c r="B86" s="220" t="s">
        <v>516</v>
      </c>
      <c r="C86" s="221" t="s">
        <v>77</v>
      </c>
      <c r="D86" s="222">
        <v>0.3043</v>
      </c>
      <c r="E86" s="223">
        <f t="shared" si="1"/>
        <v>0.6957</v>
      </c>
      <c r="F86" s="224">
        <v>228.01</v>
      </c>
    </row>
    <row r="87">
      <c r="A87" s="219" t="s">
        <v>517</v>
      </c>
      <c r="B87" s="220" t="s">
        <v>518</v>
      </c>
      <c r="C87" s="221" t="s">
        <v>77</v>
      </c>
      <c r="D87" s="222">
        <v>0.46</v>
      </c>
      <c r="E87" s="223">
        <f t="shared" si="1"/>
        <v>0.54</v>
      </c>
      <c r="F87" s="224">
        <v>147.05</v>
      </c>
    </row>
    <row r="88">
      <c r="A88" s="219" t="s">
        <v>519</v>
      </c>
      <c r="B88" s="220" t="s">
        <v>520</v>
      </c>
      <c r="C88" s="221" t="s">
        <v>77</v>
      </c>
      <c r="D88" s="222">
        <v>0.1978</v>
      </c>
      <c r="E88" s="223">
        <f t="shared" si="1"/>
        <v>0.8022</v>
      </c>
      <c r="F88" s="224">
        <v>143.83</v>
      </c>
    </row>
    <row r="89">
      <c r="A89" s="219" t="s">
        <v>521</v>
      </c>
      <c r="B89" s="220" t="s">
        <v>522</v>
      </c>
      <c r="C89" s="221" t="s">
        <v>77</v>
      </c>
      <c r="D89" s="222">
        <v>0.1857</v>
      </c>
      <c r="E89" s="223">
        <f t="shared" si="1"/>
        <v>0.8143</v>
      </c>
      <c r="F89" s="224">
        <v>202.26</v>
      </c>
    </row>
    <row r="90">
      <c r="A90" s="219" t="s">
        <v>523</v>
      </c>
      <c r="B90" s="220" t="s">
        <v>524</v>
      </c>
      <c r="C90" s="221" t="s">
        <v>77</v>
      </c>
      <c r="D90" s="222">
        <v>0.1723</v>
      </c>
      <c r="E90" s="223">
        <f t="shared" si="1"/>
        <v>0.8277</v>
      </c>
      <c r="F90" s="224">
        <v>297.03</v>
      </c>
    </row>
    <row r="91">
      <c r="A91" s="219" t="s">
        <v>525</v>
      </c>
      <c r="B91" s="220" t="s">
        <v>526</v>
      </c>
      <c r="C91" s="221" t="s">
        <v>77</v>
      </c>
      <c r="D91" s="222">
        <v>0.2127</v>
      </c>
      <c r="E91" s="223">
        <f t="shared" si="1"/>
        <v>0.7873</v>
      </c>
      <c r="F91" s="224">
        <v>89.12</v>
      </c>
    </row>
    <row r="92">
      <c r="A92" s="219" t="s">
        <v>527</v>
      </c>
      <c r="B92" s="220" t="s">
        <v>528</v>
      </c>
      <c r="C92" s="221" t="s">
        <v>77</v>
      </c>
      <c r="D92" s="222">
        <v>0.2358</v>
      </c>
      <c r="E92" s="223">
        <f t="shared" si="1"/>
        <v>0.7642</v>
      </c>
      <c r="F92" s="224">
        <v>68.58</v>
      </c>
    </row>
    <row r="93">
      <c r="A93" s="219" t="s">
        <v>529</v>
      </c>
      <c r="B93" s="220" t="s">
        <v>530</v>
      </c>
      <c r="C93" s="221" t="s">
        <v>145</v>
      </c>
      <c r="D93" s="222">
        <v>0.0597</v>
      </c>
      <c r="E93" s="223">
        <f t="shared" si="1"/>
        <v>0.9403</v>
      </c>
      <c r="F93" s="224">
        <v>1669.11</v>
      </c>
    </row>
    <row r="94">
      <c r="A94" s="219" t="s">
        <v>531</v>
      </c>
      <c r="B94" s="220" t="s">
        <v>532</v>
      </c>
      <c r="C94" s="221" t="s">
        <v>145</v>
      </c>
      <c r="D94" s="222">
        <v>0.0472</v>
      </c>
      <c r="E94" s="223">
        <f t="shared" si="1"/>
        <v>0.9528</v>
      </c>
      <c r="F94" s="224">
        <v>1654.97</v>
      </c>
    </row>
    <row r="95">
      <c r="A95" s="219" t="s">
        <v>539</v>
      </c>
      <c r="B95" s="220" t="s">
        <v>540</v>
      </c>
      <c r="C95" s="221" t="s">
        <v>145</v>
      </c>
      <c r="D95" s="222">
        <v>0.0347</v>
      </c>
      <c r="E95" s="223">
        <f t="shared" si="1"/>
        <v>0.9653</v>
      </c>
      <c r="F95" s="224">
        <v>1636.87</v>
      </c>
    </row>
    <row r="96">
      <c r="A96" s="219" t="s">
        <v>541</v>
      </c>
      <c r="B96" s="220" t="s">
        <v>542</v>
      </c>
      <c r="C96" s="221" t="s">
        <v>145</v>
      </c>
      <c r="D96" s="222">
        <v>0.1154</v>
      </c>
      <c r="E96" s="223">
        <f t="shared" si="1"/>
        <v>0.8846</v>
      </c>
      <c r="F96" s="224">
        <v>1904.22</v>
      </c>
    </row>
    <row r="97">
      <c r="A97" s="219" t="s">
        <v>543</v>
      </c>
      <c r="B97" s="220" t="s">
        <v>544</v>
      </c>
      <c r="C97" s="221" t="s">
        <v>145</v>
      </c>
      <c r="D97" s="222">
        <v>0.0404</v>
      </c>
      <c r="E97" s="223">
        <f t="shared" si="1"/>
        <v>0.9596</v>
      </c>
      <c r="F97" s="224">
        <v>3215.79</v>
      </c>
    </row>
    <row r="98">
      <c r="A98" s="219" t="s">
        <v>545</v>
      </c>
      <c r="B98" s="220" t="s">
        <v>546</v>
      </c>
      <c r="C98" s="221" t="s">
        <v>145</v>
      </c>
      <c r="D98" s="222">
        <v>0.0327</v>
      </c>
      <c r="E98" s="223">
        <f t="shared" si="1"/>
        <v>0.9673</v>
      </c>
      <c r="F98" s="224">
        <v>3222.72</v>
      </c>
    </row>
    <row r="99">
      <c r="A99" s="219" t="s">
        <v>547</v>
      </c>
      <c r="B99" s="220" t="s">
        <v>548</v>
      </c>
      <c r="C99" s="221" t="s">
        <v>145</v>
      </c>
      <c r="D99" s="222">
        <v>0.0253</v>
      </c>
      <c r="E99" s="223">
        <f t="shared" si="1"/>
        <v>0.9747</v>
      </c>
      <c r="F99" s="224">
        <v>3230.3</v>
      </c>
    </row>
    <row r="100">
      <c r="A100" s="219" t="s">
        <v>549</v>
      </c>
      <c r="B100" s="220" t="s">
        <v>550</v>
      </c>
      <c r="C100" s="221" t="s">
        <v>145</v>
      </c>
      <c r="D100" s="222">
        <v>0.0784</v>
      </c>
      <c r="E100" s="223">
        <f t="shared" si="1"/>
        <v>0.9216</v>
      </c>
      <c r="F100" s="224">
        <v>3512.78</v>
      </c>
    </row>
    <row r="101">
      <c r="A101" s="219" t="s">
        <v>551</v>
      </c>
      <c r="B101" s="220" t="s">
        <v>552</v>
      </c>
      <c r="C101" s="221" t="s">
        <v>145</v>
      </c>
      <c r="D101" s="222">
        <v>0.0257</v>
      </c>
      <c r="E101" s="223">
        <f t="shared" si="1"/>
        <v>0.9743</v>
      </c>
      <c r="F101" s="224">
        <v>5053.46</v>
      </c>
    </row>
    <row r="102">
      <c r="A102" s="219" t="s">
        <v>553</v>
      </c>
      <c r="B102" s="220" t="s">
        <v>554</v>
      </c>
      <c r="C102" s="221" t="s">
        <v>145</v>
      </c>
      <c r="D102" s="222">
        <v>0.0207</v>
      </c>
      <c r="E102" s="223">
        <f t="shared" si="1"/>
        <v>0.9793</v>
      </c>
      <c r="F102" s="224">
        <v>5085.08</v>
      </c>
    </row>
    <row r="103">
      <c r="A103" s="219" t="s">
        <v>555</v>
      </c>
      <c r="B103" s="220" t="s">
        <v>556</v>
      </c>
      <c r="C103" s="221" t="s">
        <v>145</v>
      </c>
      <c r="D103" s="222">
        <v>0.016</v>
      </c>
      <c r="E103" s="223">
        <f t="shared" si="1"/>
        <v>0.984</v>
      </c>
      <c r="F103" s="224">
        <v>5116.23</v>
      </c>
    </row>
    <row r="104">
      <c r="A104" s="219" t="s">
        <v>557</v>
      </c>
      <c r="B104" s="220" t="s">
        <v>558</v>
      </c>
      <c r="C104" s="221" t="s">
        <v>145</v>
      </c>
      <c r="D104" s="222">
        <v>0.0511</v>
      </c>
      <c r="E104" s="223">
        <f t="shared" si="1"/>
        <v>0.9489</v>
      </c>
      <c r="F104" s="224">
        <v>5388.08</v>
      </c>
    </row>
    <row r="105">
      <c r="A105" s="219" t="s">
        <v>559</v>
      </c>
      <c r="B105" s="220" t="s">
        <v>560</v>
      </c>
      <c r="C105" s="221" t="s">
        <v>145</v>
      </c>
      <c r="D105" s="222">
        <v>0.0556</v>
      </c>
      <c r="E105" s="223">
        <f t="shared" si="1"/>
        <v>0.9444</v>
      </c>
      <c r="F105" s="224">
        <v>1701.77</v>
      </c>
    </row>
    <row r="106">
      <c r="A106" s="219" t="s">
        <v>561</v>
      </c>
      <c r="B106" s="220" t="s">
        <v>562</v>
      </c>
      <c r="C106" s="221" t="s">
        <v>145</v>
      </c>
      <c r="D106" s="222">
        <v>0.0423</v>
      </c>
      <c r="E106" s="223">
        <f t="shared" si="1"/>
        <v>0.9577</v>
      </c>
      <c r="F106" s="224">
        <v>1678.85</v>
      </c>
    </row>
    <row r="107">
      <c r="A107" s="219" t="s">
        <v>563</v>
      </c>
      <c r="B107" s="220" t="s">
        <v>564</v>
      </c>
      <c r="C107" s="221" t="s">
        <v>145</v>
      </c>
      <c r="D107" s="222">
        <v>0.0296</v>
      </c>
      <c r="E107" s="223">
        <f t="shared" si="1"/>
        <v>0.9704</v>
      </c>
      <c r="F107" s="224">
        <v>4738.59</v>
      </c>
    </row>
    <row r="108">
      <c r="A108" s="219" t="s">
        <v>565</v>
      </c>
      <c r="B108" s="220" t="s">
        <v>566</v>
      </c>
      <c r="C108" s="221" t="s">
        <v>145</v>
      </c>
      <c r="D108" s="222">
        <v>0.0222</v>
      </c>
      <c r="E108" s="223">
        <f t="shared" si="1"/>
        <v>0.9778</v>
      </c>
      <c r="F108" s="224">
        <v>4731.68</v>
      </c>
    </row>
    <row r="109">
      <c r="A109" s="219" t="s">
        <v>567</v>
      </c>
      <c r="B109" s="220" t="s">
        <v>568</v>
      </c>
      <c r="C109" s="221" t="s">
        <v>145</v>
      </c>
      <c r="D109" s="222">
        <v>0.0221</v>
      </c>
      <c r="E109" s="223">
        <f t="shared" si="1"/>
        <v>0.9779</v>
      </c>
      <c r="F109" s="224">
        <v>4538.89</v>
      </c>
    </row>
    <row r="110">
      <c r="A110" s="219" t="s">
        <v>569</v>
      </c>
      <c r="B110" s="220" t="s">
        <v>570</v>
      </c>
      <c r="C110" s="221" t="s">
        <v>145</v>
      </c>
      <c r="D110" s="222">
        <v>0.017</v>
      </c>
      <c r="E110" s="223">
        <f t="shared" si="1"/>
        <v>0.983</v>
      </c>
      <c r="F110" s="224">
        <v>4544.47</v>
      </c>
    </row>
    <row r="111">
      <c r="A111" s="219" t="s">
        <v>571</v>
      </c>
      <c r="B111" s="220" t="s">
        <v>572</v>
      </c>
      <c r="C111" s="221" t="s">
        <v>145</v>
      </c>
      <c r="D111" s="222">
        <v>0.0125</v>
      </c>
      <c r="E111" s="223">
        <f t="shared" si="1"/>
        <v>0.9875</v>
      </c>
      <c r="F111" s="224">
        <v>4556.36</v>
      </c>
    </row>
    <row r="112">
      <c r="A112" s="219" t="s">
        <v>573</v>
      </c>
      <c r="B112" s="220" t="s">
        <v>574</v>
      </c>
      <c r="C112" s="221" t="s">
        <v>145</v>
      </c>
      <c r="D112" s="222">
        <v>0.0616</v>
      </c>
      <c r="E112" s="223">
        <f t="shared" si="1"/>
        <v>0.9384</v>
      </c>
      <c r="F112" s="224">
        <v>1927.12</v>
      </c>
    </row>
    <row r="113">
      <c r="A113" s="219" t="s">
        <v>575</v>
      </c>
      <c r="B113" s="220" t="s">
        <v>576</v>
      </c>
      <c r="C113" s="221" t="s">
        <v>145</v>
      </c>
      <c r="D113" s="222">
        <v>0.0471</v>
      </c>
      <c r="E113" s="223">
        <f t="shared" si="1"/>
        <v>0.9529</v>
      </c>
      <c r="F113" s="224">
        <v>1904.59</v>
      </c>
    </row>
    <row r="114">
      <c r="A114" s="219" t="s">
        <v>577</v>
      </c>
      <c r="B114" s="220" t="s">
        <v>578</v>
      </c>
      <c r="C114" s="221" t="s">
        <v>145</v>
      </c>
      <c r="D114" s="222">
        <v>0.0353</v>
      </c>
      <c r="E114" s="223">
        <f t="shared" si="1"/>
        <v>0.9647</v>
      </c>
      <c r="F114" s="224">
        <v>1887.3</v>
      </c>
    </row>
    <row r="115">
      <c r="A115" s="219" t="s">
        <v>579</v>
      </c>
      <c r="B115" s="220" t="s">
        <v>580</v>
      </c>
      <c r="C115" s="221" t="s">
        <v>145</v>
      </c>
      <c r="D115" s="222">
        <v>0.1092</v>
      </c>
      <c r="E115" s="223">
        <f t="shared" si="1"/>
        <v>0.8908</v>
      </c>
      <c r="F115" s="224">
        <v>2162.37</v>
      </c>
    </row>
    <row r="116">
      <c r="A116" s="219" t="s">
        <v>581</v>
      </c>
      <c r="B116" s="220" t="s">
        <v>582</v>
      </c>
      <c r="C116" s="221" t="s">
        <v>145</v>
      </c>
      <c r="D116" s="222">
        <v>0.2294</v>
      </c>
      <c r="E116" s="223">
        <f t="shared" si="1"/>
        <v>0.7706</v>
      </c>
      <c r="F116" s="224">
        <v>668.15</v>
      </c>
    </row>
    <row r="117">
      <c r="A117" s="219" t="s">
        <v>583</v>
      </c>
      <c r="B117" s="220" t="s">
        <v>584</v>
      </c>
      <c r="C117" s="221" t="s">
        <v>145</v>
      </c>
      <c r="D117" s="222">
        <v>0.1562</v>
      </c>
      <c r="E117" s="223">
        <f t="shared" si="1"/>
        <v>0.8438</v>
      </c>
      <c r="F117" s="224">
        <v>554.75</v>
      </c>
    </row>
    <row r="118">
      <c r="A118" s="219" t="s">
        <v>585</v>
      </c>
      <c r="B118" s="220" t="s">
        <v>586</v>
      </c>
      <c r="C118" s="221" t="s">
        <v>145</v>
      </c>
      <c r="D118" s="222">
        <v>0.1282</v>
      </c>
      <c r="E118" s="223">
        <f t="shared" si="1"/>
        <v>0.8718</v>
      </c>
      <c r="F118" s="224">
        <v>538.22</v>
      </c>
    </row>
    <row r="119">
      <c r="A119" s="219" t="s">
        <v>587</v>
      </c>
      <c r="B119" s="220" t="s">
        <v>588</v>
      </c>
      <c r="C119" s="221" t="s">
        <v>145</v>
      </c>
      <c r="D119" s="222">
        <v>0.2005</v>
      </c>
      <c r="E119" s="223">
        <f t="shared" si="1"/>
        <v>0.7995</v>
      </c>
      <c r="F119" s="224">
        <v>592.47</v>
      </c>
    </row>
    <row r="120">
      <c r="A120" s="219" t="s">
        <v>589</v>
      </c>
      <c r="B120" s="220" t="s">
        <v>590</v>
      </c>
      <c r="C120" s="221" t="s">
        <v>145</v>
      </c>
      <c r="D120" s="222">
        <v>0.1454</v>
      </c>
      <c r="E120" s="223">
        <f t="shared" si="1"/>
        <v>0.8546</v>
      </c>
      <c r="F120" s="224">
        <v>539.0</v>
      </c>
    </row>
    <row r="121">
      <c r="A121" s="219" t="s">
        <v>591</v>
      </c>
      <c r="B121" s="220" t="s">
        <v>592</v>
      </c>
      <c r="C121" s="221" t="s">
        <v>145</v>
      </c>
      <c r="D121" s="222">
        <v>0.109</v>
      </c>
      <c r="E121" s="223">
        <f t="shared" si="1"/>
        <v>0.891</v>
      </c>
      <c r="F121" s="224">
        <v>510.73</v>
      </c>
    </row>
    <row r="122">
      <c r="A122" s="219" t="s">
        <v>595</v>
      </c>
      <c r="B122" s="220" t="s">
        <v>596</v>
      </c>
      <c r="C122" s="221" t="s">
        <v>145</v>
      </c>
      <c r="D122" s="222">
        <v>0.2827</v>
      </c>
      <c r="E122" s="223">
        <f t="shared" si="1"/>
        <v>0.7173</v>
      </c>
      <c r="F122" s="224">
        <v>699.1</v>
      </c>
    </row>
    <row r="123">
      <c r="A123" s="219" t="s">
        <v>597</v>
      </c>
      <c r="B123" s="220" t="s">
        <v>598</v>
      </c>
      <c r="C123" s="221" t="s">
        <v>145</v>
      </c>
      <c r="D123" s="222">
        <v>0.1957</v>
      </c>
      <c r="E123" s="223">
        <f t="shared" si="1"/>
        <v>0.8043</v>
      </c>
      <c r="F123" s="224">
        <v>555.66</v>
      </c>
    </row>
    <row r="124">
      <c r="A124" s="219" t="s">
        <v>601</v>
      </c>
      <c r="B124" s="220" t="s">
        <v>602</v>
      </c>
      <c r="C124" s="221" t="s">
        <v>145</v>
      </c>
      <c r="D124" s="222">
        <v>0.1666</v>
      </c>
      <c r="E124" s="223">
        <f t="shared" si="1"/>
        <v>0.8334</v>
      </c>
      <c r="F124" s="224">
        <v>537.18</v>
      </c>
    </row>
    <row r="125">
      <c r="A125" s="219" t="s">
        <v>605</v>
      </c>
      <c r="B125" s="220" t="s">
        <v>606</v>
      </c>
      <c r="C125" s="221" t="s">
        <v>145</v>
      </c>
      <c r="D125" s="222">
        <v>0.2121</v>
      </c>
      <c r="E125" s="223">
        <f t="shared" si="1"/>
        <v>0.7879</v>
      </c>
      <c r="F125" s="224">
        <v>564.39</v>
      </c>
    </row>
    <row r="126">
      <c r="A126" s="219" t="s">
        <v>607</v>
      </c>
      <c r="B126" s="220" t="s">
        <v>608</v>
      </c>
      <c r="C126" s="221" t="s">
        <v>145</v>
      </c>
      <c r="D126" s="222">
        <v>0.1552</v>
      </c>
      <c r="E126" s="223">
        <f t="shared" si="1"/>
        <v>0.8448</v>
      </c>
      <c r="F126" s="224">
        <v>511.14</v>
      </c>
    </row>
    <row r="127">
      <c r="A127" s="219" t="s">
        <v>609</v>
      </c>
      <c r="B127" s="220" t="s">
        <v>610</v>
      </c>
      <c r="C127" s="221" t="s">
        <v>145</v>
      </c>
      <c r="D127" s="222">
        <v>0.186</v>
      </c>
      <c r="E127" s="223">
        <f t="shared" si="1"/>
        <v>0.814</v>
      </c>
      <c r="F127" s="224">
        <v>842.76</v>
      </c>
    </row>
    <row r="128">
      <c r="A128" s="219" t="s">
        <v>611</v>
      </c>
      <c r="B128" s="220" t="s">
        <v>612</v>
      </c>
      <c r="C128" s="221" t="s">
        <v>145</v>
      </c>
      <c r="D128" s="222">
        <v>0.2738</v>
      </c>
      <c r="E128" s="223">
        <f t="shared" si="1"/>
        <v>0.7262</v>
      </c>
      <c r="F128" s="224">
        <v>716.16</v>
      </c>
    </row>
    <row r="129">
      <c r="A129" s="219" t="s">
        <v>621</v>
      </c>
      <c r="B129" s="220" t="s">
        <v>622</v>
      </c>
      <c r="C129" s="221" t="s">
        <v>145</v>
      </c>
      <c r="D129" s="222">
        <v>0.1985</v>
      </c>
      <c r="E129" s="223">
        <f t="shared" si="1"/>
        <v>0.8015</v>
      </c>
      <c r="F129" s="224">
        <v>580.43</v>
      </c>
    </row>
    <row r="130">
      <c r="A130" s="219" t="s">
        <v>623</v>
      </c>
      <c r="B130" s="220" t="s">
        <v>624</v>
      </c>
      <c r="C130" s="221" t="s">
        <v>145</v>
      </c>
      <c r="D130" s="222">
        <v>0.1519</v>
      </c>
      <c r="E130" s="223">
        <f t="shared" si="1"/>
        <v>0.8481</v>
      </c>
      <c r="F130" s="224">
        <v>548.69</v>
      </c>
    </row>
    <row r="131">
      <c r="A131" s="219" t="s">
        <v>625</v>
      </c>
      <c r="B131" s="220" t="s">
        <v>626</v>
      </c>
      <c r="C131" s="221" t="s">
        <v>145</v>
      </c>
      <c r="D131" s="222">
        <v>0.2266</v>
      </c>
      <c r="E131" s="223">
        <f t="shared" si="1"/>
        <v>0.7734</v>
      </c>
      <c r="F131" s="224">
        <v>611.03</v>
      </c>
    </row>
    <row r="132">
      <c r="A132" s="219" t="s">
        <v>627</v>
      </c>
      <c r="B132" s="220" t="s">
        <v>628</v>
      </c>
      <c r="C132" s="221" t="s">
        <v>145</v>
      </c>
      <c r="D132" s="222">
        <v>0.1405</v>
      </c>
      <c r="E132" s="223">
        <f t="shared" si="1"/>
        <v>0.8595</v>
      </c>
      <c r="F132" s="224">
        <v>524.61</v>
      </c>
    </row>
    <row r="133">
      <c r="A133" s="219" t="s">
        <v>629</v>
      </c>
      <c r="B133" s="220" t="s">
        <v>630</v>
      </c>
      <c r="C133" s="221" t="s">
        <v>145</v>
      </c>
      <c r="D133" s="222">
        <v>0.2743</v>
      </c>
      <c r="E133" s="223">
        <f t="shared" si="1"/>
        <v>0.7257</v>
      </c>
      <c r="F133" s="224">
        <v>706.64</v>
      </c>
    </row>
    <row r="134">
      <c r="A134" s="219" t="s">
        <v>631</v>
      </c>
      <c r="B134" s="220" t="s">
        <v>632</v>
      </c>
      <c r="C134" s="221" t="s">
        <v>145</v>
      </c>
      <c r="D134" s="222">
        <v>0.1801</v>
      </c>
      <c r="E134" s="223">
        <f t="shared" si="1"/>
        <v>0.8199</v>
      </c>
      <c r="F134" s="224">
        <v>557.87</v>
      </c>
    </row>
    <row r="135">
      <c r="A135" s="219" t="s">
        <v>633</v>
      </c>
      <c r="B135" s="220" t="s">
        <v>634</v>
      </c>
      <c r="C135" s="221" t="s">
        <v>145</v>
      </c>
      <c r="D135" s="222">
        <v>0.2</v>
      </c>
      <c r="E135" s="223">
        <f t="shared" si="1"/>
        <v>0.8</v>
      </c>
      <c r="F135" s="224">
        <v>553.82</v>
      </c>
    </row>
    <row r="136">
      <c r="A136" s="219" t="s">
        <v>635</v>
      </c>
      <c r="B136" s="220" t="s">
        <v>636</v>
      </c>
      <c r="C136" s="221" t="s">
        <v>145</v>
      </c>
      <c r="D136" s="222">
        <v>0.1462</v>
      </c>
      <c r="E136" s="223">
        <f t="shared" si="1"/>
        <v>0.8538</v>
      </c>
      <c r="F136" s="224">
        <v>519.93</v>
      </c>
    </row>
    <row r="137">
      <c r="A137" s="219" t="s">
        <v>637</v>
      </c>
      <c r="B137" s="220" t="s">
        <v>638</v>
      </c>
      <c r="C137" s="221" t="s">
        <v>145</v>
      </c>
      <c r="D137" s="222">
        <v>0.2837</v>
      </c>
      <c r="E137" s="223">
        <f t="shared" si="1"/>
        <v>0.7163</v>
      </c>
      <c r="F137" s="224">
        <v>687.53</v>
      </c>
    </row>
    <row r="138">
      <c r="A138" s="219" t="s">
        <v>639</v>
      </c>
      <c r="B138" s="220" t="s">
        <v>640</v>
      </c>
      <c r="C138" s="221" t="s">
        <v>145</v>
      </c>
      <c r="D138" s="222">
        <v>0.1796</v>
      </c>
      <c r="E138" s="223">
        <f t="shared" si="1"/>
        <v>0.8204</v>
      </c>
      <c r="F138" s="224">
        <v>529.6</v>
      </c>
    </row>
    <row r="139">
      <c r="A139" s="219" t="s">
        <v>641</v>
      </c>
      <c r="B139" s="220" t="s">
        <v>642</v>
      </c>
      <c r="C139" s="221" t="s">
        <v>145</v>
      </c>
      <c r="D139" s="222">
        <v>0.1784</v>
      </c>
      <c r="E139" s="223">
        <f t="shared" si="1"/>
        <v>0.8216</v>
      </c>
      <c r="F139" s="224">
        <v>534.04</v>
      </c>
    </row>
    <row r="140">
      <c r="A140" s="219" t="s">
        <v>643</v>
      </c>
      <c r="B140" s="220" t="s">
        <v>644</v>
      </c>
      <c r="C140" s="221" t="s">
        <v>145</v>
      </c>
      <c r="D140" s="222">
        <v>0.2005</v>
      </c>
      <c r="E140" s="223">
        <f t="shared" si="1"/>
        <v>0.7995</v>
      </c>
      <c r="F140" s="224">
        <v>543.37</v>
      </c>
    </row>
    <row r="141">
      <c r="A141" s="219" t="s">
        <v>646</v>
      </c>
      <c r="B141" s="220" t="s">
        <v>647</v>
      </c>
      <c r="C141" s="221" t="s">
        <v>145</v>
      </c>
      <c r="D141" s="222">
        <v>0.1476</v>
      </c>
      <c r="E141" s="223">
        <f t="shared" si="1"/>
        <v>0.8524</v>
      </c>
      <c r="F141" s="224">
        <v>495.39</v>
      </c>
    </row>
    <row r="142">
      <c r="A142" s="219" t="s">
        <v>649</v>
      </c>
      <c r="B142" s="220" t="s">
        <v>650</v>
      </c>
      <c r="C142" s="221" t="s">
        <v>145</v>
      </c>
      <c r="D142" s="222">
        <v>0.0523</v>
      </c>
      <c r="E142" s="223">
        <f t="shared" si="1"/>
        <v>0.9477</v>
      </c>
      <c r="F142" s="224">
        <v>3629.21</v>
      </c>
    </row>
    <row r="143">
      <c r="A143" s="219" t="s">
        <v>652</v>
      </c>
      <c r="B143" s="220" t="s">
        <v>653</v>
      </c>
      <c r="C143" s="221" t="s">
        <v>145</v>
      </c>
      <c r="D143" s="222">
        <v>0.029</v>
      </c>
      <c r="E143" s="223">
        <f t="shared" si="1"/>
        <v>0.971</v>
      </c>
      <c r="F143" s="224">
        <v>3516.23</v>
      </c>
    </row>
    <row r="144">
      <c r="A144" s="219" t="s">
        <v>654</v>
      </c>
      <c r="B144" s="220" t="s">
        <v>655</v>
      </c>
      <c r="C144" s="221" t="s">
        <v>145</v>
      </c>
      <c r="D144" s="222">
        <v>0.0222</v>
      </c>
      <c r="E144" s="223">
        <f t="shared" si="1"/>
        <v>0.9778</v>
      </c>
      <c r="F144" s="224">
        <v>3503.69</v>
      </c>
    </row>
    <row r="145">
      <c r="A145" s="219" t="s">
        <v>656</v>
      </c>
      <c r="B145" s="220" t="s">
        <v>657</v>
      </c>
      <c r="C145" s="221" t="s">
        <v>145</v>
      </c>
      <c r="D145" s="222">
        <v>0.044</v>
      </c>
      <c r="E145" s="223">
        <f t="shared" si="1"/>
        <v>0.956</v>
      </c>
      <c r="F145" s="224">
        <v>3497.0</v>
      </c>
    </row>
    <row r="146">
      <c r="A146" s="219" t="s">
        <v>658</v>
      </c>
      <c r="B146" s="220" t="s">
        <v>659</v>
      </c>
      <c r="C146" s="221" t="s">
        <v>145</v>
      </c>
      <c r="D146" s="222">
        <v>0.0268</v>
      </c>
      <c r="E146" s="223">
        <f t="shared" si="1"/>
        <v>0.9732</v>
      </c>
      <c r="F146" s="224">
        <v>3429.7</v>
      </c>
    </row>
    <row r="147">
      <c r="A147" s="219" t="s">
        <v>662</v>
      </c>
      <c r="B147" s="220" t="s">
        <v>663</v>
      </c>
      <c r="C147" s="221" t="s">
        <v>145</v>
      </c>
      <c r="D147" s="222">
        <v>0.019</v>
      </c>
      <c r="E147" s="223">
        <f t="shared" si="1"/>
        <v>0.981</v>
      </c>
      <c r="F147" s="224">
        <v>3416.91</v>
      </c>
    </row>
    <row r="148">
      <c r="A148" s="219" t="s">
        <v>664</v>
      </c>
      <c r="B148" s="220" t="s">
        <v>665</v>
      </c>
      <c r="C148" s="221" t="s">
        <v>145</v>
      </c>
      <c r="D148" s="222">
        <v>0.2737</v>
      </c>
      <c r="E148" s="223">
        <f t="shared" si="1"/>
        <v>0.7263</v>
      </c>
      <c r="F148" s="224">
        <v>702.91</v>
      </c>
    </row>
    <row r="149">
      <c r="A149" s="219" t="s">
        <v>666</v>
      </c>
      <c r="B149" s="220" t="s">
        <v>667</v>
      </c>
      <c r="C149" s="221" t="s">
        <v>145</v>
      </c>
      <c r="D149" s="222">
        <v>0.1762</v>
      </c>
      <c r="E149" s="223">
        <f t="shared" si="1"/>
        <v>0.8238</v>
      </c>
      <c r="F149" s="224">
        <v>547.4</v>
      </c>
    </row>
    <row r="150">
      <c r="A150" s="219" t="s">
        <v>668</v>
      </c>
      <c r="B150" s="220" t="s">
        <v>669</v>
      </c>
      <c r="C150" s="221" t="s">
        <v>145</v>
      </c>
      <c r="D150" s="222">
        <v>0.1497</v>
      </c>
      <c r="E150" s="223">
        <f t="shared" si="1"/>
        <v>0.8503</v>
      </c>
      <c r="F150" s="224">
        <v>531.28</v>
      </c>
    </row>
    <row r="151">
      <c r="A151" s="219" t="s">
        <v>670</v>
      </c>
      <c r="B151" s="220" t="s">
        <v>671</v>
      </c>
      <c r="C151" s="221" t="s">
        <v>145</v>
      </c>
      <c r="D151" s="222">
        <v>0.2751</v>
      </c>
      <c r="E151" s="223">
        <f t="shared" si="1"/>
        <v>0.7249</v>
      </c>
      <c r="F151" s="224">
        <v>659.88</v>
      </c>
    </row>
    <row r="152">
      <c r="A152" s="219" t="s">
        <v>672</v>
      </c>
      <c r="B152" s="220" t="s">
        <v>673</v>
      </c>
      <c r="C152" s="221" t="s">
        <v>145</v>
      </c>
      <c r="D152" s="222">
        <v>0.1915</v>
      </c>
      <c r="E152" s="223">
        <f t="shared" si="1"/>
        <v>0.8085</v>
      </c>
      <c r="F152" s="224">
        <v>555.06</v>
      </c>
    </row>
    <row r="153">
      <c r="A153" s="219" t="s">
        <v>674</v>
      </c>
      <c r="B153" s="220" t="s">
        <v>675</v>
      </c>
      <c r="C153" s="221" t="s">
        <v>145</v>
      </c>
      <c r="D153" s="222">
        <v>0.133</v>
      </c>
      <c r="E153" s="223">
        <f t="shared" si="1"/>
        <v>0.867</v>
      </c>
      <c r="F153" s="224">
        <v>505.32</v>
      </c>
    </row>
    <row r="154">
      <c r="A154" s="219" t="s">
        <v>676</v>
      </c>
      <c r="B154" s="220" t="s">
        <v>677</v>
      </c>
      <c r="C154" s="221" t="s">
        <v>145</v>
      </c>
      <c r="D154" s="222">
        <v>0.1864</v>
      </c>
      <c r="E154" s="223">
        <f t="shared" si="1"/>
        <v>0.8136</v>
      </c>
      <c r="F154" s="224">
        <v>833.78</v>
      </c>
    </row>
    <row r="155">
      <c r="A155" s="219" t="s">
        <v>678</v>
      </c>
      <c r="B155" s="220" t="s">
        <v>679</v>
      </c>
      <c r="C155" s="221" t="s">
        <v>145</v>
      </c>
      <c r="D155" s="222">
        <v>0.1172</v>
      </c>
      <c r="E155" s="223">
        <f t="shared" si="1"/>
        <v>0.8828</v>
      </c>
      <c r="F155" s="224">
        <v>714.43</v>
      </c>
    </row>
    <row r="156">
      <c r="A156" s="219" t="s">
        <v>680</v>
      </c>
      <c r="B156" s="220" t="s">
        <v>681</v>
      </c>
      <c r="C156" s="221" t="s">
        <v>145</v>
      </c>
      <c r="D156" s="222">
        <v>0.1061</v>
      </c>
      <c r="E156" s="223">
        <f t="shared" si="1"/>
        <v>0.8939</v>
      </c>
      <c r="F156" s="224">
        <v>708.98</v>
      </c>
    </row>
    <row r="157">
      <c r="A157" s="219" t="s">
        <v>682</v>
      </c>
      <c r="B157" s="220" t="s">
        <v>683</v>
      </c>
      <c r="C157" s="221" t="s">
        <v>145</v>
      </c>
      <c r="D157" s="222">
        <v>0.1976</v>
      </c>
      <c r="E157" s="223">
        <f t="shared" si="1"/>
        <v>0.8024</v>
      </c>
      <c r="F157" s="224">
        <v>804.53</v>
      </c>
    </row>
    <row r="158">
      <c r="A158" s="219" t="s">
        <v>684</v>
      </c>
      <c r="B158" s="220" t="s">
        <v>685</v>
      </c>
      <c r="C158" s="221" t="s">
        <v>145</v>
      </c>
      <c r="D158" s="222">
        <v>0.1142</v>
      </c>
      <c r="E158" s="223">
        <f t="shared" si="1"/>
        <v>0.8858</v>
      </c>
      <c r="F158" s="224">
        <v>699.84</v>
      </c>
    </row>
    <row r="159">
      <c r="A159" s="219" t="s">
        <v>686</v>
      </c>
      <c r="B159" s="220" t="s">
        <v>687</v>
      </c>
      <c r="C159" s="221" t="s">
        <v>145</v>
      </c>
      <c r="D159" s="222">
        <v>0.0879</v>
      </c>
      <c r="E159" s="223">
        <f t="shared" si="1"/>
        <v>0.9121</v>
      </c>
      <c r="F159" s="224">
        <v>675.0</v>
      </c>
    </row>
    <row r="160">
      <c r="A160" s="219" t="s">
        <v>688</v>
      </c>
      <c r="B160" s="220" t="s">
        <v>689</v>
      </c>
      <c r="C160" s="221" t="s">
        <v>145</v>
      </c>
      <c r="D160" s="222">
        <v>0.2382</v>
      </c>
      <c r="E160" s="223">
        <f t="shared" si="1"/>
        <v>0.7618</v>
      </c>
      <c r="F160" s="224">
        <v>853.83</v>
      </c>
    </row>
    <row r="161">
      <c r="A161" s="219" t="s">
        <v>690</v>
      </c>
      <c r="B161" s="220" t="s">
        <v>691</v>
      </c>
      <c r="C161" s="221" t="s">
        <v>145</v>
      </c>
      <c r="D161" s="222">
        <v>0.143</v>
      </c>
      <c r="E161" s="223">
        <f t="shared" si="1"/>
        <v>0.857</v>
      </c>
      <c r="F161" s="224">
        <v>690.12</v>
      </c>
    </row>
    <row r="162">
      <c r="A162" s="219" t="s">
        <v>185</v>
      </c>
      <c r="B162" s="220" t="s">
        <v>692</v>
      </c>
      <c r="C162" s="221" t="s">
        <v>145</v>
      </c>
      <c r="D162" s="222">
        <v>0.1855</v>
      </c>
      <c r="E162" s="223">
        <f t="shared" si="1"/>
        <v>0.8145</v>
      </c>
      <c r="F162" s="224">
        <v>471.63</v>
      </c>
    </row>
    <row r="163">
      <c r="A163" s="219" t="s">
        <v>693</v>
      </c>
      <c r="B163" s="220" t="s">
        <v>694</v>
      </c>
      <c r="C163" s="221" t="s">
        <v>145</v>
      </c>
      <c r="D163" s="222">
        <v>0.2684</v>
      </c>
      <c r="E163" s="223">
        <f t="shared" si="1"/>
        <v>0.7316</v>
      </c>
      <c r="F163" s="224">
        <v>861.07</v>
      </c>
    </row>
    <row r="164">
      <c r="A164" s="219" t="s">
        <v>704</v>
      </c>
      <c r="B164" s="220" t="s">
        <v>705</v>
      </c>
      <c r="C164" s="221" t="s">
        <v>145</v>
      </c>
      <c r="D164" s="222">
        <v>0.1544</v>
      </c>
      <c r="E164" s="223">
        <f t="shared" si="1"/>
        <v>0.8456</v>
      </c>
      <c r="F164" s="224">
        <v>691.09</v>
      </c>
    </row>
    <row r="165">
      <c r="A165" s="219" t="s">
        <v>706</v>
      </c>
      <c r="B165" s="220" t="s">
        <v>707</v>
      </c>
      <c r="C165" s="221" t="s">
        <v>145</v>
      </c>
      <c r="D165" s="222">
        <v>0.1121</v>
      </c>
      <c r="E165" s="223">
        <f t="shared" si="1"/>
        <v>0.8879</v>
      </c>
      <c r="F165" s="224">
        <v>646.14</v>
      </c>
    </row>
    <row r="166">
      <c r="A166" s="219" t="s">
        <v>708</v>
      </c>
      <c r="B166" s="220" t="s">
        <v>709</v>
      </c>
      <c r="C166" s="221" t="s">
        <v>145</v>
      </c>
      <c r="D166" s="222">
        <v>0.2156</v>
      </c>
      <c r="E166" s="223">
        <f t="shared" si="1"/>
        <v>0.7844</v>
      </c>
      <c r="F166" s="224">
        <v>693.87</v>
      </c>
    </row>
    <row r="167">
      <c r="A167" s="219" t="s">
        <v>710</v>
      </c>
      <c r="B167" s="220" t="s">
        <v>711</v>
      </c>
      <c r="C167" s="221" t="s">
        <v>145</v>
      </c>
      <c r="D167" s="222">
        <v>0.1334</v>
      </c>
      <c r="E167" s="223">
        <f t="shared" si="1"/>
        <v>0.8666</v>
      </c>
      <c r="F167" s="224">
        <v>572.3</v>
      </c>
    </row>
    <row r="168">
      <c r="A168" s="219" t="s">
        <v>712</v>
      </c>
      <c r="B168" s="220" t="s">
        <v>713</v>
      </c>
      <c r="C168" s="221" t="s">
        <v>145</v>
      </c>
      <c r="D168" s="222">
        <v>0.1194</v>
      </c>
      <c r="E168" s="223">
        <f t="shared" si="1"/>
        <v>0.8806</v>
      </c>
      <c r="F168" s="224">
        <v>565.81</v>
      </c>
    </row>
    <row r="169">
      <c r="A169" s="219" t="s">
        <v>714</v>
      </c>
      <c r="B169" s="220" t="s">
        <v>715</v>
      </c>
      <c r="C169" s="221" t="s">
        <v>145</v>
      </c>
      <c r="D169" s="222">
        <v>0.2124</v>
      </c>
      <c r="E169" s="223">
        <f t="shared" si="1"/>
        <v>0.7876</v>
      </c>
      <c r="F169" s="224">
        <v>713.93</v>
      </c>
    </row>
    <row r="170">
      <c r="A170" s="219" t="s">
        <v>716</v>
      </c>
      <c r="B170" s="220" t="s">
        <v>717</v>
      </c>
      <c r="C170" s="221" t="s">
        <v>145</v>
      </c>
      <c r="D170" s="222">
        <v>0.1294</v>
      </c>
      <c r="E170" s="223">
        <f t="shared" si="1"/>
        <v>0.8706</v>
      </c>
      <c r="F170" s="224">
        <v>561.01</v>
      </c>
    </row>
    <row r="171">
      <c r="A171" s="219" t="s">
        <v>718</v>
      </c>
      <c r="B171" s="220" t="s">
        <v>719</v>
      </c>
      <c r="C171" s="221" t="s">
        <v>145</v>
      </c>
      <c r="D171" s="222">
        <v>0.1408</v>
      </c>
      <c r="E171" s="223">
        <f t="shared" si="1"/>
        <v>0.8592</v>
      </c>
      <c r="F171" s="224">
        <v>515.35</v>
      </c>
    </row>
    <row r="172">
      <c r="A172" s="219" t="s">
        <v>720</v>
      </c>
      <c r="B172" s="220" t="s">
        <v>721</v>
      </c>
      <c r="C172" s="221" t="s">
        <v>145</v>
      </c>
      <c r="D172" s="222">
        <v>0.2831</v>
      </c>
      <c r="E172" s="223">
        <f t="shared" si="1"/>
        <v>0.7169</v>
      </c>
      <c r="F172" s="224">
        <v>670.94</v>
      </c>
    </row>
    <row r="173">
      <c r="A173" s="219" t="s">
        <v>722</v>
      </c>
      <c r="B173" s="220" t="s">
        <v>723</v>
      </c>
      <c r="C173" s="221" t="s">
        <v>145</v>
      </c>
      <c r="D173" s="222">
        <v>0.2219</v>
      </c>
      <c r="E173" s="223">
        <f t="shared" si="1"/>
        <v>0.7781</v>
      </c>
      <c r="F173" s="224">
        <v>556.45</v>
      </c>
    </row>
    <row r="174">
      <c r="A174" s="219" t="s">
        <v>724</v>
      </c>
      <c r="B174" s="220" t="s">
        <v>725</v>
      </c>
      <c r="C174" s="221" t="s">
        <v>145</v>
      </c>
      <c r="D174" s="222">
        <v>0.1642</v>
      </c>
      <c r="E174" s="223">
        <f t="shared" si="1"/>
        <v>0.8358</v>
      </c>
      <c r="F174" s="224">
        <v>511.73</v>
      </c>
    </row>
    <row r="175">
      <c r="A175" s="219" t="s">
        <v>726</v>
      </c>
      <c r="B175" s="220" t="s">
        <v>727</v>
      </c>
      <c r="C175" s="221" t="s">
        <v>145</v>
      </c>
      <c r="D175" s="222">
        <v>0.1823</v>
      </c>
      <c r="E175" s="223">
        <f t="shared" si="1"/>
        <v>0.8177</v>
      </c>
      <c r="F175" s="224">
        <v>514.1</v>
      </c>
    </row>
    <row r="176">
      <c r="A176" s="219" t="s">
        <v>728</v>
      </c>
      <c r="B176" s="220" t="s">
        <v>729</v>
      </c>
      <c r="C176" s="221" t="s">
        <v>145</v>
      </c>
      <c r="D176" s="222">
        <v>0.1502</v>
      </c>
      <c r="E176" s="223">
        <f t="shared" si="1"/>
        <v>0.8498</v>
      </c>
      <c r="F176" s="224">
        <v>499.41</v>
      </c>
    </row>
    <row r="177">
      <c r="A177" s="219" t="s">
        <v>731</v>
      </c>
      <c r="B177" s="220" t="s">
        <v>732</v>
      </c>
      <c r="C177" s="221" t="s">
        <v>145</v>
      </c>
      <c r="D177" s="222">
        <v>0.0514</v>
      </c>
      <c r="E177" s="223">
        <f t="shared" si="1"/>
        <v>0.9486</v>
      </c>
      <c r="F177" s="224">
        <v>3570.83</v>
      </c>
    </row>
    <row r="178">
      <c r="A178" s="219" t="s">
        <v>733</v>
      </c>
      <c r="B178" s="220" t="s">
        <v>734</v>
      </c>
      <c r="C178" s="221" t="s">
        <v>145</v>
      </c>
      <c r="D178" s="222">
        <v>0.0304</v>
      </c>
      <c r="E178" s="223">
        <f t="shared" si="1"/>
        <v>0.9696</v>
      </c>
      <c r="F178" s="224">
        <v>3442.08</v>
      </c>
    </row>
    <row r="179">
      <c r="A179" s="219" t="s">
        <v>735</v>
      </c>
      <c r="B179" s="220" t="s">
        <v>736</v>
      </c>
      <c r="C179" s="221" t="s">
        <v>145</v>
      </c>
      <c r="D179" s="222">
        <v>0.0213</v>
      </c>
      <c r="E179" s="223">
        <f t="shared" si="1"/>
        <v>0.9787</v>
      </c>
      <c r="F179" s="224">
        <v>3436.22</v>
      </c>
    </row>
    <row r="180">
      <c r="A180" s="219" t="s">
        <v>737</v>
      </c>
      <c r="B180" s="220" t="s">
        <v>738</v>
      </c>
      <c r="C180" s="221" t="s">
        <v>145</v>
      </c>
      <c r="D180" s="222">
        <v>0.0382</v>
      </c>
      <c r="E180" s="223">
        <f t="shared" si="1"/>
        <v>0.9618</v>
      </c>
      <c r="F180" s="224">
        <v>3424.43</v>
      </c>
    </row>
    <row r="181">
      <c r="A181" s="219" t="s">
        <v>741</v>
      </c>
      <c r="B181" s="220" t="s">
        <v>742</v>
      </c>
      <c r="C181" s="221" t="s">
        <v>145</v>
      </c>
      <c r="D181" s="222">
        <v>0.0203</v>
      </c>
      <c r="E181" s="223">
        <f t="shared" si="1"/>
        <v>0.9797</v>
      </c>
      <c r="F181" s="224">
        <v>3371.61</v>
      </c>
    </row>
    <row r="182">
      <c r="A182" s="219" t="s">
        <v>743</v>
      </c>
      <c r="B182" s="220" t="s">
        <v>745</v>
      </c>
      <c r="C182" s="221" t="s">
        <v>145</v>
      </c>
      <c r="D182" s="222">
        <v>0.2889</v>
      </c>
      <c r="E182" s="223">
        <f t="shared" si="1"/>
        <v>0.7111</v>
      </c>
      <c r="F182" s="224">
        <v>644.19</v>
      </c>
    </row>
    <row r="183">
      <c r="A183" s="219" t="s">
        <v>747</v>
      </c>
      <c r="B183" s="220" t="s">
        <v>748</v>
      </c>
      <c r="C183" s="221" t="s">
        <v>145</v>
      </c>
      <c r="D183" s="222">
        <v>0.2041</v>
      </c>
      <c r="E183" s="223">
        <f t="shared" si="1"/>
        <v>0.7959</v>
      </c>
      <c r="F183" s="224">
        <v>507.71</v>
      </c>
    </row>
    <row r="184">
      <c r="A184" s="219" t="s">
        <v>751</v>
      </c>
      <c r="B184" s="220" t="s">
        <v>753</v>
      </c>
      <c r="C184" s="221" t="s">
        <v>145</v>
      </c>
      <c r="D184" s="222">
        <v>0.1649</v>
      </c>
      <c r="E184" s="223">
        <f t="shared" si="1"/>
        <v>0.8351</v>
      </c>
      <c r="F184" s="224">
        <v>481.8</v>
      </c>
    </row>
    <row r="185">
      <c r="A185" s="219" t="s">
        <v>757</v>
      </c>
      <c r="B185" s="220" t="s">
        <v>758</v>
      </c>
      <c r="C185" s="221" t="s">
        <v>145</v>
      </c>
      <c r="D185" s="222">
        <v>0.2604</v>
      </c>
      <c r="E185" s="223">
        <f t="shared" si="1"/>
        <v>0.7396</v>
      </c>
      <c r="F185" s="224">
        <v>561.59</v>
      </c>
    </row>
    <row r="186">
      <c r="A186" s="219" t="s">
        <v>759</v>
      </c>
      <c r="B186" s="220" t="s">
        <v>760</v>
      </c>
      <c r="C186" s="221" t="s">
        <v>145</v>
      </c>
      <c r="D186" s="222">
        <v>0.1904</v>
      </c>
      <c r="E186" s="223">
        <f t="shared" si="1"/>
        <v>0.8096</v>
      </c>
      <c r="F186" s="224">
        <v>490.16</v>
      </c>
    </row>
    <row r="187">
      <c r="A187" s="219" t="s">
        <v>761</v>
      </c>
      <c r="B187" s="220" t="s">
        <v>762</v>
      </c>
      <c r="C187" s="221" t="s">
        <v>145</v>
      </c>
      <c r="D187" s="222">
        <v>0.1444</v>
      </c>
      <c r="E187" s="223">
        <f t="shared" si="1"/>
        <v>0.8556</v>
      </c>
      <c r="F187" s="224">
        <v>453.76</v>
      </c>
    </row>
    <row r="188">
      <c r="A188" s="219" t="s">
        <v>763</v>
      </c>
      <c r="B188" s="220" t="s">
        <v>764</v>
      </c>
      <c r="C188" s="221" t="s">
        <v>145</v>
      </c>
      <c r="D188" s="222">
        <v>0.1995</v>
      </c>
      <c r="E188" s="223">
        <f t="shared" si="1"/>
        <v>0.8005</v>
      </c>
      <c r="F188" s="224">
        <v>748.33</v>
      </c>
    </row>
    <row r="189">
      <c r="A189" s="219" t="s">
        <v>765</v>
      </c>
      <c r="B189" s="220" t="s">
        <v>766</v>
      </c>
      <c r="C189" s="221" t="s">
        <v>145</v>
      </c>
      <c r="D189" s="222">
        <v>0.1255</v>
      </c>
      <c r="E189" s="223">
        <f t="shared" si="1"/>
        <v>0.8745</v>
      </c>
      <c r="F189" s="224">
        <v>624.29</v>
      </c>
    </row>
    <row r="190">
      <c r="A190" s="219" t="s">
        <v>767</v>
      </c>
      <c r="B190" s="220" t="s">
        <v>768</v>
      </c>
      <c r="C190" s="221" t="s">
        <v>145</v>
      </c>
      <c r="D190" s="222">
        <v>0.1126</v>
      </c>
      <c r="E190" s="223">
        <f t="shared" si="1"/>
        <v>0.8874</v>
      </c>
      <c r="F190" s="224">
        <v>619.34</v>
      </c>
    </row>
    <row r="191">
      <c r="A191" s="219" t="s">
        <v>770</v>
      </c>
      <c r="B191" s="220" t="s">
        <v>772</v>
      </c>
      <c r="C191" s="221" t="s">
        <v>145</v>
      </c>
      <c r="D191" s="222">
        <v>0.1941</v>
      </c>
      <c r="E191" s="223">
        <f t="shared" si="1"/>
        <v>0.8059</v>
      </c>
      <c r="F191" s="224">
        <v>691.24</v>
      </c>
    </row>
    <row r="192">
      <c r="A192" s="219" t="s">
        <v>776</v>
      </c>
      <c r="B192" s="220" t="s">
        <v>777</v>
      </c>
      <c r="C192" s="221" t="s">
        <v>145</v>
      </c>
      <c r="D192" s="222">
        <v>0.1357</v>
      </c>
      <c r="E192" s="223">
        <f t="shared" si="1"/>
        <v>0.8643</v>
      </c>
      <c r="F192" s="224">
        <v>625.19</v>
      </c>
    </row>
    <row r="193">
      <c r="A193" s="219" t="s">
        <v>779</v>
      </c>
      <c r="B193" s="220" t="s">
        <v>780</v>
      </c>
      <c r="C193" s="221" t="s">
        <v>145</v>
      </c>
      <c r="D193" s="222">
        <v>0.0991</v>
      </c>
      <c r="E193" s="223">
        <f t="shared" si="1"/>
        <v>0.9009</v>
      </c>
      <c r="F193" s="224">
        <v>595.29</v>
      </c>
    </row>
    <row r="194">
      <c r="A194" s="219" t="s">
        <v>781</v>
      </c>
      <c r="B194" s="220" t="s">
        <v>782</v>
      </c>
      <c r="C194" s="221" t="s">
        <v>145</v>
      </c>
      <c r="D194" s="222">
        <v>0.249</v>
      </c>
      <c r="E194" s="223">
        <f t="shared" si="1"/>
        <v>0.751</v>
      </c>
      <c r="F194" s="224">
        <v>772.63</v>
      </c>
    </row>
    <row r="195">
      <c r="A195" s="219" t="s">
        <v>783</v>
      </c>
      <c r="B195" s="220" t="s">
        <v>784</v>
      </c>
      <c r="C195" s="221" t="s">
        <v>145</v>
      </c>
      <c r="D195" s="222">
        <v>0.1707</v>
      </c>
      <c r="E195" s="223">
        <f t="shared" si="1"/>
        <v>0.8293</v>
      </c>
      <c r="F195" s="224">
        <v>634.57</v>
      </c>
    </row>
    <row r="196">
      <c r="A196" s="219" t="s">
        <v>785</v>
      </c>
      <c r="B196" s="220" t="s">
        <v>786</v>
      </c>
      <c r="C196" s="221" t="s">
        <v>145</v>
      </c>
      <c r="D196" s="222">
        <v>0.1436</v>
      </c>
      <c r="E196" s="223">
        <f t="shared" si="1"/>
        <v>0.8564</v>
      </c>
      <c r="F196" s="224">
        <v>616.2</v>
      </c>
    </row>
    <row r="197">
      <c r="A197" s="219" t="s">
        <v>790</v>
      </c>
      <c r="B197" s="220" t="s">
        <v>792</v>
      </c>
      <c r="C197" s="221" t="s">
        <v>145</v>
      </c>
      <c r="D197" s="222">
        <v>0.2538</v>
      </c>
      <c r="E197" s="223">
        <f t="shared" si="1"/>
        <v>0.7462</v>
      </c>
      <c r="F197" s="224">
        <v>734.6</v>
      </c>
    </row>
    <row r="198">
      <c r="A198" s="219" t="s">
        <v>803</v>
      </c>
      <c r="B198" s="220" t="s">
        <v>804</v>
      </c>
      <c r="C198" s="221" t="s">
        <v>145</v>
      </c>
      <c r="D198" s="222">
        <v>0.1813</v>
      </c>
      <c r="E198" s="223">
        <f t="shared" si="1"/>
        <v>0.8187</v>
      </c>
      <c r="F198" s="224">
        <v>638.11</v>
      </c>
    </row>
    <row r="199">
      <c r="A199" s="219" t="s">
        <v>805</v>
      </c>
      <c r="B199" s="220" t="s">
        <v>806</v>
      </c>
      <c r="C199" s="221" t="s">
        <v>145</v>
      </c>
      <c r="D199" s="222">
        <v>0.1239</v>
      </c>
      <c r="E199" s="223">
        <f t="shared" si="1"/>
        <v>0.8761</v>
      </c>
      <c r="F199" s="224">
        <v>582.25</v>
      </c>
    </row>
    <row r="200">
      <c r="A200" s="219" t="s">
        <v>807</v>
      </c>
      <c r="B200" s="220" t="s">
        <v>808</v>
      </c>
      <c r="C200" s="221" t="s">
        <v>145</v>
      </c>
      <c r="D200" s="222">
        <v>0.2296</v>
      </c>
      <c r="E200" s="223">
        <f t="shared" si="1"/>
        <v>0.7704</v>
      </c>
      <c r="F200" s="224">
        <v>630.53</v>
      </c>
    </row>
    <row r="201">
      <c r="A201" s="219" t="s">
        <v>809</v>
      </c>
      <c r="B201" s="220" t="s">
        <v>810</v>
      </c>
      <c r="C201" s="221" t="s">
        <v>145</v>
      </c>
      <c r="D201" s="222">
        <v>0.1261</v>
      </c>
      <c r="E201" s="223">
        <f t="shared" si="1"/>
        <v>0.8739</v>
      </c>
      <c r="F201" s="224">
        <v>505.4</v>
      </c>
    </row>
    <row r="202">
      <c r="A202" s="219" t="s">
        <v>811</v>
      </c>
      <c r="B202" s="220" t="s">
        <v>812</v>
      </c>
      <c r="C202" s="221" t="s">
        <v>145</v>
      </c>
      <c r="D202" s="222">
        <v>0.2204</v>
      </c>
      <c r="E202" s="223">
        <f t="shared" si="1"/>
        <v>0.7796</v>
      </c>
      <c r="F202" s="224">
        <v>581.66</v>
      </c>
    </row>
    <row r="203">
      <c r="A203" s="219" t="s">
        <v>813</v>
      </c>
      <c r="B203" s="220" t="s">
        <v>814</v>
      </c>
      <c r="C203" s="221" t="s">
        <v>145</v>
      </c>
      <c r="D203" s="222">
        <v>0.1532</v>
      </c>
      <c r="E203" s="223">
        <f t="shared" si="1"/>
        <v>0.8468</v>
      </c>
      <c r="F203" s="224">
        <v>514.65</v>
      </c>
    </row>
    <row r="204">
      <c r="A204" s="219" t="s">
        <v>815</v>
      </c>
      <c r="B204" s="220" t="s">
        <v>816</v>
      </c>
      <c r="C204" s="221" t="s">
        <v>145</v>
      </c>
      <c r="D204" s="222">
        <v>0.1098</v>
      </c>
      <c r="E204" s="223">
        <f t="shared" si="1"/>
        <v>0.8902</v>
      </c>
      <c r="F204" s="224">
        <v>483.03</v>
      </c>
    </row>
    <row r="205">
      <c r="A205" s="219" t="s">
        <v>817</v>
      </c>
      <c r="B205" s="220" t="s">
        <v>818</v>
      </c>
      <c r="C205" s="221" t="s">
        <v>145</v>
      </c>
      <c r="D205" s="222">
        <v>0.0525</v>
      </c>
      <c r="E205" s="223">
        <f t="shared" si="1"/>
        <v>0.9475</v>
      </c>
      <c r="F205" s="224">
        <v>3542.44</v>
      </c>
    </row>
    <row r="206">
      <c r="A206" s="219" t="s">
        <v>819</v>
      </c>
      <c r="B206" s="220" t="s">
        <v>820</v>
      </c>
      <c r="C206" s="221" t="s">
        <v>145</v>
      </c>
      <c r="D206" s="222">
        <v>0.0283</v>
      </c>
      <c r="E206" s="223">
        <f t="shared" si="1"/>
        <v>0.9717</v>
      </c>
      <c r="F206" s="224">
        <v>3413.99</v>
      </c>
    </row>
    <row r="207">
      <c r="A207" s="219" t="s">
        <v>821</v>
      </c>
      <c r="B207" s="220" t="s">
        <v>822</v>
      </c>
      <c r="C207" s="221" t="s">
        <v>145</v>
      </c>
      <c r="D207" s="222">
        <v>0.0236</v>
      </c>
      <c r="E207" s="223">
        <f t="shared" si="1"/>
        <v>0.9764</v>
      </c>
      <c r="F207" s="224">
        <v>3411.46</v>
      </c>
    </row>
    <row r="208">
      <c r="A208" s="219" t="s">
        <v>823</v>
      </c>
      <c r="B208" s="220" t="s">
        <v>824</v>
      </c>
      <c r="C208" s="221" t="s">
        <v>145</v>
      </c>
      <c r="D208" s="222">
        <v>0.0354</v>
      </c>
      <c r="E208" s="223">
        <f t="shared" si="1"/>
        <v>0.9646</v>
      </c>
      <c r="F208" s="224">
        <v>3386.25</v>
      </c>
    </row>
    <row r="209">
      <c r="A209" s="219" t="s">
        <v>825</v>
      </c>
      <c r="B209" s="220" t="s">
        <v>826</v>
      </c>
      <c r="C209" s="221" t="s">
        <v>145</v>
      </c>
      <c r="D209" s="222">
        <v>0.0232</v>
      </c>
      <c r="E209" s="223">
        <f t="shared" si="1"/>
        <v>0.9768</v>
      </c>
      <c r="F209" s="224">
        <v>3340.94</v>
      </c>
    </row>
    <row r="210">
      <c r="A210" s="219" t="s">
        <v>839</v>
      </c>
      <c r="B210" s="220" t="s">
        <v>840</v>
      </c>
      <c r="C210" s="221" t="s">
        <v>145</v>
      </c>
      <c r="D210" s="222">
        <v>0.3065</v>
      </c>
      <c r="E210" s="223">
        <f t="shared" si="1"/>
        <v>0.6935</v>
      </c>
      <c r="F210" s="224">
        <v>615.15</v>
      </c>
    </row>
    <row r="211">
      <c r="A211" s="219" t="s">
        <v>841</v>
      </c>
      <c r="B211" s="220" t="s">
        <v>842</v>
      </c>
      <c r="C211" s="221" t="s">
        <v>145</v>
      </c>
      <c r="D211" s="222">
        <v>0.2064</v>
      </c>
      <c r="E211" s="223">
        <f t="shared" si="1"/>
        <v>0.7936</v>
      </c>
      <c r="F211" s="224">
        <v>465.25</v>
      </c>
    </row>
    <row r="212">
      <c r="A212" s="219" t="s">
        <v>843</v>
      </c>
      <c r="B212" s="220" t="s">
        <v>844</v>
      </c>
      <c r="C212" s="221" t="s">
        <v>145</v>
      </c>
      <c r="D212" s="222">
        <v>0.1768</v>
      </c>
      <c r="E212" s="223">
        <f t="shared" si="1"/>
        <v>0.8232</v>
      </c>
      <c r="F212" s="224">
        <v>447.46</v>
      </c>
    </row>
    <row r="213">
      <c r="A213" s="219" t="s">
        <v>845</v>
      </c>
      <c r="B213" s="220" t="s">
        <v>846</v>
      </c>
      <c r="C213" s="221" t="s">
        <v>145</v>
      </c>
      <c r="D213" s="222">
        <v>0.2712</v>
      </c>
      <c r="E213" s="223">
        <f t="shared" si="1"/>
        <v>0.7288</v>
      </c>
      <c r="F213" s="224">
        <v>527.86</v>
      </c>
    </row>
    <row r="214">
      <c r="A214" s="219" t="s">
        <v>847</v>
      </c>
      <c r="B214" s="220" t="s">
        <v>849</v>
      </c>
      <c r="C214" s="221" t="s">
        <v>145</v>
      </c>
      <c r="D214" s="222">
        <v>0.1652</v>
      </c>
      <c r="E214" s="223">
        <f t="shared" si="1"/>
        <v>0.8348</v>
      </c>
      <c r="F214" s="224">
        <v>428.55</v>
      </c>
    </row>
    <row r="215">
      <c r="A215" s="219" t="s">
        <v>851</v>
      </c>
      <c r="B215" s="220" t="s">
        <v>852</v>
      </c>
      <c r="C215" s="221" t="s">
        <v>145</v>
      </c>
      <c r="D215" s="222">
        <v>0.2654</v>
      </c>
      <c r="E215" s="223">
        <f t="shared" si="1"/>
        <v>0.7346</v>
      </c>
      <c r="F215" s="224">
        <v>730.34</v>
      </c>
    </row>
    <row r="216">
      <c r="A216" s="219" t="s">
        <v>853</v>
      </c>
      <c r="B216" s="220" t="s">
        <v>854</v>
      </c>
      <c r="C216" s="221" t="s">
        <v>145</v>
      </c>
      <c r="D216" s="222">
        <v>0.17</v>
      </c>
      <c r="E216" s="223">
        <f t="shared" si="1"/>
        <v>0.83</v>
      </c>
      <c r="F216" s="224">
        <v>578.08</v>
      </c>
    </row>
    <row r="217">
      <c r="A217" s="219" t="s">
        <v>855</v>
      </c>
      <c r="B217" s="220" t="s">
        <v>856</v>
      </c>
      <c r="C217" s="221" t="s">
        <v>145</v>
      </c>
      <c r="D217" s="222">
        <v>0.159</v>
      </c>
      <c r="E217" s="223">
        <f t="shared" si="1"/>
        <v>0.841</v>
      </c>
      <c r="F217" s="224">
        <v>576.19</v>
      </c>
    </row>
    <row r="218">
      <c r="A218" s="219" t="s">
        <v>857</v>
      </c>
      <c r="B218" s="220" t="s">
        <v>858</v>
      </c>
      <c r="C218" s="221" t="s">
        <v>145</v>
      </c>
      <c r="D218" s="222">
        <v>0.2507</v>
      </c>
      <c r="E218" s="223">
        <f t="shared" si="1"/>
        <v>0.7493</v>
      </c>
      <c r="F218" s="224">
        <v>662.75</v>
      </c>
    </row>
    <row r="219">
      <c r="A219" s="219" t="s">
        <v>859</v>
      </c>
      <c r="B219" s="220" t="s">
        <v>860</v>
      </c>
      <c r="C219" s="221" t="s">
        <v>145</v>
      </c>
      <c r="D219" s="222">
        <v>0.1835</v>
      </c>
      <c r="E219" s="223">
        <f t="shared" si="1"/>
        <v>0.8165</v>
      </c>
      <c r="F219" s="224">
        <v>582.85</v>
      </c>
    </row>
    <row r="220">
      <c r="A220" s="219" t="s">
        <v>863</v>
      </c>
      <c r="B220" s="220" t="s">
        <v>865</v>
      </c>
      <c r="C220" s="221" t="s">
        <v>145</v>
      </c>
      <c r="D220" s="222">
        <v>0.1349</v>
      </c>
      <c r="E220" s="223">
        <f t="shared" si="1"/>
        <v>0.8651</v>
      </c>
      <c r="F220" s="224">
        <v>538.38</v>
      </c>
    </row>
    <row r="221">
      <c r="A221" s="219" t="s">
        <v>866</v>
      </c>
      <c r="B221" s="220" t="s">
        <v>867</v>
      </c>
      <c r="C221" s="221" t="s">
        <v>145</v>
      </c>
      <c r="D221" s="222">
        <v>0.3026</v>
      </c>
      <c r="E221" s="223">
        <f t="shared" si="1"/>
        <v>0.6974</v>
      </c>
      <c r="F221" s="224">
        <v>642.79</v>
      </c>
    </row>
    <row r="222">
      <c r="A222" s="219" t="s">
        <v>868</v>
      </c>
      <c r="B222" s="220" t="s">
        <v>869</v>
      </c>
      <c r="C222" s="221" t="s">
        <v>145</v>
      </c>
      <c r="D222" s="222">
        <v>0.1989</v>
      </c>
      <c r="E222" s="223">
        <f t="shared" si="1"/>
        <v>0.8011</v>
      </c>
      <c r="F222" s="224">
        <v>486.18</v>
      </c>
    </row>
    <row r="223">
      <c r="A223" s="219" t="s">
        <v>873</v>
      </c>
      <c r="B223" s="220" t="s">
        <v>874</v>
      </c>
      <c r="C223" s="221" t="s">
        <v>145</v>
      </c>
      <c r="D223" s="222">
        <v>0.1735</v>
      </c>
      <c r="E223" s="223">
        <f t="shared" si="1"/>
        <v>0.8265</v>
      </c>
      <c r="F223" s="224">
        <v>471.72</v>
      </c>
    </row>
    <row r="224">
      <c r="A224" s="219" t="s">
        <v>875</v>
      </c>
      <c r="B224" s="220" t="s">
        <v>876</v>
      </c>
      <c r="C224" s="221" t="s">
        <v>145</v>
      </c>
      <c r="D224" s="222">
        <v>0.2596</v>
      </c>
      <c r="E224" s="223">
        <f t="shared" si="1"/>
        <v>0.7404</v>
      </c>
      <c r="F224" s="224">
        <v>543.57</v>
      </c>
    </row>
    <row r="225">
      <c r="A225" s="219" t="s">
        <v>877</v>
      </c>
      <c r="B225" s="220" t="s">
        <v>878</v>
      </c>
      <c r="C225" s="221" t="s">
        <v>145</v>
      </c>
      <c r="D225" s="222">
        <v>0.1616</v>
      </c>
      <c r="E225" s="223">
        <f t="shared" si="1"/>
        <v>0.8384</v>
      </c>
      <c r="F225" s="224">
        <v>450.62</v>
      </c>
    </row>
    <row r="226">
      <c r="A226" s="219" t="s">
        <v>881</v>
      </c>
      <c r="B226" s="220" t="s">
        <v>882</v>
      </c>
      <c r="C226" s="221" t="s">
        <v>145</v>
      </c>
      <c r="D226" s="222">
        <v>0.2802</v>
      </c>
      <c r="E226" s="223">
        <f t="shared" si="1"/>
        <v>0.7198</v>
      </c>
      <c r="F226" s="224">
        <v>704.7</v>
      </c>
    </row>
    <row r="227">
      <c r="A227" s="219" t="s">
        <v>883</v>
      </c>
      <c r="B227" s="220" t="s">
        <v>884</v>
      </c>
      <c r="C227" s="221" t="s">
        <v>145</v>
      </c>
      <c r="D227" s="222">
        <v>0.1935</v>
      </c>
      <c r="E227" s="223">
        <f t="shared" si="1"/>
        <v>0.8065</v>
      </c>
      <c r="F227" s="224">
        <v>559.64</v>
      </c>
    </row>
    <row r="228">
      <c r="A228" s="219" t="s">
        <v>885</v>
      </c>
      <c r="B228" s="220" t="s">
        <v>887</v>
      </c>
      <c r="C228" s="221" t="s">
        <v>145</v>
      </c>
      <c r="D228" s="222">
        <v>0.1683</v>
      </c>
      <c r="E228" s="223">
        <f t="shared" si="1"/>
        <v>0.8317</v>
      </c>
      <c r="F228" s="224">
        <v>541.44</v>
      </c>
    </row>
    <row r="229">
      <c r="A229" s="219" t="s">
        <v>889</v>
      </c>
      <c r="B229" s="220" t="s">
        <v>890</v>
      </c>
      <c r="C229" s="221" t="s">
        <v>145</v>
      </c>
      <c r="D229" s="222">
        <v>0.2458</v>
      </c>
      <c r="E229" s="223">
        <f t="shared" si="1"/>
        <v>0.7542</v>
      </c>
      <c r="F229" s="224">
        <v>608.65</v>
      </c>
    </row>
    <row r="230">
      <c r="A230" s="219" t="s">
        <v>891</v>
      </c>
      <c r="B230" s="220" t="s">
        <v>892</v>
      </c>
      <c r="C230" s="221" t="s">
        <v>145</v>
      </c>
      <c r="D230" s="222">
        <v>0.1359</v>
      </c>
      <c r="E230" s="223">
        <f t="shared" si="1"/>
        <v>0.8641</v>
      </c>
      <c r="F230" s="224">
        <v>501.63</v>
      </c>
    </row>
    <row r="231">
      <c r="A231" s="219" t="s">
        <v>893</v>
      </c>
      <c r="B231" s="220" t="s">
        <v>894</v>
      </c>
      <c r="C231" s="221" t="s">
        <v>145</v>
      </c>
      <c r="D231" s="222">
        <v>0.3075</v>
      </c>
      <c r="E231" s="223">
        <f t="shared" si="1"/>
        <v>0.6925</v>
      </c>
      <c r="F231" s="224">
        <v>613.19</v>
      </c>
    </row>
    <row r="232">
      <c r="A232" s="219" t="s">
        <v>897</v>
      </c>
      <c r="B232" s="220" t="s">
        <v>898</v>
      </c>
      <c r="C232" s="221" t="s">
        <v>145</v>
      </c>
      <c r="D232" s="222">
        <v>0.2254</v>
      </c>
      <c r="E232" s="223">
        <f t="shared" si="1"/>
        <v>0.7746</v>
      </c>
      <c r="F232" s="224">
        <v>477.52</v>
      </c>
    </row>
    <row r="233">
      <c r="A233" s="219" t="s">
        <v>901</v>
      </c>
      <c r="B233" s="220" t="s">
        <v>902</v>
      </c>
      <c r="C233" s="221" t="s">
        <v>145</v>
      </c>
      <c r="D233" s="222">
        <v>0.1973</v>
      </c>
      <c r="E233" s="223">
        <f t="shared" si="1"/>
        <v>0.8027</v>
      </c>
      <c r="F233" s="224">
        <v>463.19</v>
      </c>
    </row>
    <row r="234">
      <c r="A234" s="219" t="s">
        <v>904</v>
      </c>
      <c r="B234" s="220" t="s">
        <v>905</v>
      </c>
      <c r="C234" s="221" t="s">
        <v>145</v>
      </c>
      <c r="D234" s="222">
        <v>0.2566</v>
      </c>
      <c r="E234" s="223">
        <f t="shared" si="1"/>
        <v>0.7434</v>
      </c>
      <c r="F234" s="224">
        <v>508.28</v>
      </c>
    </row>
    <row r="235">
      <c r="A235" s="219" t="s">
        <v>906</v>
      </c>
      <c r="B235" s="220" t="s">
        <v>907</v>
      </c>
      <c r="C235" s="221" t="s">
        <v>145</v>
      </c>
      <c r="D235" s="222">
        <v>0.1631</v>
      </c>
      <c r="E235" s="223">
        <f t="shared" si="1"/>
        <v>0.8369</v>
      </c>
      <c r="F235" s="224">
        <v>425.91</v>
      </c>
    </row>
    <row r="236">
      <c r="A236" s="219" t="s">
        <v>912</v>
      </c>
      <c r="B236" s="220" t="s">
        <v>913</v>
      </c>
      <c r="C236" s="221" t="s">
        <v>145</v>
      </c>
      <c r="D236" s="222">
        <v>0.1414</v>
      </c>
      <c r="E236" s="223">
        <f t="shared" si="1"/>
        <v>0.8586</v>
      </c>
      <c r="F236" s="224">
        <v>933.17</v>
      </c>
    </row>
    <row r="237">
      <c r="A237" s="219" t="s">
        <v>916</v>
      </c>
      <c r="B237" s="220" t="s">
        <v>917</v>
      </c>
      <c r="C237" s="221" t="s">
        <v>104</v>
      </c>
      <c r="D237" s="222">
        <v>0.0925</v>
      </c>
      <c r="E237" s="223">
        <f t="shared" si="1"/>
        <v>0.9075</v>
      </c>
      <c r="F237" s="224">
        <v>11.68</v>
      </c>
    </row>
    <row r="238">
      <c r="A238" s="219" t="s">
        <v>918</v>
      </c>
      <c r="B238" s="220" t="s">
        <v>919</v>
      </c>
      <c r="C238" s="221" t="s">
        <v>104</v>
      </c>
      <c r="D238" s="222">
        <v>0.0599</v>
      </c>
      <c r="E238" s="223">
        <f t="shared" si="1"/>
        <v>0.9401</v>
      </c>
      <c r="F238" s="224">
        <v>9.68</v>
      </c>
    </row>
    <row r="239">
      <c r="A239" s="219" t="s">
        <v>920</v>
      </c>
      <c r="B239" s="220" t="s">
        <v>921</v>
      </c>
      <c r="C239" s="221" t="s">
        <v>104</v>
      </c>
      <c r="D239" s="222">
        <v>0.0366</v>
      </c>
      <c r="E239" s="223">
        <f t="shared" si="1"/>
        <v>0.9634</v>
      </c>
      <c r="F239" s="224">
        <v>9.29</v>
      </c>
    </row>
    <row r="240">
      <c r="A240" s="219" t="s">
        <v>922</v>
      </c>
      <c r="B240" s="220" t="s">
        <v>923</v>
      </c>
      <c r="C240" s="221" t="s">
        <v>104</v>
      </c>
      <c r="D240" s="222">
        <v>0.0244</v>
      </c>
      <c r="E240" s="223">
        <f t="shared" si="1"/>
        <v>0.9756</v>
      </c>
      <c r="F240" s="224">
        <v>10.67</v>
      </c>
    </row>
    <row r="241">
      <c r="A241" s="219" t="s">
        <v>924</v>
      </c>
      <c r="B241" s="220" t="s">
        <v>925</v>
      </c>
      <c r="C241" s="221" t="s">
        <v>104</v>
      </c>
      <c r="D241" s="222">
        <v>0.0207</v>
      </c>
      <c r="E241" s="223">
        <f t="shared" si="1"/>
        <v>0.9793</v>
      </c>
      <c r="F241" s="224">
        <v>10.62</v>
      </c>
    </row>
    <row r="242">
      <c r="A242" s="219" t="s">
        <v>926</v>
      </c>
      <c r="B242" s="220" t="s">
        <v>927</v>
      </c>
      <c r="C242" s="221" t="s">
        <v>104</v>
      </c>
      <c r="D242" s="222">
        <v>0.0173</v>
      </c>
      <c r="E242" s="223">
        <f t="shared" si="1"/>
        <v>0.9827</v>
      </c>
      <c r="F242" s="224">
        <v>11.55</v>
      </c>
    </row>
    <row r="243">
      <c r="A243" s="219" t="s">
        <v>928</v>
      </c>
      <c r="B243" s="220" t="s">
        <v>929</v>
      </c>
      <c r="C243" s="221" t="s">
        <v>104</v>
      </c>
      <c r="D243" s="222">
        <v>0.1608</v>
      </c>
      <c r="E243" s="223">
        <f t="shared" si="1"/>
        <v>0.8392</v>
      </c>
      <c r="F243" s="224">
        <v>13.93</v>
      </c>
    </row>
    <row r="244">
      <c r="A244" s="219" t="s">
        <v>930</v>
      </c>
      <c r="B244" s="220" t="s">
        <v>931</v>
      </c>
      <c r="C244" s="221" t="s">
        <v>104</v>
      </c>
      <c r="D244" s="222">
        <v>0.3432</v>
      </c>
      <c r="E244" s="223">
        <f t="shared" si="1"/>
        <v>0.6568</v>
      </c>
      <c r="F244" s="224">
        <v>18.18</v>
      </c>
    </row>
    <row r="245">
      <c r="A245" s="219" t="s">
        <v>932</v>
      </c>
      <c r="B245" s="220" t="s">
        <v>933</v>
      </c>
      <c r="C245" s="221" t="s">
        <v>104</v>
      </c>
      <c r="D245" s="222">
        <v>0.2396</v>
      </c>
      <c r="E245" s="223">
        <f t="shared" si="1"/>
        <v>0.7604</v>
      </c>
      <c r="F245" s="224">
        <v>15.69</v>
      </c>
    </row>
    <row r="246">
      <c r="A246" s="219" t="s">
        <v>934</v>
      </c>
      <c r="B246" s="220" t="s">
        <v>935</v>
      </c>
      <c r="C246" s="221" t="s">
        <v>104</v>
      </c>
      <c r="D246" s="222">
        <v>0.2396</v>
      </c>
      <c r="E246" s="223">
        <f t="shared" si="1"/>
        <v>0.7604</v>
      </c>
      <c r="F246" s="224">
        <v>15.69</v>
      </c>
    </row>
    <row r="247">
      <c r="A247" s="219" t="s">
        <v>936</v>
      </c>
      <c r="B247" s="220" t="s">
        <v>937</v>
      </c>
      <c r="C247" s="221" t="s">
        <v>104</v>
      </c>
      <c r="D247" s="222">
        <v>0.3432</v>
      </c>
      <c r="E247" s="223">
        <f t="shared" si="1"/>
        <v>0.6568</v>
      </c>
      <c r="F247" s="224">
        <v>18.18</v>
      </c>
    </row>
    <row r="248">
      <c r="A248" s="219" t="s">
        <v>938</v>
      </c>
      <c r="B248" s="220" t="s">
        <v>939</v>
      </c>
      <c r="C248" s="221" t="s">
        <v>104</v>
      </c>
      <c r="D248" s="222">
        <v>0.1628</v>
      </c>
      <c r="E248" s="223">
        <f t="shared" si="1"/>
        <v>0.8372</v>
      </c>
      <c r="F248" s="224">
        <v>13.33</v>
      </c>
    </row>
    <row r="249">
      <c r="A249" s="219" t="s">
        <v>940</v>
      </c>
      <c r="B249" s="220" t="s">
        <v>941</v>
      </c>
      <c r="C249" s="221" t="s">
        <v>104</v>
      </c>
      <c r="D249" s="222">
        <v>0.1271</v>
      </c>
      <c r="E249" s="223">
        <f t="shared" si="1"/>
        <v>0.8729</v>
      </c>
      <c r="F249" s="224">
        <v>10.94</v>
      </c>
    </row>
    <row r="250">
      <c r="A250" s="219" t="s">
        <v>942</v>
      </c>
      <c r="B250" s="220" t="s">
        <v>943</v>
      </c>
      <c r="C250" s="221" t="s">
        <v>104</v>
      </c>
      <c r="D250" s="222">
        <v>0.0975</v>
      </c>
      <c r="E250" s="223">
        <f t="shared" si="1"/>
        <v>0.9025</v>
      </c>
      <c r="F250" s="224">
        <v>10.36</v>
      </c>
    </row>
    <row r="251">
      <c r="A251" s="219" t="s">
        <v>944</v>
      </c>
      <c r="B251" s="220" t="s">
        <v>945</v>
      </c>
      <c r="C251" s="221" t="s">
        <v>104</v>
      </c>
      <c r="D251" s="222">
        <v>0.0676</v>
      </c>
      <c r="E251" s="223">
        <f t="shared" si="1"/>
        <v>0.9324</v>
      </c>
      <c r="F251" s="224">
        <v>11.53</v>
      </c>
    </row>
    <row r="252">
      <c r="A252" s="219" t="s">
        <v>946</v>
      </c>
      <c r="B252" s="220" t="s">
        <v>947</v>
      </c>
      <c r="C252" s="221" t="s">
        <v>104</v>
      </c>
      <c r="D252" s="222">
        <v>0.0532</v>
      </c>
      <c r="E252" s="223">
        <f t="shared" si="1"/>
        <v>0.9468</v>
      </c>
      <c r="F252" s="224">
        <v>11.28</v>
      </c>
    </row>
    <row r="253">
      <c r="A253" s="219" t="s">
        <v>948</v>
      </c>
      <c r="B253" s="220" t="s">
        <v>949</v>
      </c>
      <c r="C253" s="221" t="s">
        <v>104</v>
      </c>
      <c r="D253" s="222">
        <v>0.0213</v>
      </c>
      <c r="E253" s="223">
        <f t="shared" si="1"/>
        <v>0.9787</v>
      </c>
      <c r="F253" s="224">
        <v>11.75</v>
      </c>
    </row>
    <row r="254">
      <c r="A254" s="219" t="s">
        <v>950</v>
      </c>
      <c r="B254" s="220" t="s">
        <v>951</v>
      </c>
      <c r="C254" s="221" t="s">
        <v>104</v>
      </c>
      <c r="D254" s="222">
        <v>0.2767</v>
      </c>
      <c r="E254" s="223">
        <f t="shared" si="1"/>
        <v>0.7233</v>
      </c>
      <c r="F254" s="224">
        <v>17.2</v>
      </c>
    </row>
    <row r="255">
      <c r="A255" s="219" t="s">
        <v>954</v>
      </c>
      <c r="B255" s="220" t="s">
        <v>955</v>
      </c>
      <c r="C255" s="221" t="s">
        <v>104</v>
      </c>
      <c r="D255" s="222">
        <v>0.2088</v>
      </c>
      <c r="E255" s="223">
        <f t="shared" si="1"/>
        <v>0.7912</v>
      </c>
      <c r="F255" s="224">
        <v>15.42</v>
      </c>
    </row>
    <row r="256">
      <c r="A256" s="219" t="s">
        <v>957</v>
      </c>
      <c r="B256" s="220" t="s">
        <v>959</v>
      </c>
      <c r="C256" s="221" t="s">
        <v>104</v>
      </c>
      <c r="D256" s="222">
        <v>0.3593</v>
      </c>
      <c r="E256" s="223">
        <f t="shared" si="1"/>
        <v>0.6407</v>
      </c>
      <c r="F256" s="224">
        <v>19.23</v>
      </c>
    </row>
    <row r="257">
      <c r="A257" s="219" t="s">
        <v>962</v>
      </c>
      <c r="B257" s="220" t="s">
        <v>963</v>
      </c>
      <c r="C257" s="221" t="s">
        <v>104</v>
      </c>
      <c r="D257" s="222">
        <v>0.0804</v>
      </c>
      <c r="E257" s="223">
        <f t="shared" si="1"/>
        <v>0.9196</v>
      </c>
      <c r="F257" s="224">
        <v>11.56</v>
      </c>
    </row>
    <row r="258">
      <c r="A258" s="219" t="s">
        <v>964</v>
      </c>
      <c r="B258" s="220" t="s">
        <v>965</v>
      </c>
      <c r="C258" s="221" t="s">
        <v>104</v>
      </c>
      <c r="D258" s="222">
        <v>0.0518</v>
      </c>
      <c r="E258" s="223">
        <f t="shared" si="1"/>
        <v>0.9482</v>
      </c>
      <c r="F258" s="224">
        <v>9.66</v>
      </c>
    </row>
    <row r="259">
      <c r="A259" s="219" t="s">
        <v>966</v>
      </c>
      <c r="B259" s="220" t="s">
        <v>967</v>
      </c>
      <c r="C259" s="221" t="s">
        <v>104</v>
      </c>
      <c r="D259" s="222">
        <v>0.0403</v>
      </c>
      <c r="E259" s="223">
        <f t="shared" si="1"/>
        <v>0.9597</v>
      </c>
      <c r="F259" s="224">
        <v>9.44</v>
      </c>
    </row>
    <row r="260">
      <c r="A260" s="219" t="s">
        <v>970</v>
      </c>
      <c r="B260" s="220" t="s">
        <v>971</v>
      </c>
      <c r="C260" s="221" t="s">
        <v>104</v>
      </c>
      <c r="D260" s="222">
        <v>0.0294</v>
      </c>
      <c r="E260" s="223">
        <f t="shared" si="1"/>
        <v>0.9706</v>
      </c>
      <c r="F260" s="224">
        <v>10.88</v>
      </c>
    </row>
    <row r="261">
      <c r="A261" s="219" t="s">
        <v>972</v>
      </c>
      <c r="B261" s="220" t="s">
        <v>974</v>
      </c>
      <c r="C261" s="221" t="s">
        <v>104</v>
      </c>
      <c r="D261" s="222">
        <v>0.1759</v>
      </c>
      <c r="E261" s="223">
        <f t="shared" si="1"/>
        <v>0.8241</v>
      </c>
      <c r="F261" s="224">
        <v>14.1</v>
      </c>
    </row>
    <row r="262">
      <c r="A262" s="219" t="s">
        <v>976</v>
      </c>
      <c r="B262" s="220" t="s">
        <v>977</v>
      </c>
      <c r="C262" s="221" t="s">
        <v>104</v>
      </c>
      <c r="D262" s="222">
        <v>0.117</v>
      </c>
      <c r="E262" s="223">
        <f t="shared" si="1"/>
        <v>0.883</v>
      </c>
      <c r="F262" s="224">
        <v>13.08</v>
      </c>
    </row>
    <row r="263">
      <c r="A263" s="219" t="s">
        <v>978</v>
      </c>
      <c r="B263" s="220" t="s">
        <v>979</v>
      </c>
      <c r="C263" s="221" t="s">
        <v>104</v>
      </c>
      <c r="D263" s="222">
        <v>0.3109</v>
      </c>
      <c r="E263" s="223">
        <f t="shared" si="1"/>
        <v>0.6891</v>
      </c>
      <c r="F263" s="224">
        <v>17.56</v>
      </c>
    </row>
    <row r="264">
      <c r="A264" s="219" t="s">
        <v>980</v>
      </c>
      <c r="B264" s="220" t="s">
        <v>981</v>
      </c>
      <c r="C264" s="221" t="s">
        <v>104</v>
      </c>
      <c r="D264" s="222">
        <v>0.2548</v>
      </c>
      <c r="E264" s="223">
        <f t="shared" si="1"/>
        <v>0.7452</v>
      </c>
      <c r="F264" s="224">
        <v>15.23</v>
      </c>
    </row>
    <row r="265">
      <c r="A265" s="219" t="s">
        <v>984</v>
      </c>
      <c r="B265" s="220" t="s">
        <v>986</v>
      </c>
      <c r="C265" s="221" t="s">
        <v>104</v>
      </c>
      <c r="D265" s="222">
        <v>0.1065</v>
      </c>
      <c r="E265" s="223">
        <f t="shared" si="1"/>
        <v>0.8935</v>
      </c>
      <c r="F265" s="224">
        <v>12.11</v>
      </c>
    </row>
    <row r="266">
      <c r="A266" s="219" t="s">
        <v>990</v>
      </c>
      <c r="B266" s="220" t="s">
        <v>991</v>
      </c>
      <c r="C266" s="221" t="s">
        <v>104</v>
      </c>
      <c r="D266" s="222">
        <v>0.0799</v>
      </c>
      <c r="E266" s="223">
        <f t="shared" si="1"/>
        <v>0.9201</v>
      </c>
      <c r="F266" s="224">
        <v>10.14</v>
      </c>
    </row>
    <row r="267">
      <c r="A267" s="219" t="s">
        <v>992</v>
      </c>
      <c r="B267" s="220" t="s">
        <v>993</v>
      </c>
      <c r="C267" s="221" t="s">
        <v>104</v>
      </c>
      <c r="D267" s="222">
        <v>0.0594</v>
      </c>
      <c r="E267" s="223">
        <f t="shared" si="1"/>
        <v>0.9406</v>
      </c>
      <c r="F267" s="224">
        <v>9.76</v>
      </c>
    </row>
    <row r="268">
      <c r="A268" s="219" t="s">
        <v>994</v>
      </c>
      <c r="B268" s="220" t="s">
        <v>995</v>
      </c>
      <c r="C268" s="221" t="s">
        <v>104</v>
      </c>
      <c r="D268" s="222">
        <v>0.0397</v>
      </c>
      <c r="E268" s="223">
        <f t="shared" si="1"/>
        <v>0.9603</v>
      </c>
      <c r="F268" s="224">
        <v>11.07</v>
      </c>
    </row>
    <row r="269">
      <c r="A269" s="219" t="s">
        <v>996</v>
      </c>
      <c r="B269" s="220" t="s">
        <v>997</v>
      </c>
      <c r="C269" s="221" t="s">
        <v>104</v>
      </c>
      <c r="D269" s="222">
        <v>0.0311</v>
      </c>
      <c r="E269" s="223">
        <f t="shared" si="1"/>
        <v>0.9689</v>
      </c>
      <c r="F269" s="224">
        <v>10.92</v>
      </c>
    </row>
    <row r="270">
      <c r="A270" s="219" t="s">
        <v>998</v>
      </c>
      <c r="B270" s="220" t="s">
        <v>999</v>
      </c>
      <c r="C270" s="221" t="s">
        <v>104</v>
      </c>
      <c r="D270" s="222">
        <v>0.0213</v>
      </c>
      <c r="E270" s="223">
        <f t="shared" si="1"/>
        <v>0.9787</v>
      </c>
      <c r="F270" s="224">
        <v>11.76</v>
      </c>
    </row>
    <row r="271">
      <c r="A271" s="219" t="s">
        <v>1000</v>
      </c>
      <c r="B271" s="220" t="s">
        <v>1001</v>
      </c>
      <c r="C271" s="221" t="s">
        <v>104</v>
      </c>
      <c r="D271" s="222">
        <v>0.2039</v>
      </c>
      <c r="E271" s="223">
        <f t="shared" si="1"/>
        <v>0.7961</v>
      </c>
      <c r="F271" s="224">
        <v>14.76</v>
      </c>
    </row>
    <row r="272">
      <c r="A272" s="219" t="s">
        <v>1002</v>
      </c>
      <c r="B272" s="220" t="s">
        <v>1003</v>
      </c>
      <c r="C272" s="221" t="s">
        <v>104</v>
      </c>
      <c r="D272" s="222">
        <v>0.144</v>
      </c>
      <c r="E272" s="223">
        <f t="shared" si="1"/>
        <v>0.856</v>
      </c>
      <c r="F272" s="224">
        <v>13.68</v>
      </c>
    </row>
    <row r="273">
      <c r="A273" s="219" t="s">
        <v>1011</v>
      </c>
      <c r="B273" s="220" t="s">
        <v>1012</v>
      </c>
      <c r="C273" s="221" t="s">
        <v>104</v>
      </c>
      <c r="D273" s="222">
        <v>0.2839</v>
      </c>
      <c r="E273" s="223">
        <f t="shared" si="1"/>
        <v>0.7161</v>
      </c>
      <c r="F273" s="224">
        <v>15.92</v>
      </c>
    </row>
    <row r="274">
      <c r="A274" s="219" t="s">
        <v>1017</v>
      </c>
      <c r="B274" s="220" t="s">
        <v>1018</v>
      </c>
      <c r="C274" s="221" t="s">
        <v>104</v>
      </c>
      <c r="D274" s="222">
        <v>0.1997</v>
      </c>
      <c r="E274" s="223">
        <f t="shared" si="1"/>
        <v>0.8003</v>
      </c>
      <c r="F274" s="224">
        <v>14.27</v>
      </c>
    </row>
    <row r="275">
      <c r="A275" s="219" t="s">
        <v>1019</v>
      </c>
      <c r="B275" s="220" t="s">
        <v>1020</v>
      </c>
      <c r="C275" s="221" t="s">
        <v>104</v>
      </c>
      <c r="D275" s="222">
        <v>0.1792</v>
      </c>
      <c r="E275" s="223">
        <f t="shared" si="1"/>
        <v>0.8208</v>
      </c>
      <c r="F275" s="224">
        <v>12.0</v>
      </c>
    </row>
    <row r="276">
      <c r="A276" s="219" t="s">
        <v>1021</v>
      </c>
      <c r="B276" s="220" t="s">
        <v>1022</v>
      </c>
      <c r="C276" s="221" t="s">
        <v>104</v>
      </c>
      <c r="D276" s="222">
        <v>0.1432</v>
      </c>
      <c r="E276" s="223">
        <f t="shared" si="1"/>
        <v>0.8568</v>
      </c>
      <c r="F276" s="224">
        <v>11.17</v>
      </c>
    </row>
    <row r="277">
      <c r="A277" s="219" t="s">
        <v>1023</v>
      </c>
      <c r="B277" s="220" t="s">
        <v>1024</v>
      </c>
      <c r="C277" s="221" t="s">
        <v>104</v>
      </c>
      <c r="D277" s="222">
        <v>0.3475</v>
      </c>
      <c r="E277" s="223">
        <f t="shared" si="1"/>
        <v>0.6525</v>
      </c>
      <c r="F277" s="224">
        <v>20.49</v>
      </c>
    </row>
    <row r="278">
      <c r="A278" s="219" t="s">
        <v>1025</v>
      </c>
      <c r="B278" s="220" t="s">
        <v>1026</v>
      </c>
      <c r="C278" s="221" t="s">
        <v>104</v>
      </c>
      <c r="D278" s="222">
        <v>0.2753</v>
      </c>
      <c r="E278" s="223">
        <f t="shared" si="1"/>
        <v>0.7247</v>
      </c>
      <c r="F278" s="224">
        <v>17.76</v>
      </c>
    </row>
    <row r="279">
      <c r="A279" s="219" t="s">
        <v>1027</v>
      </c>
      <c r="B279" s="220" t="s">
        <v>1029</v>
      </c>
      <c r="C279" s="221" t="s">
        <v>104</v>
      </c>
      <c r="D279" s="222">
        <v>0.4265</v>
      </c>
      <c r="E279" s="223">
        <f t="shared" si="1"/>
        <v>0.5735</v>
      </c>
      <c r="F279" s="224">
        <v>23.68</v>
      </c>
    </row>
    <row r="280">
      <c r="A280" s="219" t="s">
        <v>1032</v>
      </c>
      <c r="B280" s="220" t="s">
        <v>1033</v>
      </c>
      <c r="C280" s="221" t="s">
        <v>104</v>
      </c>
      <c r="D280" s="222">
        <v>0.1319</v>
      </c>
      <c r="E280" s="223">
        <f t="shared" si="1"/>
        <v>0.8681</v>
      </c>
      <c r="F280" s="224">
        <v>13.49</v>
      </c>
    </row>
    <row r="281">
      <c r="A281" s="219" t="s">
        <v>1034</v>
      </c>
      <c r="B281" s="220" t="s">
        <v>1035</v>
      </c>
      <c r="C281" s="221" t="s">
        <v>104</v>
      </c>
      <c r="D281" s="222">
        <v>0.0969</v>
      </c>
      <c r="E281" s="223">
        <f t="shared" si="1"/>
        <v>0.9031</v>
      </c>
      <c r="F281" s="224">
        <v>12.69</v>
      </c>
    </row>
    <row r="282">
      <c r="A282" s="219" t="s">
        <v>1036</v>
      </c>
      <c r="B282" s="220" t="s">
        <v>1037</v>
      </c>
      <c r="C282" s="221" t="s">
        <v>104</v>
      </c>
      <c r="D282" s="222">
        <v>0.0664</v>
      </c>
      <c r="E282" s="223">
        <f t="shared" si="1"/>
        <v>0.9336</v>
      </c>
      <c r="F282" s="224">
        <v>12.05</v>
      </c>
    </row>
    <row r="283">
      <c r="A283" s="219" t="s">
        <v>1038</v>
      </c>
      <c r="B283" s="220" t="s">
        <v>1039</v>
      </c>
      <c r="C283" s="221" t="s">
        <v>104</v>
      </c>
      <c r="D283" s="222">
        <v>0.0429</v>
      </c>
      <c r="E283" s="223">
        <f t="shared" si="1"/>
        <v>0.9571</v>
      </c>
      <c r="F283" s="224">
        <v>11.89</v>
      </c>
    </row>
    <row r="284">
      <c r="A284" s="219" t="s">
        <v>1040</v>
      </c>
      <c r="B284" s="220" t="s">
        <v>1041</v>
      </c>
      <c r="C284" s="221" t="s">
        <v>104</v>
      </c>
      <c r="D284" s="222">
        <v>0.0242</v>
      </c>
      <c r="E284" s="223">
        <f t="shared" si="1"/>
        <v>0.9758</v>
      </c>
      <c r="F284" s="224">
        <v>11.57</v>
      </c>
    </row>
    <row r="285">
      <c r="A285" s="219" t="s">
        <v>1042</v>
      </c>
      <c r="B285" s="220" t="s">
        <v>1043</v>
      </c>
      <c r="C285" s="221" t="s">
        <v>104</v>
      </c>
      <c r="D285" s="222">
        <v>0.2508</v>
      </c>
      <c r="E285" s="223">
        <f t="shared" si="1"/>
        <v>0.7492</v>
      </c>
      <c r="F285" s="224">
        <v>14.87</v>
      </c>
    </row>
    <row r="286">
      <c r="A286" s="219" t="s">
        <v>1048</v>
      </c>
      <c r="B286" s="220" t="s">
        <v>1049</v>
      </c>
      <c r="C286" s="221" t="s">
        <v>104</v>
      </c>
      <c r="D286" s="222">
        <v>0.1875</v>
      </c>
      <c r="E286" s="223">
        <f t="shared" si="1"/>
        <v>0.8125</v>
      </c>
      <c r="F286" s="224">
        <v>13.49</v>
      </c>
    </row>
    <row r="287">
      <c r="A287" s="219" t="s">
        <v>1050</v>
      </c>
      <c r="B287" s="220" t="s">
        <v>1051</v>
      </c>
      <c r="C287" s="221" t="s">
        <v>104</v>
      </c>
      <c r="D287" s="222">
        <v>0.0309</v>
      </c>
      <c r="E287" s="223">
        <f t="shared" si="1"/>
        <v>0.9691</v>
      </c>
      <c r="F287" s="224">
        <v>10.69</v>
      </c>
    </row>
    <row r="288">
      <c r="A288" s="219" t="s">
        <v>1052</v>
      </c>
      <c r="B288" s="220" t="s">
        <v>1053</v>
      </c>
      <c r="C288" s="221" t="s">
        <v>104</v>
      </c>
      <c r="D288" s="222">
        <v>0.0172</v>
      </c>
      <c r="E288" s="223">
        <f t="shared" si="1"/>
        <v>0.9828</v>
      </c>
      <c r="F288" s="224">
        <v>10.47</v>
      </c>
    </row>
    <row r="289">
      <c r="A289" s="219" t="s">
        <v>1054</v>
      </c>
      <c r="B289" s="220" t="s">
        <v>1055</v>
      </c>
      <c r="C289" s="221" t="s">
        <v>104</v>
      </c>
      <c r="D289" s="222">
        <v>0.0087</v>
      </c>
      <c r="E289" s="223">
        <f t="shared" si="1"/>
        <v>0.9913</v>
      </c>
      <c r="F289" s="224">
        <v>10.34</v>
      </c>
    </row>
    <row r="290">
      <c r="A290" s="219" t="s">
        <v>1064</v>
      </c>
      <c r="B290" s="220" t="s">
        <v>1065</v>
      </c>
      <c r="C290" s="221" t="s">
        <v>104</v>
      </c>
      <c r="D290" s="222">
        <v>0.0038</v>
      </c>
      <c r="E290" s="223">
        <f t="shared" si="1"/>
        <v>0.9962</v>
      </c>
      <c r="F290" s="224">
        <v>10.55</v>
      </c>
    </row>
    <row r="291">
      <c r="A291" s="219" t="s">
        <v>1066</v>
      </c>
      <c r="B291" s="220" t="s">
        <v>1067</v>
      </c>
      <c r="C291" s="221" t="s">
        <v>104</v>
      </c>
      <c r="D291" s="222">
        <v>0.0019</v>
      </c>
      <c r="E291" s="223">
        <f t="shared" si="1"/>
        <v>0.9981</v>
      </c>
      <c r="F291" s="224">
        <v>10.52</v>
      </c>
    </row>
    <row r="292">
      <c r="A292" s="219" t="s">
        <v>1068</v>
      </c>
      <c r="B292" s="220" t="s">
        <v>1069</v>
      </c>
      <c r="C292" s="221" t="s">
        <v>104</v>
      </c>
      <c r="D292" s="222">
        <v>0.109</v>
      </c>
      <c r="E292" s="223">
        <f t="shared" si="1"/>
        <v>0.891</v>
      </c>
      <c r="F292" s="224">
        <v>10.37</v>
      </c>
    </row>
    <row r="293">
      <c r="A293" s="219" t="s">
        <v>1070</v>
      </c>
      <c r="B293" s="220" t="s">
        <v>1071</v>
      </c>
      <c r="C293" s="221" t="s">
        <v>104</v>
      </c>
      <c r="D293" s="222">
        <v>0.0592</v>
      </c>
      <c r="E293" s="223">
        <f t="shared" si="1"/>
        <v>0.9408</v>
      </c>
      <c r="F293" s="224">
        <v>9.96</v>
      </c>
    </row>
    <row r="294">
      <c r="A294" s="219" t="s">
        <v>1072</v>
      </c>
      <c r="B294" s="220" t="s">
        <v>1073</v>
      </c>
      <c r="C294" s="221" t="s">
        <v>104</v>
      </c>
      <c r="D294" s="222">
        <v>0.0234</v>
      </c>
      <c r="E294" s="223">
        <f t="shared" si="1"/>
        <v>0.9766</v>
      </c>
      <c r="F294" s="224">
        <v>9.84</v>
      </c>
    </row>
    <row r="295">
      <c r="A295" s="219" t="s">
        <v>1074</v>
      </c>
      <c r="B295" s="220" t="s">
        <v>1075</v>
      </c>
      <c r="C295" s="221" t="s">
        <v>104</v>
      </c>
      <c r="D295" s="222">
        <v>0.0143</v>
      </c>
      <c r="E295" s="223">
        <f t="shared" si="1"/>
        <v>0.9857</v>
      </c>
      <c r="F295" s="224">
        <v>8.42</v>
      </c>
    </row>
    <row r="296">
      <c r="A296" s="219" t="s">
        <v>1076</v>
      </c>
      <c r="B296" s="220" t="s">
        <v>1077</v>
      </c>
      <c r="C296" s="221" t="s">
        <v>104</v>
      </c>
      <c r="D296" s="222">
        <v>0.0072</v>
      </c>
      <c r="E296" s="223">
        <f t="shared" si="1"/>
        <v>0.9928</v>
      </c>
      <c r="F296" s="224">
        <v>8.32</v>
      </c>
    </row>
    <row r="297">
      <c r="A297" s="219" t="s">
        <v>1078</v>
      </c>
      <c r="B297" s="220" t="s">
        <v>1079</v>
      </c>
      <c r="C297" s="221" t="s">
        <v>104</v>
      </c>
      <c r="D297" s="222">
        <v>0.0031</v>
      </c>
      <c r="E297" s="223">
        <f t="shared" si="1"/>
        <v>0.9969</v>
      </c>
      <c r="F297" s="224">
        <v>9.8</v>
      </c>
    </row>
    <row r="298">
      <c r="A298" s="219" t="s">
        <v>1081</v>
      </c>
      <c r="B298" s="220" t="s">
        <v>1082</v>
      </c>
      <c r="C298" s="221" t="s">
        <v>104</v>
      </c>
      <c r="D298" s="222">
        <v>0.002</v>
      </c>
      <c r="E298" s="223">
        <f t="shared" si="1"/>
        <v>0.998</v>
      </c>
      <c r="F298" s="224">
        <v>9.79</v>
      </c>
    </row>
    <row r="299">
      <c r="A299" s="219" t="s">
        <v>1084</v>
      </c>
      <c r="B299" s="220" t="s">
        <v>1085</v>
      </c>
      <c r="C299" s="221" t="s">
        <v>104</v>
      </c>
      <c r="D299" s="222">
        <v>9.0E-4</v>
      </c>
      <c r="E299" s="223">
        <f t="shared" si="1"/>
        <v>0.9991</v>
      </c>
      <c r="F299" s="224">
        <v>10.74</v>
      </c>
    </row>
    <row r="300">
      <c r="A300" s="219" t="s">
        <v>1086</v>
      </c>
      <c r="B300" s="220" t="s">
        <v>1087</v>
      </c>
      <c r="C300" s="221" t="s">
        <v>104</v>
      </c>
      <c r="D300" s="222">
        <v>0.0773</v>
      </c>
      <c r="E300" s="223">
        <f t="shared" si="1"/>
        <v>0.9227</v>
      </c>
      <c r="F300" s="224">
        <v>10.86</v>
      </c>
    </row>
    <row r="301">
      <c r="A301" s="219" t="s">
        <v>1088</v>
      </c>
      <c r="B301" s="220" t="s">
        <v>1089</v>
      </c>
      <c r="C301" s="221" t="s">
        <v>104</v>
      </c>
      <c r="D301" s="222">
        <v>0.0401</v>
      </c>
      <c r="E301" s="223">
        <f t="shared" si="1"/>
        <v>0.9599</v>
      </c>
      <c r="F301" s="224">
        <v>10.71</v>
      </c>
    </row>
    <row r="302">
      <c r="A302" s="219" t="s">
        <v>1090</v>
      </c>
      <c r="B302" s="220" t="s">
        <v>1091</v>
      </c>
      <c r="C302" s="221" t="s">
        <v>104</v>
      </c>
      <c r="D302" s="222">
        <v>0.2092</v>
      </c>
      <c r="E302" s="223">
        <f t="shared" si="1"/>
        <v>0.7908</v>
      </c>
      <c r="F302" s="224">
        <v>12.24</v>
      </c>
    </row>
    <row r="303">
      <c r="A303" s="219" t="s">
        <v>1094</v>
      </c>
      <c r="B303" s="220" t="s">
        <v>1095</v>
      </c>
      <c r="C303" s="221" t="s">
        <v>104</v>
      </c>
      <c r="D303" s="222">
        <v>0.1459</v>
      </c>
      <c r="E303" s="223">
        <f t="shared" si="1"/>
        <v>0.8541</v>
      </c>
      <c r="F303" s="224">
        <v>10.9</v>
      </c>
    </row>
    <row r="304">
      <c r="A304" s="219" t="s">
        <v>1096</v>
      </c>
      <c r="B304" s="220" t="s">
        <v>1097</v>
      </c>
      <c r="C304" s="221" t="s">
        <v>32</v>
      </c>
      <c r="D304" s="222">
        <v>0.6678</v>
      </c>
      <c r="E304" s="223">
        <f t="shared" si="1"/>
        <v>0.3322</v>
      </c>
      <c r="F304" s="224">
        <v>163.78</v>
      </c>
    </row>
    <row r="305">
      <c r="A305" s="219" t="s">
        <v>1098</v>
      </c>
      <c r="B305" s="220" t="s">
        <v>1099</v>
      </c>
      <c r="C305" s="221" t="s">
        <v>32</v>
      </c>
      <c r="D305" s="222">
        <v>0.6681</v>
      </c>
      <c r="E305" s="223">
        <f t="shared" si="1"/>
        <v>0.3319</v>
      </c>
      <c r="F305" s="224">
        <v>33.68</v>
      </c>
    </row>
    <row r="306">
      <c r="A306" s="219" t="s">
        <v>1100</v>
      </c>
      <c r="B306" s="220" t="s">
        <v>1101</v>
      </c>
      <c r="C306" s="221" t="s">
        <v>32</v>
      </c>
      <c r="D306" s="222">
        <v>0.6677</v>
      </c>
      <c r="E306" s="223">
        <f t="shared" si="1"/>
        <v>0.3323</v>
      </c>
      <c r="F306" s="224">
        <v>57.48</v>
      </c>
    </row>
    <row r="307">
      <c r="A307" s="219" t="s">
        <v>1102</v>
      </c>
      <c r="B307" s="220" t="s">
        <v>1104</v>
      </c>
      <c r="C307" s="221" t="s">
        <v>32</v>
      </c>
      <c r="D307" s="222">
        <v>0.6677</v>
      </c>
      <c r="E307" s="223">
        <f t="shared" si="1"/>
        <v>0.3323</v>
      </c>
      <c r="F307" s="224">
        <v>89.2</v>
      </c>
    </row>
    <row r="308">
      <c r="A308" s="219" t="s">
        <v>1108</v>
      </c>
      <c r="B308" s="220" t="s">
        <v>1109</v>
      </c>
      <c r="C308" s="221" t="s">
        <v>32</v>
      </c>
      <c r="D308" s="222">
        <v>0.6675</v>
      </c>
      <c r="E308" s="223">
        <f t="shared" si="1"/>
        <v>0.3325</v>
      </c>
      <c r="F308" s="224">
        <v>21.05</v>
      </c>
    </row>
    <row r="309">
      <c r="A309" s="219" t="s">
        <v>1110</v>
      </c>
      <c r="B309" s="220" t="s">
        <v>1111</v>
      </c>
      <c r="C309" s="221" t="s">
        <v>32</v>
      </c>
      <c r="D309" s="222">
        <v>0.6677</v>
      </c>
      <c r="E309" s="223">
        <f t="shared" si="1"/>
        <v>0.3323</v>
      </c>
      <c r="F309" s="224">
        <v>135.11</v>
      </c>
    </row>
    <row r="310">
      <c r="A310" s="219" t="s">
        <v>1112</v>
      </c>
      <c r="B310" s="220" t="s">
        <v>1113</v>
      </c>
      <c r="C310" s="221" t="s">
        <v>32</v>
      </c>
      <c r="D310" s="222">
        <v>0.6677</v>
      </c>
      <c r="E310" s="223">
        <f t="shared" si="1"/>
        <v>0.3323</v>
      </c>
      <c r="F310" s="224">
        <v>198.22</v>
      </c>
    </row>
    <row r="311">
      <c r="A311" s="219" t="s">
        <v>1114</v>
      </c>
      <c r="B311" s="220" t="s">
        <v>1115</v>
      </c>
      <c r="C311" s="221" t="s">
        <v>32</v>
      </c>
      <c r="D311" s="222">
        <v>0.6678</v>
      </c>
      <c r="E311" s="223">
        <f t="shared" si="1"/>
        <v>0.3322</v>
      </c>
      <c r="F311" s="224">
        <v>261.31</v>
      </c>
    </row>
    <row r="312">
      <c r="A312" s="219" t="s">
        <v>1117</v>
      </c>
      <c r="B312" s="220" t="s">
        <v>1118</v>
      </c>
      <c r="C312" s="221" t="s">
        <v>32</v>
      </c>
      <c r="D312" s="222">
        <v>0.3883</v>
      </c>
      <c r="E312" s="223">
        <f t="shared" si="1"/>
        <v>0.6117</v>
      </c>
      <c r="F312" s="224">
        <v>38.3</v>
      </c>
    </row>
    <row r="313">
      <c r="A313" s="219" t="s">
        <v>1119</v>
      </c>
      <c r="B313" s="220" t="s">
        <v>1120</v>
      </c>
      <c r="C313" s="221" t="s">
        <v>32</v>
      </c>
      <c r="D313" s="222">
        <v>0.3885</v>
      </c>
      <c r="E313" s="223">
        <f t="shared" si="1"/>
        <v>0.6115</v>
      </c>
      <c r="F313" s="224">
        <v>48.57</v>
      </c>
    </row>
    <row r="314">
      <c r="A314" s="219" t="s">
        <v>1121</v>
      </c>
      <c r="B314" s="220" t="s">
        <v>1122</v>
      </c>
      <c r="C314" s="221" t="s">
        <v>32</v>
      </c>
      <c r="D314" s="222">
        <v>0.3883</v>
      </c>
      <c r="E314" s="223">
        <f t="shared" si="1"/>
        <v>0.6117</v>
      </c>
      <c r="F314" s="224">
        <v>26.4</v>
      </c>
    </row>
    <row r="315">
      <c r="A315" s="219" t="s">
        <v>1124</v>
      </c>
      <c r="B315" s="220" t="s">
        <v>1125</v>
      </c>
      <c r="C315" s="221" t="s">
        <v>145</v>
      </c>
      <c r="D315" s="222">
        <v>0.0201</v>
      </c>
      <c r="E315" s="223">
        <f t="shared" si="1"/>
        <v>0.9799</v>
      </c>
      <c r="F315" s="224">
        <v>1308.57</v>
      </c>
    </row>
    <row r="316">
      <c r="A316" s="219" t="s">
        <v>312</v>
      </c>
      <c r="B316" s="220" t="s">
        <v>314</v>
      </c>
      <c r="C316" s="221" t="s">
        <v>145</v>
      </c>
      <c r="D316" s="222">
        <v>0.0243</v>
      </c>
      <c r="E316" s="223">
        <f t="shared" si="1"/>
        <v>0.9757</v>
      </c>
      <c r="F316" s="224">
        <v>1515.47</v>
      </c>
    </row>
    <row r="317">
      <c r="A317" s="219" t="s">
        <v>1126</v>
      </c>
      <c r="B317" s="220" t="s">
        <v>1127</v>
      </c>
      <c r="C317" s="221" t="s">
        <v>77</v>
      </c>
      <c r="D317" s="222">
        <v>0.1233</v>
      </c>
      <c r="E317" s="223">
        <f t="shared" si="1"/>
        <v>0.8767</v>
      </c>
      <c r="F317" s="224">
        <v>7.46</v>
      </c>
    </row>
    <row r="318">
      <c r="A318" s="219" t="s">
        <v>1128</v>
      </c>
      <c r="B318" s="220" t="s">
        <v>1129</v>
      </c>
      <c r="C318" s="221" t="s">
        <v>107</v>
      </c>
      <c r="D318" s="222">
        <v>0.2676</v>
      </c>
      <c r="E318" s="223">
        <f t="shared" si="1"/>
        <v>0.7324</v>
      </c>
      <c r="F318" s="224">
        <v>45.85</v>
      </c>
    </row>
    <row r="319">
      <c r="A319" s="219" t="s">
        <v>1133</v>
      </c>
      <c r="B319" s="220" t="s">
        <v>1134</v>
      </c>
      <c r="C319" s="221" t="s">
        <v>107</v>
      </c>
      <c r="D319" s="222">
        <v>0.2737</v>
      </c>
      <c r="E319" s="223">
        <f t="shared" si="1"/>
        <v>0.7263</v>
      </c>
      <c r="F319" s="224">
        <v>53.17</v>
      </c>
    </row>
    <row r="320">
      <c r="A320" s="219" t="s">
        <v>1136</v>
      </c>
      <c r="B320" s="220" t="s">
        <v>1137</v>
      </c>
      <c r="C320" s="221" t="s">
        <v>107</v>
      </c>
      <c r="D320" s="222">
        <v>0.2824</v>
      </c>
      <c r="E320" s="223">
        <f t="shared" si="1"/>
        <v>0.7176</v>
      </c>
      <c r="F320" s="224">
        <v>68.0</v>
      </c>
    </row>
    <row r="321">
      <c r="A321" s="219" t="s">
        <v>1138</v>
      </c>
      <c r="B321" s="220" t="s">
        <v>1139</v>
      </c>
      <c r="C321" s="221" t="s">
        <v>107</v>
      </c>
      <c r="D321" s="222">
        <v>0.277</v>
      </c>
      <c r="E321" s="223">
        <f t="shared" si="1"/>
        <v>0.723</v>
      </c>
      <c r="F321" s="224">
        <v>2.13</v>
      </c>
    </row>
    <row r="322">
      <c r="A322" s="219" t="s">
        <v>1140</v>
      </c>
      <c r="B322" s="220" t="s">
        <v>1141</v>
      </c>
      <c r="C322" s="221" t="s">
        <v>107</v>
      </c>
      <c r="D322" s="222">
        <v>0.3514</v>
      </c>
      <c r="E322" s="223">
        <f t="shared" si="1"/>
        <v>0.6486</v>
      </c>
      <c r="F322" s="224">
        <v>2.96</v>
      </c>
    </row>
    <row r="323">
      <c r="A323" s="219" t="s">
        <v>1142</v>
      </c>
      <c r="B323" s="220" t="s">
        <v>1143</v>
      </c>
      <c r="C323" s="221" t="s">
        <v>107</v>
      </c>
      <c r="D323" s="222">
        <v>0.6364</v>
      </c>
      <c r="E323" s="223">
        <f t="shared" si="1"/>
        <v>0.3636</v>
      </c>
      <c r="F323" s="224">
        <v>3.85</v>
      </c>
    </row>
    <row r="324">
      <c r="A324" s="219" t="s">
        <v>1144</v>
      </c>
      <c r="B324" s="220" t="s">
        <v>1145</v>
      </c>
      <c r="C324" s="221" t="s">
        <v>107</v>
      </c>
      <c r="D324" s="222">
        <v>0.3116</v>
      </c>
      <c r="E324" s="223">
        <f t="shared" si="1"/>
        <v>0.6884</v>
      </c>
      <c r="F324" s="224">
        <v>18.07</v>
      </c>
    </row>
    <row r="325">
      <c r="A325" s="219" t="s">
        <v>1146</v>
      </c>
      <c r="B325" s="220" t="s">
        <v>1147</v>
      </c>
      <c r="C325" s="221" t="s">
        <v>107</v>
      </c>
      <c r="D325" s="222">
        <v>0.2786</v>
      </c>
      <c r="E325" s="223">
        <f t="shared" si="1"/>
        <v>0.7214</v>
      </c>
      <c r="F325" s="224">
        <v>30.62</v>
      </c>
    </row>
    <row r="326">
      <c r="A326" s="219" t="s">
        <v>1148</v>
      </c>
      <c r="B326" s="220" t="s">
        <v>1149</v>
      </c>
      <c r="C326" s="221" t="s">
        <v>107</v>
      </c>
      <c r="D326" s="222">
        <v>0.2833</v>
      </c>
      <c r="E326" s="223">
        <f t="shared" si="1"/>
        <v>0.7167</v>
      </c>
      <c r="F326" s="224">
        <v>35.37</v>
      </c>
    </row>
    <row r="327">
      <c r="A327" s="219" t="s">
        <v>1150</v>
      </c>
      <c r="B327" s="220" t="s">
        <v>1151</v>
      </c>
      <c r="C327" s="221" t="s">
        <v>107</v>
      </c>
      <c r="D327" s="222">
        <v>0.6362</v>
      </c>
      <c r="E327" s="223">
        <f t="shared" si="1"/>
        <v>0.3638</v>
      </c>
      <c r="F327" s="224">
        <v>4.7</v>
      </c>
    </row>
    <row r="328">
      <c r="A328" s="219" t="s">
        <v>1152</v>
      </c>
      <c r="B328" s="220" t="s">
        <v>1153</v>
      </c>
      <c r="C328" s="221" t="s">
        <v>107</v>
      </c>
      <c r="D328" s="222">
        <v>0.6362</v>
      </c>
      <c r="E328" s="223">
        <f t="shared" si="1"/>
        <v>0.3638</v>
      </c>
      <c r="F328" s="224">
        <v>5.36</v>
      </c>
    </row>
    <row r="329">
      <c r="A329" s="219" t="s">
        <v>1154</v>
      </c>
      <c r="B329" s="220" t="s">
        <v>1155</v>
      </c>
      <c r="C329" s="221" t="s">
        <v>107</v>
      </c>
      <c r="D329" s="222">
        <v>0.6362</v>
      </c>
      <c r="E329" s="223">
        <f t="shared" si="1"/>
        <v>0.3638</v>
      </c>
      <c r="F329" s="224">
        <v>6.02</v>
      </c>
    </row>
    <row r="330">
      <c r="A330" s="219" t="s">
        <v>1156</v>
      </c>
      <c r="B330" s="220" t="s">
        <v>1157</v>
      </c>
      <c r="C330" s="221" t="s">
        <v>107</v>
      </c>
      <c r="D330" s="222">
        <v>0.6362</v>
      </c>
      <c r="E330" s="223">
        <f t="shared" si="1"/>
        <v>0.3638</v>
      </c>
      <c r="F330" s="224">
        <v>6.68</v>
      </c>
    </row>
    <row r="331">
      <c r="A331" s="219" t="s">
        <v>1158</v>
      </c>
      <c r="B331" s="220" t="s">
        <v>1159</v>
      </c>
      <c r="C331" s="221" t="s">
        <v>107</v>
      </c>
      <c r="D331" s="222">
        <v>0.6362</v>
      </c>
      <c r="E331" s="223">
        <f t="shared" si="1"/>
        <v>0.3638</v>
      </c>
      <c r="F331" s="224">
        <v>7.34</v>
      </c>
    </row>
    <row r="332">
      <c r="A332" s="219" t="s">
        <v>1160</v>
      </c>
      <c r="B332" s="220" t="s">
        <v>1161</v>
      </c>
      <c r="C332" s="221" t="s">
        <v>107</v>
      </c>
      <c r="D332" s="222">
        <v>0.3904</v>
      </c>
      <c r="E332" s="223">
        <f t="shared" si="1"/>
        <v>0.6096</v>
      </c>
      <c r="F332" s="224">
        <v>10.81</v>
      </c>
    </row>
    <row r="333">
      <c r="A333" s="219" t="s">
        <v>1162</v>
      </c>
      <c r="B333" s="220" t="s">
        <v>1163</v>
      </c>
      <c r="C333" s="221" t="s">
        <v>107</v>
      </c>
      <c r="D333" s="222">
        <v>0.6376</v>
      </c>
      <c r="E333" s="223">
        <f t="shared" si="1"/>
        <v>0.3624</v>
      </c>
      <c r="F333" s="224">
        <v>3.56</v>
      </c>
    </row>
    <row r="334">
      <c r="A334" s="219" t="s">
        <v>1164</v>
      </c>
      <c r="B334" s="220" t="s">
        <v>1165</v>
      </c>
      <c r="C334" s="221" t="s">
        <v>107</v>
      </c>
      <c r="D334" s="222">
        <v>0.6351</v>
      </c>
      <c r="E334" s="223">
        <f t="shared" si="1"/>
        <v>0.3649</v>
      </c>
      <c r="F334" s="224">
        <v>4.22</v>
      </c>
    </row>
    <row r="335">
      <c r="A335" s="219" t="s">
        <v>1166</v>
      </c>
      <c r="B335" s="220" t="s">
        <v>1167</v>
      </c>
      <c r="C335" s="221" t="s">
        <v>107</v>
      </c>
      <c r="D335" s="222">
        <v>0.6352</v>
      </c>
      <c r="E335" s="223">
        <f t="shared" si="1"/>
        <v>0.3648</v>
      </c>
      <c r="F335" s="224">
        <v>4.88</v>
      </c>
    </row>
    <row r="336">
      <c r="A336" s="219" t="s">
        <v>1168</v>
      </c>
      <c r="B336" s="220" t="s">
        <v>1169</v>
      </c>
      <c r="C336" s="221" t="s">
        <v>107</v>
      </c>
      <c r="D336" s="222">
        <v>0.6372</v>
      </c>
      <c r="E336" s="223">
        <f t="shared" si="1"/>
        <v>0.3628</v>
      </c>
      <c r="F336" s="224">
        <v>5.54</v>
      </c>
    </row>
    <row r="337">
      <c r="A337" s="219" t="s">
        <v>1170</v>
      </c>
      <c r="B337" s="220" t="s">
        <v>1171</v>
      </c>
      <c r="C337" s="221" t="s">
        <v>107</v>
      </c>
      <c r="D337" s="222">
        <v>0.6355</v>
      </c>
      <c r="E337" s="223">
        <f t="shared" si="1"/>
        <v>0.3645</v>
      </c>
      <c r="F337" s="224">
        <v>6.2</v>
      </c>
    </row>
    <row r="338">
      <c r="A338" s="219" t="s">
        <v>1172</v>
      </c>
      <c r="B338" s="220" t="s">
        <v>1173</v>
      </c>
      <c r="C338" s="221" t="s">
        <v>107</v>
      </c>
      <c r="D338" s="222">
        <v>0.6356</v>
      </c>
      <c r="E338" s="223">
        <f t="shared" si="1"/>
        <v>0.3644</v>
      </c>
      <c r="F338" s="224">
        <v>6.86</v>
      </c>
    </row>
    <row r="339">
      <c r="A339" s="219" t="s">
        <v>1174</v>
      </c>
      <c r="B339" s="220" t="s">
        <v>1175</v>
      </c>
      <c r="C339" s="221" t="s">
        <v>107</v>
      </c>
      <c r="D339" s="222">
        <v>0.3901</v>
      </c>
      <c r="E339" s="223">
        <f t="shared" si="1"/>
        <v>0.6099</v>
      </c>
      <c r="F339" s="224">
        <v>9.69</v>
      </c>
    </row>
    <row r="340">
      <c r="A340" s="219" t="s">
        <v>1176</v>
      </c>
      <c r="B340" s="220" t="s">
        <v>1177</v>
      </c>
      <c r="C340" s="221" t="s">
        <v>32</v>
      </c>
      <c r="D340" s="222">
        <v>0.6154</v>
      </c>
      <c r="E340" s="223">
        <f t="shared" si="1"/>
        <v>0.3846</v>
      </c>
      <c r="F340" s="224">
        <v>25.38</v>
      </c>
    </row>
    <row r="341">
      <c r="A341" s="219" t="s">
        <v>1178</v>
      </c>
      <c r="B341" s="220" t="s">
        <v>1179</v>
      </c>
      <c r="C341" s="221" t="s">
        <v>32</v>
      </c>
      <c r="D341" s="222">
        <v>0.6034</v>
      </c>
      <c r="E341" s="223">
        <f t="shared" si="1"/>
        <v>0.3966</v>
      </c>
      <c r="F341" s="224">
        <v>136.81</v>
      </c>
    </row>
    <row r="342">
      <c r="A342" s="219" t="s">
        <v>1180</v>
      </c>
      <c r="B342" s="220" t="s">
        <v>1181</v>
      </c>
      <c r="C342" s="221" t="s">
        <v>32</v>
      </c>
      <c r="D342" s="222">
        <v>0.6032</v>
      </c>
      <c r="E342" s="223">
        <f t="shared" si="1"/>
        <v>0.3968</v>
      </c>
      <c r="F342" s="224">
        <v>154.38</v>
      </c>
    </row>
    <row r="343">
      <c r="A343" s="219" t="s">
        <v>1182</v>
      </c>
      <c r="B343" s="220" t="s">
        <v>1183</v>
      </c>
      <c r="C343" s="221" t="s">
        <v>32</v>
      </c>
      <c r="D343" s="222">
        <v>0.6127</v>
      </c>
      <c r="E343" s="223">
        <f t="shared" si="1"/>
        <v>0.3873</v>
      </c>
      <c r="F343" s="224">
        <v>31.24</v>
      </c>
    </row>
    <row r="344">
      <c r="A344" s="219" t="s">
        <v>1184</v>
      </c>
      <c r="B344" s="220" t="s">
        <v>1185</v>
      </c>
      <c r="C344" s="221" t="s">
        <v>32</v>
      </c>
      <c r="D344" s="222">
        <v>0.6029</v>
      </c>
      <c r="E344" s="223">
        <f t="shared" si="1"/>
        <v>0.3971</v>
      </c>
      <c r="F344" s="224">
        <v>189.51</v>
      </c>
    </row>
    <row r="345">
      <c r="A345" s="219" t="s">
        <v>1186</v>
      </c>
      <c r="B345" s="220" t="s">
        <v>1188</v>
      </c>
      <c r="C345" s="221" t="s">
        <v>32</v>
      </c>
      <c r="D345" s="222">
        <v>0.6099</v>
      </c>
      <c r="E345" s="223">
        <f t="shared" si="1"/>
        <v>0.3901</v>
      </c>
      <c r="F345" s="224">
        <v>37.17</v>
      </c>
    </row>
    <row r="346">
      <c r="A346" s="219" t="s">
        <v>1190</v>
      </c>
      <c r="B346" s="220" t="s">
        <v>1191</v>
      </c>
      <c r="C346" s="221" t="s">
        <v>32</v>
      </c>
      <c r="D346" s="222">
        <v>0.6089</v>
      </c>
      <c r="E346" s="223">
        <f t="shared" si="1"/>
        <v>0.3911</v>
      </c>
      <c r="F346" s="224">
        <v>43.03</v>
      </c>
    </row>
    <row r="347">
      <c r="A347" s="219" t="s">
        <v>1193</v>
      </c>
      <c r="B347" s="220" t="s">
        <v>1194</v>
      </c>
      <c r="C347" s="221" t="s">
        <v>32</v>
      </c>
      <c r="D347" s="222">
        <v>0.6079</v>
      </c>
      <c r="E347" s="223">
        <f t="shared" si="1"/>
        <v>0.3921</v>
      </c>
      <c r="F347" s="224">
        <v>48.89</v>
      </c>
    </row>
    <row r="348">
      <c r="A348" s="219" t="s">
        <v>1195</v>
      </c>
      <c r="B348" s="220" t="s">
        <v>1196</v>
      </c>
      <c r="C348" s="221" t="s">
        <v>32</v>
      </c>
      <c r="D348" s="222">
        <v>0.6072</v>
      </c>
      <c r="E348" s="223">
        <f t="shared" si="1"/>
        <v>0.3928</v>
      </c>
      <c r="F348" s="224">
        <v>54.74</v>
      </c>
    </row>
    <row r="349">
      <c r="A349" s="219" t="s">
        <v>1198</v>
      </c>
      <c r="B349" s="220" t="s">
        <v>1199</v>
      </c>
      <c r="C349" s="221" t="s">
        <v>32</v>
      </c>
      <c r="D349" s="222">
        <v>0.6066</v>
      </c>
      <c r="E349" s="223">
        <f t="shared" si="1"/>
        <v>0.3934</v>
      </c>
      <c r="F349" s="224">
        <v>60.6</v>
      </c>
    </row>
    <row r="350">
      <c r="A350" s="219" t="s">
        <v>1200</v>
      </c>
      <c r="B350" s="220" t="s">
        <v>1201</v>
      </c>
      <c r="C350" s="221" t="s">
        <v>32</v>
      </c>
      <c r="D350" s="222">
        <v>0.6062</v>
      </c>
      <c r="E350" s="223">
        <f t="shared" si="1"/>
        <v>0.3938</v>
      </c>
      <c r="F350" s="224">
        <v>66.45</v>
      </c>
    </row>
    <row r="351">
      <c r="A351" s="219" t="s">
        <v>1202</v>
      </c>
      <c r="B351" s="220" t="s">
        <v>1203</v>
      </c>
      <c r="C351" s="221" t="s">
        <v>32</v>
      </c>
      <c r="D351" s="222">
        <v>0.6052</v>
      </c>
      <c r="E351" s="223">
        <f t="shared" si="1"/>
        <v>0.3948</v>
      </c>
      <c r="F351" s="224">
        <v>84.02</v>
      </c>
    </row>
    <row r="352">
      <c r="A352" s="219" t="s">
        <v>1204</v>
      </c>
      <c r="B352" s="220" t="s">
        <v>1205</v>
      </c>
      <c r="C352" s="221" t="s">
        <v>32</v>
      </c>
      <c r="D352" s="222">
        <v>0.6044</v>
      </c>
      <c r="E352" s="223">
        <f t="shared" si="1"/>
        <v>0.3956</v>
      </c>
      <c r="F352" s="224">
        <v>107.45</v>
      </c>
    </row>
    <row r="353">
      <c r="A353" s="219" t="s">
        <v>1206</v>
      </c>
      <c r="B353" s="220" t="s">
        <v>1207</v>
      </c>
      <c r="C353" s="221" t="s">
        <v>32</v>
      </c>
      <c r="D353" s="222">
        <v>0.604</v>
      </c>
      <c r="E353" s="223">
        <f t="shared" si="1"/>
        <v>0.396</v>
      </c>
      <c r="F353" s="224">
        <v>119.17</v>
      </c>
    </row>
    <row r="354">
      <c r="A354" s="219" t="s">
        <v>1212</v>
      </c>
      <c r="B354" s="220" t="s">
        <v>1213</v>
      </c>
      <c r="C354" s="221" t="s">
        <v>107</v>
      </c>
      <c r="D354" s="222">
        <v>0.0052</v>
      </c>
      <c r="E354" s="223">
        <f t="shared" si="1"/>
        <v>0.9948</v>
      </c>
      <c r="F354" s="224">
        <v>2373.66</v>
      </c>
    </row>
    <row r="355">
      <c r="A355" s="219" t="s">
        <v>1214</v>
      </c>
      <c r="B355" s="220" t="s">
        <v>1215</v>
      </c>
      <c r="C355" s="221" t="s">
        <v>107</v>
      </c>
      <c r="D355" s="222">
        <v>0.0044</v>
      </c>
      <c r="E355" s="223">
        <f t="shared" si="1"/>
        <v>0.9956</v>
      </c>
      <c r="F355" s="224">
        <v>3270.35</v>
      </c>
    </row>
    <row r="356">
      <c r="A356" s="219" t="s">
        <v>1216</v>
      </c>
      <c r="B356" s="220" t="s">
        <v>1217</v>
      </c>
      <c r="C356" s="221" t="s">
        <v>107</v>
      </c>
      <c r="D356" s="222">
        <v>0.0035</v>
      </c>
      <c r="E356" s="223">
        <f t="shared" si="1"/>
        <v>0.9965</v>
      </c>
      <c r="F356" s="224">
        <v>167.66</v>
      </c>
    </row>
    <row r="357">
      <c r="A357" s="219" t="s">
        <v>1218</v>
      </c>
      <c r="B357" s="220" t="s">
        <v>1219</v>
      </c>
      <c r="C357" s="221" t="s">
        <v>107</v>
      </c>
      <c r="D357" s="222">
        <v>0.004</v>
      </c>
      <c r="E357" s="223">
        <f t="shared" si="1"/>
        <v>0.996</v>
      </c>
      <c r="F357" s="224">
        <v>262.31</v>
      </c>
    </row>
    <row r="358">
      <c r="A358" s="219" t="s">
        <v>1223</v>
      </c>
      <c r="B358" s="220" t="s">
        <v>1225</v>
      </c>
      <c r="C358" s="221" t="s">
        <v>107</v>
      </c>
      <c r="D358" s="222">
        <v>0.0059</v>
      </c>
      <c r="E358" s="223">
        <f t="shared" si="1"/>
        <v>0.9941</v>
      </c>
      <c r="F358" s="224">
        <v>949.27</v>
      </c>
    </row>
    <row r="359">
      <c r="A359" s="219" t="s">
        <v>1230</v>
      </c>
      <c r="B359" s="220" t="s">
        <v>1242</v>
      </c>
      <c r="C359" s="221" t="s">
        <v>107</v>
      </c>
      <c r="D359" s="222">
        <v>0.0055</v>
      </c>
      <c r="E359" s="223">
        <f t="shared" si="1"/>
        <v>0.9945</v>
      </c>
      <c r="F359" s="224">
        <v>1541.71</v>
      </c>
    </row>
    <row r="360">
      <c r="A360" s="219" t="s">
        <v>1243</v>
      </c>
      <c r="B360" s="220" t="s">
        <v>1244</v>
      </c>
      <c r="C360" s="221" t="s">
        <v>107</v>
      </c>
      <c r="D360" s="222">
        <v>0.116</v>
      </c>
      <c r="E360" s="223">
        <f t="shared" si="1"/>
        <v>0.884</v>
      </c>
      <c r="F360" s="224">
        <v>19.49</v>
      </c>
    </row>
    <row r="361">
      <c r="A361" s="219" t="s">
        <v>1245</v>
      </c>
      <c r="B361" s="220" t="s">
        <v>1246</v>
      </c>
      <c r="C361" s="221" t="s">
        <v>107</v>
      </c>
      <c r="D361" s="222">
        <v>0.045</v>
      </c>
      <c r="E361" s="223">
        <f t="shared" si="1"/>
        <v>0.955</v>
      </c>
      <c r="F361" s="224">
        <v>66.44</v>
      </c>
    </row>
    <row r="362">
      <c r="A362" s="219" t="s">
        <v>1247</v>
      </c>
      <c r="B362" s="220" t="s">
        <v>1248</v>
      </c>
      <c r="C362" s="221" t="s">
        <v>107</v>
      </c>
      <c r="D362" s="222">
        <v>0.0311</v>
      </c>
      <c r="E362" s="223">
        <f t="shared" si="1"/>
        <v>0.9689</v>
      </c>
      <c r="F362" s="224">
        <v>109.77</v>
      </c>
    </row>
    <row r="363">
      <c r="A363" s="219" t="s">
        <v>1249</v>
      </c>
      <c r="B363" s="220" t="s">
        <v>1250</v>
      </c>
      <c r="C363" s="221" t="s">
        <v>107</v>
      </c>
      <c r="D363" s="222">
        <v>0.0223</v>
      </c>
      <c r="E363" s="223">
        <f t="shared" si="1"/>
        <v>0.9777</v>
      </c>
      <c r="F363" s="224">
        <v>171.82</v>
      </c>
    </row>
    <row r="364">
      <c r="A364" s="219" t="s">
        <v>1251</v>
      </c>
      <c r="B364" s="220" t="s">
        <v>1252</v>
      </c>
      <c r="C364" s="221" t="s">
        <v>107</v>
      </c>
      <c r="D364" s="222">
        <v>0.0166</v>
      </c>
      <c r="E364" s="223">
        <f t="shared" si="1"/>
        <v>0.9834</v>
      </c>
      <c r="F364" s="224">
        <v>255.28</v>
      </c>
    </row>
    <row r="365">
      <c r="A365" s="219" t="s">
        <v>1253</v>
      </c>
      <c r="B365" s="220" t="s">
        <v>1254</v>
      </c>
      <c r="C365" s="221" t="s">
        <v>107</v>
      </c>
      <c r="D365" s="222">
        <v>0.014</v>
      </c>
      <c r="E365" s="223">
        <f t="shared" si="1"/>
        <v>0.986</v>
      </c>
      <c r="F365" s="224">
        <v>333.25</v>
      </c>
    </row>
    <row r="366">
      <c r="A366" s="219" t="s">
        <v>1255</v>
      </c>
      <c r="B366" s="220" t="s">
        <v>1256</v>
      </c>
      <c r="C366" s="221" t="s">
        <v>107</v>
      </c>
      <c r="D366" s="222">
        <v>0.0096</v>
      </c>
      <c r="E366" s="223">
        <f t="shared" si="1"/>
        <v>0.9904</v>
      </c>
      <c r="F366" s="224">
        <v>441.83</v>
      </c>
    </row>
    <row r="367">
      <c r="A367" s="219" t="s">
        <v>1257</v>
      </c>
      <c r="B367" s="220" t="s">
        <v>1258</v>
      </c>
      <c r="C367" s="221" t="s">
        <v>107</v>
      </c>
      <c r="D367" s="222">
        <v>0.051</v>
      </c>
      <c r="E367" s="223">
        <f t="shared" si="1"/>
        <v>0.949</v>
      </c>
      <c r="F367" s="224">
        <v>44.51</v>
      </c>
    </row>
    <row r="368">
      <c r="A368" s="219" t="s">
        <v>1259</v>
      </c>
      <c r="B368" s="220" t="s">
        <v>1260</v>
      </c>
      <c r="C368" s="221" t="s">
        <v>107</v>
      </c>
      <c r="D368" s="222">
        <v>0.0318</v>
      </c>
      <c r="E368" s="223">
        <f t="shared" si="1"/>
        <v>0.9682</v>
      </c>
      <c r="F368" s="224">
        <v>84.36</v>
      </c>
    </row>
    <row r="369">
      <c r="A369" s="219" t="s">
        <v>1261</v>
      </c>
      <c r="B369" s="220" t="s">
        <v>1262</v>
      </c>
      <c r="C369" s="221" t="s">
        <v>107</v>
      </c>
      <c r="D369" s="222">
        <v>0.022</v>
      </c>
      <c r="E369" s="223">
        <f t="shared" si="1"/>
        <v>0.978</v>
      </c>
      <c r="F369" s="224">
        <v>140.74</v>
      </c>
    </row>
    <row r="370">
      <c r="A370" s="219" t="s">
        <v>1263</v>
      </c>
      <c r="B370" s="220" t="s">
        <v>1264</v>
      </c>
      <c r="C370" s="221" t="s">
        <v>107</v>
      </c>
      <c r="D370" s="222">
        <v>0.0162</v>
      </c>
      <c r="E370" s="223">
        <f t="shared" si="1"/>
        <v>0.9838</v>
      </c>
      <c r="F370" s="224">
        <v>218.17</v>
      </c>
    </row>
    <row r="371">
      <c r="A371" s="219" t="s">
        <v>1265</v>
      </c>
      <c r="B371" s="220" t="s">
        <v>1266</v>
      </c>
      <c r="C371" s="221" t="s">
        <v>107</v>
      </c>
      <c r="D371" s="222">
        <v>0.0118</v>
      </c>
      <c r="E371" s="223">
        <f t="shared" si="1"/>
        <v>0.9882</v>
      </c>
      <c r="F371" s="224">
        <v>333.25</v>
      </c>
    </row>
    <row r="372">
      <c r="A372" s="219" t="s">
        <v>1267</v>
      </c>
      <c r="B372" s="220" t="s">
        <v>1268</v>
      </c>
      <c r="C372" s="221" t="s">
        <v>107</v>
      </c>
      <c r="D372" s="222">
        <v>0.0093</v>
      </c>
      <c r="E372" s="223">
        <f t="shared" si="1"/>
        <v>0.9907</v>
      </c>
      <c r="F372" s="224">
        <v>468.87</v>
      </c>
    </row>
    <row r="373">
      <c r="A373" s="219" t="s">
        <v>1269</v>
      </c>
      <c r="B373" s="220" t="s">
        <v>1270</v>
      </c>
      <c r="C373" s="221" t="s">
        <v>107</v>
      </c>
      <c r="D373" s="222">
        <v>0.0069</v>
      </c>
      <c r="E373" s="223">
        <f t="shared" si="1"/>
        <v>0.9931</v>
      </c>
      <c r="F373" s="224">
        <v>547.75</v>
      </c>
    </row>
    <row r="374">
      <c r="A374" s="219" t="s">
        <v>1271</v>
      </c>
      <c r="B374" s="220" t="s">
        <v>1272</v>
      </c>
      <c r="C374" s="221" t="s">
        <v>32</v>
      </c>
      <c r="D374" s="222">
        <v>0.4013</v>
      </c>
      <c r="E374" s="223">
        <f t="shared" si="1"/>
        <v>0.5987</v>
      </c>
      <c r="F374" s="224">
        <v>12.61</v>
      </c>
    </row>
    <row r="375">
      <c r="A375" s="219" t="s">
        <v>1273</v>
      </c>
      <c r="B375" s="220" t="s">
        <v>1274</v>
      </c>
      <c r="C375" s="221" t="s">
        <v>32</v>
      </c>
      <c r="D375" s="222">
        <v>0.399</v>
      </c>
      <c r="E375" s="223">
        <f t="shared" si="1"/>
        <v>0.601</v>
      </c>
      <c r="F375" s="224">
        <v>9.85</v>
      </c>
    </row>
    <row r="376">
      <c r="A376" s="219" t="s">
        <v>1275</v>
      </c>
      <c r="B376" s="220" t="s">
        <v>1276</v>
      </c>
      <c r="C376" s="221" t="s">
        <v>32</v>
      </c>
      <c r="D376" s="222">
        <v>0.3997</v>
      </c>
      <c r="E376" s="223">
        <f t="shared" si="1"/>
        <v>0.6003</v>
      </c>
      <c r="F376" s="224">
        <v>101.09</v>
      </c>
    </row>
    <row r="377">
      <c r="A377" s="219" t="s">
        <v>1277</v>
      </c>
      <c r="B377" s="220" t="s">
        <v>1278</v>
      </c>
      <c r="C377" s="221" t="s">
        <v>32</v>
      </c>
      <c r="D377" s="222">
        <v>0.4104</v>
      </c>
      <c r="E377" s="223">
        <f t="shared" si="1"/>
        <v>0.5896</v>
      </c>
      <c r="F377" s="224">
        <v>82.02</v>
      </c>
    </row>
    <row r="378">
      <c r="A378" s="219" t="s">
        <v>1280</v>
      </c>
      <c r="B378" s="220" t="s">
        <v>1282</v>
      </c>
      <c r="C378" s="221" t="s">
        <v>32</v>
      </c>
      <c r="D378" s="222">
        <v>0.39</v>
      </c>
      <c r="E378" s="223">
        <f t="shared" si="1"/>
        <v>0.61</v>
      </c>
      <c r="F378" s="224">
        <v>123.75</v>
      </c>
    </row>
    <row r="379">
      <c r="A379" s="219" t="s">
        <v>1283</v>
      </c>
      <c r="B379" s="220" t="s">
        <v>1284</v>
      </c>
      <c r="C379" s="221" t="s">
        <v>32</v>
      </c>
      <c r="D379" s="222">
        <v>0.3977</v>
      </c>
      <c r="E379" s="223">
        <f t="shared" si="1"/>
        <v>0.6023</v>
      </c>
      <c r="F379" s="224">
        <v>101.27</v>
      </c>
    </row>
    <row r="380">
      <c r="A380" s="219" t="s">
        <v>1285</v>
      </c>
      <c r="B380" s="220" t="s">
        <v>1286</v>
      </c>
      <c r="C380" s="221" t="s">
        <v>32</v>
      </c>
      <c r="D380" s="222">
        <v>0.4206</v>
      </c>
      <c r="E380" s="223">
        <f t="shared" si="1"/>
        <v>0.5794</v>
      </c>
      <c r="F380" s="224">
        <v>16.69</v>
      </c>
    </row>
    <row r="381">
      <c r="A381" s="219" t="s">
        <v>1287</v>
      </c>
      <c r="B381" s="220" t="s">
        <v>1288</v>
      </c>
      <c r="C381" s="221" t="s">
        <v>32</v>
      </c>
      <c r="D381" s="222">
        <v>0.4211</v>
      </c>
      <c r="E381" s="223">
        <f t="shared" si="1"/>
        <v>0.5789</v>
      </c>
      <c r="F381" s="224">
        <v>13.25</v>
      </c>
    </row>
    <row r="382">
      <c r="A382" s="219" t="s">
        <v>1289</v>
      </c>
      <c r="B382" s="220" t="s">
        <v>1290</v>
      </c>
      <c r="C382" s="221" t="s">
        <v>32</v>
      </c>
      <c r="D382" s="222">
        <v>0.4322</v>
      </c>
      <c r="E382" s="223">
        <f t="shared" si="1"/>
        <v>0.5678</v>
      </c>
      <c r="F382" s="224">
        <v>20.8</v>
      </c>
    </row>
    <row r="383">
      <c r="A383" s="219" t="s">
        <v>1291</v>
      </c>
      <c r="B383" s="220" t="s">
        <v>1292</v>
      </c>
      <c r="C383" s="221" t="s">
        <v>32</v>
      </c>
      <c r="D383" s="222">
        <v>0.4331</v>
      </c>
      <c r="E383" s="223">
        <f t="shared" si="1"/>
        <v>0.5669</v>
      </c>
      <c r="F383" s="224">
        <v>16.67</v>
      </c>
    </row>
    <row r="384">
      <c r="A384" s="219" t="s">
        <v>1295</v>
      </c>
      <c r="B384" s="220" t="s">
        <v>1296</v>
      </c>
      <c r="C384" s="221" t="s">
        <v>32</v>
      </c>
      <c r="D384" s="222">
        <v>0.4374</v>
      </c>
      <c r="E384" s="223">
        <f t="shared" si="1"/>
        <v>0.5626</v>
      </c>
      <c r="F384" s="224">
        <v>25.06</v>
      </c>
    </row>
    <row r="385">
      <c r="A385" s="219" t="s">
        <v>1297</v>
      </c>
      <c r="B385" s="220" t="s">
        <v>1298</v>
      </c>
      <c r="C385" s="221" t="s">
        <v>32</v>
      </c>
      <c r="D385" s="222">
        <v>0.4386</v>
      </c>
      <c r="E385" s="223">
        <f t="shared" si="1"/>
        <v>0.5614</v>
      </c>
      <c r="F385" s="224">
        <v>20.27</v>
      </c>
    </row>
    <row r="386">
      <c r="A386" s="219" t="s">
        <v>1299</v>
      </c>
      <c r="B386" s="220" t="s">
        <v>1300</v>
      </c>
      <c r="C386" s="221" t="s">
        <v>32</v>
      </c>
      <c r="D386" s="222">
        <v>0.4407</v>
      </c>
      <c r="E386" s="223">
        <f t="shared" si="1"/>
        <v>0.5593</v>
      </c>
      <c r="F386" s="224">
        <v>29.32</v>
      </c>
    </row>
    <row r="387">
      <c r="A387" s="219" t="s">
        <v>1301</v>
      </c>
      <c r="B387" s="220" t="s">
        <v>1302</v>
      </c>
      <c r="C387" s="221" t="s">
        <v>32</v>
      </c>
      <c r="D387" s="222">
        <v>0.4419</v>
      </c>
      <c r="E387" s="223">
        <f t="shared" si="1"/>
        <v>0.5581</v>
      </c>
      <c r="F387" s="224">
        <v>23.85</v>
      </c>
    </row>
    <row r="388">
      <c r="A388" s="219" t="s">
        <v>1303</v>
      </c>
      <c r="B388" s="220" t="s">
        <v>1304</v>
      </c>
      <c r="C388" s="221" t="s">
        <v>32</v>
      </c>
      <c r="D388" s="222">
        <v>0.4431</v>
      </c>
      <c r="E388" s="223">
        <f t="shared" si="1"/>
        <v>0.5569</v>
      </c>
      <c r="F388" s="224">
        <v>33.58</v>
      </c>
    </row>
    <row r="389">
      <c r="A389" s="219" t="s">
        <v>1305</v>
      </c>
      <c r="B389" s="220" t="s">
        <v>1306</v>
      </c>
      <c r="C389" s="221" t="s">
        <v>32</v>
      </c>
      <c r="D389" s="222">
        <v>0.4442</v>
      </c>
      <c r="E389" s="223">
        <f t="shared" si="1"/>
        <v>0.5558</v>
      </c>
      <c r="F389" s="224">
        <v>27.42</v>
      </c>
    </row>
    <row r="390">
      <c r="A390" s="219" t="s">
        <v>1307</v>
      </c>
      <c r="B390" s="220" t="s">
        <v>1308</v>
      </c>
      <c r="C390" s="221" t="s">
        <v>32</v>
      </c>
      <c r="D390" s="222">
        <v>0.4451</v>
      </c>
      <c r="E390" s="223">
        <f t="shared" si="1"/>
        <v>0.5549</v>
      </c>
      <c r="F390" s="224">
        <v>37.83</v>
      </c>
    </row>
    <row r="391">
      <c r="A391" s="219" t="s">
        <v>1309</v>
      </c>
      <c r="B391" s="220" t="s">
        <v>1310</v>
      </c>
      <c r="C391" s="221" t="s">
        <v>32</v>
      </c>
      <c r="D391" s="222">
        <v>0.4468</v>
      </c>
      <c r="E391" s="223">
        <f t="shared" si="1"/>
        <v>0.5532</v>
      </c>
      <c r="F391" s="224">
        <v>31.0</v>
      </c>
    </row>
    <row r="392">
      <c r="A392" s="219" t="s">
        <v>1311</v>
      </c>
      <c r="B392" s="220" t="s">
        <v>1312</v>
      </c>
      <c r="C392" s="221" t="s">
        <v>32</v>
      </c>
      <c r="D392" s="222">
        <v>0.4455</v>
      </c>
      <c r="E392" s="223">
        <f t="shared" si="1"/>
        <v>0.5545</v>
      </c>
      <c r="F392" s="224">
        <v>42.22</v>
      </c>
    </row>
    <row r="393">
      <c r="A393" s="219" t="s">
        <v>1313</v>
      </c>
      <c r="B393" s="220" t="s">
        <v>1314</v>
      </c>
      <c r="C393" s="221" t="s">
        <v>32</v>
      </c>
      <c r="D393" s="222">
        <v>0.4463</v>
      </c>
      <c r="E393" s="223">
        <f t="shared" si="1"/>
        <v>0.5537</v>
      </c>
      <c r="F393" s="224">
        <v>34.71</v>
      </c>
    </row>
    <row r="394">
      <c r="A394" s="219" t="s">
        <v>1315</v>
      </c>
      <c r="B394" s="220" t="s">
        <v>1316</v>
      </c>
      <c r="C394" s="221" t="s">
        <v>32</v>
      </c>
      <c r="D394" s="222">
        <v>0.3869</v>
      </c>
      <c r="E394" s="223">
        <f t="shared" si="1"/>
        <v>0.6131</v>
      </c>
      <c r="F394" s="224">
        <v>53.68</v>
      </c>
    </row>
    <row r="395">
      <c r="A395" s="219" t="s">
        <v>1317</v>
      </c>
      <c r="B395" s="220" t="s">
        <v>1318</v>
      </c>
      <c r="C395" s="221" t="s">
        <v>32</v>
      </c>
      <c r="D395" s="222">
        <v>0.3975</v>
      </c>
      <c r="E395" s="223">
        <f t="shared" si="1"/>
        <v>0.6025</v>
      </c>
      <c r="F395" s="224">
        <v>43.15</v>
      </c>
    </row>
    <row r="396">
      <c r="A396" s="219" t="s">
        <v>1319</v>
      </c>
      <c r="B396" s="220" t="s">
        <v>1320</v>
      </c>
      <c r="C396" s="221" t="s">
        <v>32</v>
      </c>
      <c r="D396" s="222">
        <v>0.3887</v>
      </c>
      <c r="E396" s="223">
        <f t="shared" si="1"/>
        <v>0.6113</v>
      </c>
      <c r="F396" s="224">
        <v>63.54</v>
      </c>
    </row>
    <row r="397">
      <c r="A397" s="219" t="s">
        <v>1321</v>
      </c>
      <c r="B397" s="220" t="s">
        <v>1322</v>
      </c>
      <c r="C397" s="221" t="s">
        <v>32</v>
      </c>
      <c r="D397" s="222">
        <v>0.3984</v>
      </c>
      <c r="E397" s="223">
        <f t="shared" si="1"/>
        <v>0.6016</v>
      </c>
      <c r="F397" s="224">
        <v>51.3</v>
      </c>
    </row>
    <row r="398">
      <c r="A398" s="219" t="s">
        <v>1323</v>
      </c>
      <c r="B398" s="220" t="s">
        <v>1324</v>
      </c>
      <c r="C398" s="221" t="s">
        <v>32</v>
      </c>
      <c r="D398" s="222">
        <v>0.3946</v>
      </c>
      <c r="E398" s="223">
        <f t="shared" si="1"/>
        <v>0.6054</v>
      </c>
      <c r="F398" s="224">
        <v>72.55</v>
      </c>
    </row>
    <row r="399">
      <c r="A399" s="219" t="s">
        <v>1325</v>
      </c>
      <c r="B399" s="220" t="s">
        <v>1326</v>
      </c>
      <c r="C399" s="221" t="s">
        <v>32</v>
      </c>
      <c r="D399" s="222">
        <v>0.4053</v>
      </c>
      <c r="E399" s="223">
        <f t="shared" si="1"/>
        <v>0.5947</v>
      </c>
      <c r="F399" s="224">
        <v>58.6</v>
      </c>
    </row>
    <row r="400">
      <c r="A400" s="219" t="s">
        <v>1329</v>
      </c>
      <c r="B400" s="220" t="s">
        <v>1330</v>
      </c>
      <c r="C400" s="221" t="s">
        <v>32</v>
      </c>
      <c r="D400" s="222">
        <v>0.3903</v>
      </c>
      <c r="E400" s="223">
        <f t="shared" si="1"/>
        <v>0.6097</v>
      </c>
      <c r="F400" s="224">
        <v>10.94</v>
      </c>
    </row>
    <row r="401">
      <c r="A401" s="219" t="s">
        <v>1331</v>
      </c>
      <c r="B401" s="220" t="s">
        <v>1332</v>
      </c>
      <c r="C401" s="221" t="s">
        <v>32</v>
      </c>
      <c r="D401" s="222">
        <v>0.3874</v>
      </c>
      <c r="E401" s="223">
        <f t="shared" si="1"/>
        <v>0.6126</v>
      </c>
      <c r="F401" s="224">
        <v>8.44</v>
      </c>
    </row>
    <row r="402">
      <c r="A402" s="219" t="s">
        <v>1333</v>
      </c>
      <c r="B402" s="220" t="s">
        <v>1334</v>
      </c>
      <c r="C402" s="221" t="s">
        <v>32</v>
      </c>
      <c r="D402" s="222">
        <v>0.3976</v>
      </c>
      <c r="E402" s="223">
        <f t="shared" si="1"/>
        <v>0.6024</v>
      </c>
      <c r="F402" s="224">
        <v>81.86</v>
      </c>
    </row>
    <row r="403">
      <c r="A403" s="219" t="s">
        <v>1335</v>
      </c>
      <c r="B403" s="220" t="s">
        <v>1336</v>
      </c>
      <c r="C403" s="221" t="s">
        <v>32</v>
      </c>
      <c r="D403" s="222">
        <v>0.4088</v>
      </c>
      <c r="E403" s="223">
        <f t="shared" si="1"/>
        <v>0.5912</v>
      </c>
      <c r="F403" s="224">
        <v>66.2</v>
      </c>
    </row>
    <row r="404">
      <c r="A404" s="219" t="s">
        <v>1337</v>
      </c>
      <c r="B404" s="220" t="s">
        <v>1338</v>
      </c>
      <c r="C404" s="221" t="s">
        <v>32</v>
      </c>
      <c r="D404" s="222">
        <v>0.399</v>
      </c>
      <c r="E404" s="223">
        <f t="shared" si="1"/>
        <v>0.601</v>
      </c>
      <c r="F404" s="224">
        <v>91.43</v>
      </c>
    </row>
    <row r="405">
      <c r="A405" s="219" t="s">
        <v>1339</v>
      </c>
      <c r="B405" s="220" t="s">
        <v>1340</v>
      </c>
      <c r="C405" s="221" t="s">
        <v>32</v>
      </c>
      <c r="D405" s="222">
        <v>0.4099</v>
      </c>
      <c r="E405" s="223">
        <f t="shared" si="1"/>
        <v>0.5901</v>
      </c>
      <c r="F405" s="224">
        <v>74.06</v>
      </c>
    </row>
    <row r="406">
      <c r="A406" s="219" t="s">
        <v>1341</v>
      </c>
      <c r="B406" s="220" t="s">
        <v>1342</v>
      </c>
      <c r="C406" s="221" t="s">
        <v>32</v>
      </c>
      <c r="D406" s="222">
        <v>0.5754</v>
      </c>
      <c r="E406" s="223">
        <f t="shared" si="1"/>
        <v>0.4246</v>
      </c>
      <c r="F406" s="224">
        <v>18.49</v>
      </c>
    </row>
    <row r="407">
      <c r="A407" s="219" t="s">
        <v>1343</v>
      </c>
      <c r="B407" s="220" t="s">
        <v>1344</v>
      </c>
      <c r="C407" s="221" t="s">
        <v>32</v>
      </c>
      <c r="D407" s="222">
        <v>0.5629</v>
      </c>
      <c r="E407" s="223">
        <f t="shared" si="1"/>
        <v>0.4371</v>
      </c>
      <c r="F407" s="224">
        <v>15.33</v>
      </c>
    </row>
    <row r="408">
      <c r="A408" s="219" t="s">
        <v>1345</v>
      </c>
      <c r="B408" s="220" t="s">
        <v>1346</v>
      </c>
      <c r="C408" s="221" t="s">
        <v>32</v>
      </c>
      <c r="D408" s="222">
        <v>0.5982</v>
      </c>
      <c r="E408" s="223">
        <f t="shared" si="1"/>
        <v>0.4018</v>
      </c>
      <c r="F408" s="224">
        <v>13.04</v>
      </c>
    </row>
    <row r="409">
      <c r="A409" s="219" t="s">
        <v>1348</v>
      </c>
      <c r="B409" s="220" t="s">
        <v>1350</v>
      </c>
      <c r="C409" s="221" t="s">
        <v>32</v>
      </c>
      <c r="D409" s="222">
        <v>0.5899</v>
      </c>
      <c r="E409" s="223">
        <f t="shared" si="1"/>
        <v>0.4101</v>
      </c>
      <c r="F409" s="224">
        <v>10.73</v>
      </c>
    </row>
    <row r="410">
      <c r="A410" s="219" t="s">
        <v>1353</v>
      </c>
      <c r="B410" s="220" t="s">
        <v>1354</v>
      </c>
      <c r="C410" s="221" t="s">
        <v>32</v>
      </c>
      <c r="D410" s="222">
        <v>0.5813</v>
      </c>
      <c r="E410" s="223">
        <f t="shared" si="1"/>
        <v>0.4187</v>
      </c>
      <c r="F410" s="224">
        <v>15.86</v>
      </c>
    </row>
    <row r="411">
      <c r="A411" s="219" t="s">
        <v>1355</v>
      </c>
      <c r="B411" s="220" t="s">
        <v>1356</v>
      </c>
      <c r="C411" s="221" t="s">
        <v>32</v>
      </c>
      <c r="D411" s="222">
        <v>0.5689</v>
      </c>
      <c r="E411" s="223">
        <f t="shared" si="1"/>
        <v>0.4311</v>
      </c>
      <c r="F411" s="224">
        <v>13.13</v>
      </c>
    </row>
    <row r="412">
      <c r="A412" s="219" t="s">
        <v>1357</v>
      </c>
      <c r="B412" s="220" t="s">
        <v>1358</v>
      </c>
      <c r="C412" s="221" t="s">
        <v>32</v>
      </c>
      <c r="D412" s="222">
        <v>0.4131</v>
      </c>
      <c r="E412" s="223">
        <f t="shared" si="1"/>
        <v>0.5869</v>
      </c>
      <c r="F412" s="224">
        <v>18.42</v>
      </c>
    </row>
    <row r="413">
      <c r="A413" s="219" t="s">
        <v>1359</v>
      </c>
      <c r="B413" s="220" t="s">
        <v>1360</v>
      </c>
      <c r="C413" s="221" t="s">
        <v>32</v>
      </c>
      <c r="D413" s="222">
        <v>0.4142</v>
      </c>
      <c r="E413" s="223">
        <f t="shared" si="1"/>
        <v>0.5858</v>
      </c>
      <c r="F413" s="224">
        <v>14.27</v>
      </c>
    </row>
    <row r="414">
      <c r="A414" s="219" t="s">
        <v>1363</v>
      </c>
      <c r="B414" s="220" t="s">
        <v>1364</v>
      </c>
      <c r="C414" s="221" t="s">
        <v>32</v>
      </c>
      <c r="D414" s="222">
        <v>0.4117</v>
      </c>
      <c r="E414" s="223">
        <f t="shared" si="1"/>
        <v>0.5883</v>
      </c>
      <c r="F414" s="224">
        <v>147.21</v>
      </c>
    </row>
    <row r="415">
      <c r="A415" s="219" t="s">
        <v>1365</v>
      </c>
      <c r="B415" s="220" t="s">
        <v>1366</v>
      </c>
      <c r="C415" s="221" t="s">
        <v>32</v>
      </c>
      <c r="D415" s="222">
        <v>0.4259</v>
      </c>
      <c r="E415" s="223">
        <f t="shared" si="1"/>
        <v>0.5741</v>
      </c>
      <c r="F415" s="224">
        <v>118.6</v>
      </c>
    </row>
    <row r="416">
      <c r="A416" s="219" t="s">
        <v>1367</v>
      </c>
      <c r="B416" s="220" t="s">
        <v>1368</v>
      </c>
      <c r="C416" s="221" t="s">
        <v>32</v>
      </c>
      <c r="D416" s="222">
        <v>0.4055</v>
      </c>
      <c r="E416" s="223">
        <f t="shared" si="1"/>
        <v>0.5945</v>
      </c>
      <c r="F416" s="224">
        <v>178.51</v>
      </c>
    </row>
    <row r="417">
      <c r="A417" s="219" t="s">
        <v>1369</v>
      </c>
      <c r="B417" s="220" t="s">
        <v>1370</v>
      </c>
      <c r="C417" s="221" t="s">
        <v>32</v>
      </c>
      <c r="D417" s="222">
        <v>0.4173</v>
      </c>
      <c r="E417" s="223">
        <f t="shared" si="1"/>
        <v>0.5827</v>
      </c>
      <c r="F417" s="224">
        <v>144.78</v>
      </c>
    </row>
    <row r="418">
      <c r="A418" s="219" t="s">
        <v>1373</v>
      </c>
      <c r="B418" s="220" t="s">
        <v>1374</v>
      </c>
      <c r="C418" s="221" t="s">
        <v>32</v>
      </c>
      <c r="D418" s="222">
        <v>0.4328</v>
      </c>
      <c r="E418" s="223">
        <f t="shared" si="1"/>
        <v>0.5672</v>
      </c>
      <c r="F418" s="224">
        <v>24.4</v>
      </c>
    </row>
    <row r="419">
      <c r="A419" s="219" t="s">
        <v>1375</v>
      </c>
      <c r="B419" s="220" t="s">
        <v>1376</v>
      </c>
      <c r="C419" s="221" t="s">
        <v>32</v>
      </c>
      <c r="D419" s="222">
        <v>0.436</v>
      </c>
      <c r="E419" s="223">
        <f t="shared" si="1"/>
        <v>0.564</v>
      </c>
      <c r="F419" s="224">
        <v>19.22</v>
      </c>
    </row>
    <row r="420">
      <c r="A420" s="219" t="s">
        <v>1377</v>
      </c>
      <c r="B420" s="220" t="s">
        <v>1378</v>
      </c>
      <c r="C420" s="221" t="s">
        <v>32</v>
      </c>
      <c r="D420" s="222">
        <v>0.4442</v>
      </c>
      <c r="E420" s="223">
        <f t="shared" si="1"/>
        <v>0.5558</v>
      </c>
      <c r="F420" s="224">
        <v>30.39</v>
      </c>
    </row>
    <row r="421">
      <c r="A421" s="219" t="s">
        <v>1379</v>
      </c>
      <c r="B421" s="220" t="s">
        <v>1380</v>
      </c>
      <c r="C421" s="221" t="s">
        <v>32</v>
      </c>
      <c r="D421" s="222">
        <v>0.4488</v>
      </c>
      <c r="E421" s="223">
        <f t="shared" si="1"/>
        <v>0.5512</v>
      </c>
      <c r="F421" s="224">
        <v>24.2</v>
      </c>
    </row>
    <row r="422">
      <c r="A422" s="219" t="s">
        <v>1383</v>
      </c>
      <c r="B422" s="220" t="s">
        <v>1384</v>
      </c>
      <c r="C422" s="221" t="s">
        <v>32</v>
      </c>
      <c r="D422" s="222">
        <v>0.4502</v>
      </c>
      <c r="E422" s="223">
        <f t="shared" si="1"/>
        <v>0.5498</v>
      </c>
      <c r="F422" s="224">
        <v>36.54</v>
      </c>
    </row>
    <row r="423">
      <c r="A423" s="219" t="s">
        <v>1385</v>
      </c>
      <c r="B423" s="220" t="s">
        <v>1386</v>
      </c>
      <c r="C423" s="221" t="s">
        <v>32</v>
      </c>
      <c r="D423" s="222">
        <v>0.4547</v>
      </c>
      <c r="E423" s="223">
        <f t="shared" si="1"/>
        <v>0.5453</v>
      </c>
      <c r="F423" s="224">
        <v>29.34</v>
      </c>
    </row>
    <row r="424">
      <c r="A424" s="219" t="s">
        <v>1388</v>
      </c>
      <c r="B424" s="220" t="s">
        <v>1389</v>
      </c>
      <c r="C424" s="221" t="s">
        <v>32</v>
      </c>
      <c r="D424" s="222">
        <v>0.454</v>
      </c>
      <c r="E424" s="223">
        <f t="shared" si="1"/>
        <v>0.546</v>
      </c>
      <c r="F424" s="224">
        <v>42.69</v>
      </c>
    </row>
    <row r="425">
      <c r="A425" s="219" t="s">
        <v>1390</v>
      </c>
      <c r="B425" s="220" t="s">
        <v>1391</v>
      </c>
      <c r="C425" s="221" t="s">
        <v>32</v>
      </c>
      <c r="D425" s="222">
        <v>0.4584</v>
      </c>
      <c r="E425" s="223">
        <f t="shared" si="1"/>
        <v>0.5416</v>
      </c>
      <c r="F425" s="224">
        <v>34.49</v>
      </c>
    </row>
    <row r="426">
      <c r="A426" s="219" t="s">
        <v>1392</v>
      </c>
      <c r="B426" s="220" t="s">
        <v>1393</v>
      </c>
      <c r="C426" s="221" t="s">
        <v>32</v>
      </c>
      <c r="D426" s="222">
        <v>0.4574</v>
      </c>
      <c r="E426" s="223">
        <f t="shared" si="1"/>
        <v>0.5426</v>
      </c>
      <c r="F426" s="224">
        <v>48.84</v>
      </c>
    </row>
    <row r="427">
      <c r="A427" s="219" t="s">
        <v>1394</v>
      </c>
      <c r="B427" s="220" t="s">
        <v>1395</v>
      </c>
      <c r="C427" s="221" t="s">
        <v>32</v>
      </c>
      <c r="D427" s="222">
        <v>0.4621</v>
      </c>
      <c r="E427" s="223">
        <f t="shared" si="1"/>
        <v>0.5379</v>
      </c>
      <c r="F427" s="224">
        <v>39.6</v>
      </c>
    </row>
    <row r="428">
      <c r="A428" s="219" t="s">
        <v>1396</v>
      </c>
      <c r="B428" s="220" t="s">
        <v>1397</v>
      </c>
      <c r="C428" s="221" t="s">
        <v>32</v>
      </c>
      <c r="D428" s="222">
        <v>0.4599</v>
      </c>
      <c r="E428" s="223">
        <f t="shared" si="1"/>
        <v>0.5401</v>
      </c>
      <c r="F428" s="224">
        <v>54.97</v>
      </c>
    </row>
    <row r="429">
      <c r="A429" s="219" t="s">
        <v>1398</v>
      </c>
      <c r="B429" s="220" t="s">
        <v>1399</v>
      </c>
      <c r="C429" s="221" t="s">
        <v>32</v>
      </c>
      <c r="D429" s="222">
        <v>0.4647</v>
      </c>
      <c r="E429" s="223">
        <f t="shared" si="1"/>
        <v>0.5353</v>
      </c>
      <c r="F429" s="224">
        <v>44.72</v>
      </c>
    </row>
    <row r="430">
      <c r="A430" s="219" t="s">
        <v>1400</v>
      </c>
      <c r="B430" s="220" t="s">
        <v>1401</v>
      </c>
      <c r="C430" s="221" t="s">
        <v>32</v>
      </c>
      <c r="D430" s="222">
        <v>0.4606</v>
      </c>
      <c r="E430" s="223">
        <f t="shared" si="1"/>
        <v>0.5394</v>
      </c>
      <c r="F430" s="224">
        <v>61.27</v>
      </c>
    </row>
    <row r="431">
      <c r="A431" s="219" t="s">
        <v>1402</v>
      </c>
      <c r="B431" s="220" t="s">
        <v>1403</v>
      </c>
      <c r="C431" s="221" t="s">
        <v>32</v>
      </c>
      <c r="D431" s="222">
        <v>0.4647</v>
      </c>
      <c r="E431" s="223">
        <f t="shared" si="1"/>
        <v>0.5353</v>
      </c>
      <c r="F431" s="224">
        <v>50.01</v>
      </c>
    </row>
    <row r="432">
      <c r="A432" s="219" t="s">
        <v>1404</v>
      </c>
      <c r="B432" s="220" t="s">
        <v>1405</v>
      </c>
      <c r="C432" s="221" t="s">
        <v>32</v>
      </c>
      <c r="D432" s="222">
        <v>0.3986</v>
      </c>
      <c r="E432" s="223">
        <f t="shared" si="1"/>
        <v>0.6014</v>
      </c>
      <c r="F432" s="224">
        <v>78.18</v>
      </c>
    </row>
    <row r="433">
      <c r="A433" s="219" t="s">
        <v>1407</v>
      </c>
      <c r="B433" s="220" t="s">
        <v>1408</v>
      </c>
      <c r="C433" s="221" t="s">
        <v>32</v>
      </c>
      <c r="D433" s="222">
        <v>0.4124</v>
      </c>
      <c r="E433" s="223">
        <f t="shared" si="1"/>
        <v>0.5876</v>
      </c>
      <c r="F433" s="224">
        <v>62.39</v>
      </c>
    </row>
    <row r="434">
      <c r="A434" s="219" t="s">
        <v>1409</v>
      </c>
      <c r="B434" s="220" t="s">
        <v>1410</v>
      </c>
      <c r="C434" s="221" t="s">
        <v>32</v>
      </c>
      <c r="D434" s="222">
        <v>0.4012</v>
      </c>
      <c r="E434" s="223">
        <f t="shared" si="1"/>
        <v>0.5988</v>
      </c>
      <c r="F434" s="224">
        <v>92.37</v>
      </c>
    </row>
    <row r="435">
      <c r="A435" s="219" t="s">
        <v>1411</v>
      </c>
      <c r="B435" s="220" t="s">
        <v>1412</v>
      </c>
      <c r="C435" s="221" t="s">
        <v>32</v>
      </c>
      <c r="D435" s="222">
        <v>0.4145</v>
      </c>
      <c r="E435" s="223">
        <f t="shared" si="1"/>
        <v>0.5855</v>
      </c>
      <c r="F435" s="224">
        <v>74.02</v>
      </c>
    </row>
    <row r="436">
      <c r="A436" s="219" t="s">
        <v>1413</v>
      </c>
      <c r="B436" s="220" t="s">
        <v>1414</v>
      </c>
      <c r="C436" s="221" t="s">
        <v>32</v>
      </c>
      <c r="D436" s="222">
        <v>0.4062</v>
      </c>
      <c r="E436" s="223">
        <f t="shared" si="1"/>
        <v>0.5938</v>
      </c>
      <c r="F436" s="224">
        <v>105.7</v>
      </c>
    </row>
    <row r="437">
      <c r="A437" s="219" t="s">
        <v>1415</v>
      </c>
      <c r="B437" s="220" t="s">
        <v>1416</v>
      </c>
      <c r="C437" s="221" t="s">
        <v>32</v>
      </c>
      <c r="D437" s="222">
        <v>0.4204</v>
      </c>
      <c r="E437" s="223">
        <f t="shared" si="1"/>
        <v>0.5796</v>
      </c>
      <c r="F437" s="224">
        <v>84.77</v>
      </c>
    </row>
    <row r="438">
      <c r="A438" s="219" t="s">
        <v>1417</v>
      </c>
      <c r="B438" s="220" t="s">
        <v>1418</v>
      </c>
      <c r="C438" s="221" t="s">
        <v>32</v>
      </c>
      <c r="D438" s="222">
        <v>0.4024</v>
      </c>
      <c r="E438" s="223">
        <f t="shared" si="1"/>
        <v>0.5976</v>
      </c>
      <c r="F438" s="224">
        <v>15.98</v>
      </c>
    </row>
    <row r="439">
      <c r="A439" s="219" t="s">
        <v>1419</v>
      </c>
      <c r="B439" s="220" t="s">
        <v>1420</v>
      </c>
      <c r="C439" s="221" t="s">
        <v>32</v>
      </c>
      <c r="D439" s="222">
        <v>0.402</v>
      </c>
      <c r="E439" s="223">
        <f t="shared" si="1"/>
        <v>0.598</v>
      </c>
      <c r="F439" s="224">
        <v>12.24</v>
      </c>
    </row>
    <row r="440">
      <c r="A440" s="219" t="s">
        <v>1421</v>
      </c>
      <c r="B440" s="220" t="s">
        <v>1422</v>
      </c>
      <c r="C440" s="221" t="s">
        <v>32</v>
      </c>
      <c r="D440" s="222">
        <v>0.4093</v>
      </c>
      <c r="E440" s="223">
        <f t="shared" si="1"/>
        <v>0.5907</v>
      </c>
      <c r="F440" s="224">
        <v>119.33</v>
      </c>
    </row>
    <row r="441">
      <c r="A441" s="219" t="s">
        <v>1423</v>
      </c>
      <c r="B441" s="220" t="s">
        <v>1424</v>
      </c>
      <c r="C441" s="221" t="s">
        <v>32</v>
      </c>
      <c r="D441" s="222">
        <v>0.4234</v>
      </c>
      <c r="E441" s="223">
        <f t="shared" si="1"/>
        <v>0.5766</v>
      </c>
      <c r="F441" s="224">
        <v>95.86</v>
      </c>
    </row>
    <row r="442">
      <c r="A442" s="219" t="s">
        <v>1425</v>
      </c>
      <c r="B442" s="220" t="s">
        <v>1426</v>
      </c>
      <c r="C442" s="221" t="s">
        <v>32</v>
      </c>
      <c r="D442" s="222">
        <v>0.411</v>
      </c>
      <c r="E442" s="223">
        <f t="shared" si="1"/>
        <v>0.589</v>
      </c>
      <c r="F442" s="224">
        <v>133.2</v>
      </c>
    </row>
    <row r="443">
      <c r="A443" s="219" t="s">
        <v>1428</v>
      </c>
      <c r="B443" s="220" t="s">
        <v>1429</v>
      </c>
      <c r="C443" s="221" t="s">
        <v>32</v>
      </c>
      <c r="D443" s="222">
        <v>0.4251</v>
      </c>
      <c r="E443" s="223">
        <f t="shared" si="1"/>
        <v>0.5749</v>
      </c>
      <c r="F443" s="224">
        <v>107.16</v>
      </c>
    </row>
    <row r="444">
      <c r="A444" s="219" t="s">
        <v>1430</v>
      </c>
      <c r="B444" s="220" t="s">
        <v>1431</v>
      </c>
      <c r="C444" s="221" t="s">
        <v>32</v>
      </c>
      <c r="D444" s="222">
        <v>0.5938</v>
      </c>
      <c r="E444" s="223">
        <f t="shared" si="1"/>
        <v>0.4062</v>
      </c>
      <c r="F444" s="224">
        <v>26.86</v>
      </c>
    </row>
    <row r="445">
      <c r="A445" s="219" t="s">
        <v>1433</v>
      </c>
      <c r="B445" s="220" t="s">
        <v>1434</v>
      </c>
      <c r="C445" s="221" t="s">
        <v>32</v>
      </c>
      <c r="D445" s="222">
        <v>0.585</v>
      </c>
      <c r="E445" s="223">
        <f t="shared" si="1"/>
        <v>0.415</v>
      </c>
      <c r="F445" s="224">
        <v>22.12</v>
      </c>
    </row>
    <row r="446">
      <c r="A446" s="219" t="s">
        <v>1436</v>
      </c>
      <c r="B446" s="220" t="s">
        <v>1437</v>
      </c>
      <c r="C446" s="221" t="s">
        <v>32</v>
      </c>
      <c r="D446" s="222">
        <v>0.61</v>
      </c>
      <c r="E446" s="223">
        <f t="shared" si="1"/>
        <v>0.39</v>
      </c>
      <c r="F446" s="224">
        <v>19.18</v>
      </c>
    </row>
    <row r="447">
      <c r="A447" s="219" t="s">
        <v>1438</v>
      </c>
      <c r="B447" s="220" t="s">
        <v>1439</v>
      </c>
      <c r="C447" s="221" t="s">
        <v>32</v>
      </c>
      <c r="D447" s="222">
        <v>0.6047</v>
      </c>
      <c r="E447" s="223">
        <f t="shared" si="1"/>
        <v>0.3953</v>
      </c>
      <c r="F447" s="224">
        <v>15.71</v>
      </c>
    </row>
    <row r="448">
      <c r="A448" s="219" t="s">
        <v>1440</v>
      </c>
      <c r="B448" s="220" t="s">
        <v>1441</v>
      </c>
      <c r="C448" s="221" t="s">
        <v>32</v>
      </c>
      <c r="D448" s="222">
        <v>0.598</v>
      </c>
      <c r="E448" s="223">
        <f t="shared" si="1"/>
        <v>0.402</v>
      </c>
      <c r="F448" s="224">
        <v>23.11</v>
      </c>
    </row>
    <row r="449">
      <c r="A449" s="219" t="s">
        <v>1442</v>
      </c>
      <c r="B449" s="220" t="s">
        <v>1443</v>
      </c>
      <c r="C449" s="221" t="s">
        <v>32</v>
      </c>
      <c r="D449" s="222">
        <v>0.5897</v>
      </c>
      <c r="E449" s="223">
        <f t="shared" si="1"/>
        <v>0.4103</v>
      </c>
      <c r="F449" s="224">
        <v>19.01</v>
      </c>
    </row>
    <row r="450">
      <c r="A450" s="219" t="s">
        <v>1444</v>
      </c>
      <c r="B450" s="220" t="s">
        <v>1445</v>
      </c>
      <c r="C450" s="221" t="s">
        <v>32</v>
      </c>
      <c r="D450" s="222">
        <v>0.4016</v>
      </c>
      <c r="E450" s="223">
        <f t="shared" si="1"/>
        <v>0.5984</v>
      </c>
      <c r="F450" s="224">
        <v>25.25</v>
      </c>
    </row>
    <row r="451">
      <c r="A451" s="219" t="s">
        <v>1446</v>
      </c>
      <c r="B451" s="220" t="s">
        <v>1447</v>
      </c>
      <c r="C451" s="221" t="s">
        <v>32</v>
      </c>
      <c r="D451" s="222">
        <v>0.3998</v>
      </c>
      <c r="E451" s="223">
        <f t="shared" si="1"/>
        <v>0.6002</v>
      </c>
      <c r="F451" s="224">
        <v>19.71</v>
      </c>
    </row>
    <row r="452">
      <c r="A452" s="219" t="s">
        <v>1448</v>
      </c>
      <c r="B452" s="220" t="s">
        <v>1449</v>
      </c>
      <c r="C452" s="221" t="s">
        <v>32</v>
      </c>
      <c r="D452" s="222">
        <v>0.3998</v>
      </c>
      <c r="E452" s="223">
        <f t="shared" si="1"/>
        <v>0.6002</v>
      </c>
      <c r="F452" s="224">
        <v>202.21</v>
      </c>
    </row>
    <row r="453">
      <c r="A453" s="219" t="s">
        <v>1451</v>
      </c>
      <c r="B453" s="220" t="s">
        <v>1453</v>
      </c>
      <c r="C453" s="221" t="s">
        <v>32</v>
      </c>
      <c r="D453" s="222">
        <v>0.4105</v>
      </c>
      <c r="E453" s="223">
        <f t="shared" si="1"/>
        <v>0.5895</v>
      </c>
      <c r="F453" s="224">
        <v>164.07</v>
      </c>
    </row>
    <row r="454">
      <c r="A454" s="219" t="s">
        <v>1456</v>
      </c>
      <c r="B454" s="220" t="s">
        <v>1457</v>
      </c>
      <c r="C454" s="221" t="s">
        <v>32</v>
      </c>
      <c r="D454" s="222">
        <v>0.39</v>
      </c>
      <c r="E454" s="223">
        <f t="shared" si="1"/>
        <v>0.61</v>
      </c>
      <c r="F454" s="224">
        <v>247.52</v>
      </c>
    </row>
    <row r="455">
      <c r="A455" s="219" t="s">
        <v>1458</v>
      </c>
      <c r="B455" s="220" t="s">
        <v>1459</v>
      </c>
      <c r="C455" s="221" t="s">
        <v>32</v>
      </c>
      <c r="D455" s="222">
        <v>0.3977</v>
      </c>
      <c r="E455" s="223">
        <f t="shared" si="1"/>
        <v>0.6023</v>
      </c>
      <c r="F455" s="224">
        <v>202.55</v>
      </c>
    </row>
    <row r="456">
      <c r="A456" s="219" t="s">
        <v>1460</v>
      </c>
      <c r="B456" s="220" t="s">
        <v>1461</v>
      </c>
      <c r="C456" s="221" t="s">
        <v>32</v>
      </c>
      <c r="D456" s="222">
        <v>0.4206</v>
      </c>
      <c r="E456" s="223">
        <f t="shared" si="1"/>
        <v>0.5794</v>
      </c>
      <c r="F456" s="224">
        <v>33.45</v>
      </c>
    </row>
    <row r="457">
      <c r="A457" s="219" t="s">
        <v>1462</v>
      </c>
      <c r="B457" s="220" t="s">
        <v>1463</v>
      </c>
      <c r="C457" s="221" t="s">
        <v>32</v>
      </c>
      <c r="D457" s="222">
        <v>0.4213</v>
      </c>
      <c r="E457" s="223">
        <f t="shared" si="1"/>
        <v>0.5787</v>
      </c>
      <c r="F457" s="224">
        <v>26.56</v>
      </c>
    </row>
    <row r="458">
      <c r="A458" s="219" t="s">
        <v>1464</v>
      </c>
      <c r="B458" s="220" t="s">
        <v>1465</v>
      </c>
      <c r="C458" s="221" t="s">
        <v>32</v>
      </c>
      <c r="D458" s="222">
        <v>0.4325</v>
      </c>
      <c r="E458" s="223">
        <f t="shared" si="1"/>
        <v>0.5675</v>
      </c>
      <c r="F458" s="224">
        <v>41.62</v>
      </c>
    </row>
    <row r="459">
      <c r="A459" s="219" t="s">
        <v>1466</v>
      </c>
      <c r="B459" s="220" t="s">
        <v>1467</v>
      </c>
      <c r="C459" s="221" t="s">
        <v>32</v>
      </c>
      <c r="D459" s="222">
        <v>0.4341</v>
      </c>
      <c r="E459" s="223">
        <f t="shared" si="1"/>
        <v>0.5659</v>
      </c>
      <c r="F459" s="224">
        <v>33.38</v>
      </c>
    </row>
    <row r="460">
      <c r="A460" s="219" t="s">
        <v>1471</v>
      </c>
      <c r="B460" s="220" t="s">
        <v>1473</v>
      </c>
      <c r="C460" s="221" t="s">
        <v>32</v>
      </c>
      <c r="D460" s="222">
        <v>0.4372</v>
      </c>
      <c r="E460" s="223">
        <f t="shared" si="1"/>
        <v>0.5628</v>
      </c>
      <c r="F460" s="224">
        <v>50.16</v>
      </c>
    </row>
    <row r="461">
      <c r="A461" s="219" t="s">
        <v>1474</v>
      </c>
      <c r="B461" s="220" t="s">
        <v>1475</v>
      </c>
      <c r="C461" s="221" t="s">
        <v>32</v>
      </c>
      <c r="D461" s="222">
        <v>0.4385</v>
      </c>
      <c r="E461" s="223">
        <f t="shared" si="1"/>
        <v>0.5615</v>
      </c>
      <c r="F461" s="224">
        <v>40.57</v>
      </c>
    </row>
    <row r="462">
      <c r="A462" s="219" t="s">
        <v>1476</v>
      </c>
      <c r="B462" s="220" t="s">
        <v>1477</v>
      </c>
      <c r="C462" s="221" t="s">
        <v>32</v>
      </c>
      <c r="D462" s="222">
        <v>0.4406</v>
      </c>
      <c r="E462" s="223">
        <f t="shared" si="1"/>
        <v>0.5594</v>
      </c>
      <c r="F462" s="224">
        <v>58.69</v>
      </c>
    </row>
    <row r="463">
      <c r="A463" s="219" t="s">
        <v>1478</v>
      </c>
      <c r="B463" s="220" t="s">
        <v>1479</v>
      </c>
      <c r="C463" s="221" t="s">
        <v>32</v>
      </c>
      <c r="D463" s="222">
        <v>0.4421</v>
      </c>
      <c r="E463" s="223">
        <f t="shared" si="1"/>
        <v>0.5579</v>
      </c>
      <c r="F463" s="224">
        <v>47.73</v>
      </c>
    </row>
    <row r="464">
      <c r="A464" s="219" t="s">
        <v>1480</v>
      </c>
      <c r="B464" s="220" t="s">
        <v>1481</v>
      </c>
      <c r="C464" s="221" t="s">
        <v>32</v>
      </c>
      <c r="D464" s="222">
        <v>0.4433</v>
      </c>
      <c r="E464" s="223">
        <f t="shared" si="1"/>
        <v>0.5567</v>
      </c>
      <c r="F464" s="224">
        <v>67.18</v>
      </c>
    </row>
    <row r="465">
      <c r="A465" s="219" t="s">
        <v>1485</v>
      </c>
      <c r="B465" s="220" t="s">
        <v>1486</v>
      </c>
      <c r="C465" s="221" t="s">
        <v>32</v>
      </c>
      <c r="D465" s="222">
        <v>0.4445</v>
      </c>
      <c r="E465" s="223">
        <f t="shared" si="1"/>
        <v>0.5555</v>
      </c>
      <c r="F465" s="224">
        <v>54.87</v>
      </c>
    </row>
    <row r="466">
      <c r="A466" s="219" t="s">
        <v>1488</v>
      </c>
      <c r="B466" s="220" t="s">
        <v>1489</v>
      </c>
      <c r="C466" s="221" t="s">
        <v>32</v>
      </c>
      <c r="D466" s="222">
        <v>0.4454</v>
      </c>
      <c r="E466" s="223">
        <f t="shared" si="1"/>
        <v>0.5546</v>
      </c>
      <c r="F466" s="224">
        <v>75.68</v>
      </c>
    </row>
    <row r="467">
      <c r="A467" s="219" t="s">
        <v>1490</v>
      </c>
      <c r="B467" s="220" t="s">
        <v>1491</v>
      </c>
      <c r="C467" s="221" t="s">
        <v>32</v>
      </c>
      <c r="D467" s="222">
        <v>0.4467</v>
      </c>
      <c r="E467" s="223">
        <f t="shared" si="1"/>
        <v>0.5533</v>
      </c>
      <c r="F467" s="224">
        <v>62.01</v>
      </c>
    </row>
    <row r="468">
      <c r="A468" s="219" t="s">
        <v>1492</v>
      </c>
      <c r="B468" s="220" t="s">
        <v>1493</v>
      </c>
      <c r="C468" s="221" t="s">
        <v>32</v>
      </c>
      <c r="D468" s="222">
        <v>0.4455</v>
      </c>
      <c r="E468" s="223">
        <f t="shared" si="1"/>
        <v>0.5545</v>
      </c>
      <c r="F468" s="224">
        <v>84.48</v>
      </c>
    </row>
    <row r="469">
      <c r="A469" s="219" t="s">
        <v>1494</v>
      </c>
      <c r="B469" s="220" t="s">
        <v>1495</v>
      </c>
      <c r="C469" s="221" t="s">
        <v>32</v>
      </c>
      <c r="D469" s="222">
        <v>0.4463</v>
      </c>
      <c r="E469" s="223">
        <f t="shared" si="1"/>
        <v>0.5537</v>
      </c>
      <c r="F469" s="224">
        <v>69.46</v>
      </c>
    </row>
    <row r="470">
      <c r="A470" s="219" t="s">
        <v>1498</v>
      </c>
      <c r="B470" s="220" t="s">
        <v>1499</v>
      </c>
      <c r="C470" s="221" t="s">
        <v>32</v>
      </c>
      <c r="D470" s="222">
        <v>0.387</v>
      </c>
      <c r="E470" s="223">
        <f t="shared" si="1"/>
        <v>0.613</v>
      </c>
      <c r="F470" s="224">
        <v>107.39</v>
      </c>
    </row>
    <row r="471">
      <c r="A471" s="219" t="s">
        <v>1500</v>
      </c>
      <c r="B471" s="220" t="s">
        <v>1501</v>
      </c>
      <c r="C471" s="221" t="s">
        <v>32</v>
      </c>
      <c r="D471" s="222">
        <v>0.3975</v>
      </c>
      <c r="E471" s="223">
        <f t="shared" si="1"/>
        <v>0.6025</v>
      </c>
      <c r="F471" s="224">
        <v>86.32</v>
      </c>
    </row>
    <row r="472">
      <c r="A472" s="219" t="s">
        <v>1502</v>
      </c>
      <c r="B472" s="220" t="s">
        <v>1503</v>
      </c>
      <c r="C472" s="221" t="s">
        <v>32</v>
      </c>
      <c r="D472" s="222">
        <v>0.3888</v>
      </c>
      <c r="E472" s="223">
        <f t="shared" si="1"/>
        <v>0.6112</v>
      </c>
      <c r="F472" s="224">
        <v>127.12</v>
      </c>
    </row>
    <row r="473">
      <c r="A473" s="219" t="s">
        <v>1504</v>
      </c>
      <c r="B473" s="220" t="s">
        <v>1505</v>
      </c>
      <c r="C473" s="221" t="s">
        <v>32</v>
      </c>
      <c r="D473" s="222">
        <v>0.3986</v>
      </c>
      <c r="E473" s="223">
        <f t="shared" si="1"/>
        <v>0.6014</v>
      </c>
      <c r="F473" s="224">
        <v>102.63</v>
      </c>
    </row>
    <row r="474">
      <c r="A474" s="219" t="s">
        <v>1506</v>
      </c>
      <c r="B474" s="220" t="s">
        <v>1507</v>
      </c>
      <c r="C474" s="221" t="s">
        <v>32</v>
      </c>
      <c r="D474" s="222">
        <v>0.3946</v>
      </c>
      <c r="E474" s="223">
        <f t="shared" si="1"/>
        <v>0.6054</v>
      </c>
      <c r="F474" s="224">
        <v>145.1</v>
      </c>
    </row>
    <row r="475">
      <c r="A475" s="219" t="s">
        <v>1508</v>
      </c>
      <c r="B475" s="220" t="s">
        <v>1509</v>
      </c>
      <c r="C475" s="221" t="s">
        <v>32</v>
      </c>
      <c r="D475" s="222">
        <v>0.4053</v>
      </c>
      <c r="E475" s="223">
        <f t="shared" si="1"/>
        <v>0.5947</v>
      </c>
      <c r="F475" s="224">
        <v>117.21</v>
      </c>
    </row>
    <row r="476">
      <c r="A476" s="219" t="s">
        <v>1510</v>
      </c>
      <c r="B476" s="220" t="s">
        <v>1511</v>
      </c>
      <c r="C476" s="221" t="s">
        <v>32</v>
      </c>
      <c r="D476" s="222">
        <v>0.3921</v>
      </c>
      <c r="E476" s="223">
        <f t="shared" si="1"/>
        <v>0.6079</v>
      </c>
      <c r="F476" s="224">
        <v>21.88</v>
      </c>
    </row>
    <row r="477">
      <c r="A477" s="219" t="s">
        <v>1514</v>
      </c>
      <c r="B477" s="220" t="s">
        <v>1516</v>
      </c>
      <c r="C477" s="221" t="s">
        <v>32</v>
      </c>
      <c r="D477" s="222">
        <v>0.3884</v>
      </c>
      <c r="E477" s="223">
        <f t="shared" si="1"/>
        <v>0.6116</v>
      </c>
      <c r="F477" s="224">
        <v>16.89</v>
      </c>
    </row>
    <row r="478">
      <c r="A478" s="219" t="s">
        <v>1518</v>
      </c>
      <c r="B478" s="220" t="s">
        <v>1519</v>
      </c>
      <c r="C478" s="221" t="s">
        <v>32</v>
      </c>
      <c r="D478" s="222">
        <v>0.3977</v>
      </c>
      <c r="E478" s="223">
        <f t="shared" si="1"/>
        <v>0.6023</v>
      </c>
      <c r="F478" s="224">
        <v>163.73</v>
      </c>
    </row>
    <row r="479">
      <c r="A479" s="219" t="s">
        <v>1520</v>
      </c>
      <c r="B479" s="220" t="s">
        <v>1521</v>
      </c>
      <c r="C479" s="221" t="s">
        <v>32</v>
      </c>
      <c r="D479" s="222">
        <v>0.4088</v>
      </c>
      <c r="E479" s="223">
        <f t="shared" si="1"/>
        <v>0.5912</v>
      </c>
      <c r="F479" s="224">
        <v>132.42</v>
      </c>
    </row>
    <row r="480">
      <c r="A480" s="219" t="s">
        <v>1522</v>
      </c>
      <c r="B480" s="220" t="s">
        <v>1523</v>
      </c>
      <c r="C480" s="221" t="s">
        <v>32</v>
      </c>
      <c r="D480" s="222">
        <v>0.3991</v>
      </c>
      <c r="E480" s="223">
        <f t="shared" si="1"/>
        <v>0.6009</v>
      </c>
      <c r="F480" s="224">
        <v>182.83</v>
      </c>
    </row>
    <row r="481">
      <c r="A481" s="219" t="s">
        <v>1527</v>
      </c>
      <c r="B481" s="220" t="s">
        <v>1529</v>
      </c>
      <c r="C481" s="221" t="s">
        <v>32</v>
      </c>
      <c r="D481" s="222">
        <v>0.41</v>
      </c>
      <c r="E481" s="223">
        <f t="shared" si="1"/>
        <v>0.59</v>
      </c>
      <c r="F481" s="224">
        <v>148.11</v>
      </c>
    </row>
    <row r="482">
      <c r="A482" s="219" t="s">
        <v>1530</v>
      </c>
      <c r="B482" s="220" t="s">
        <v>1531</v>
      </c>
      <c r="C482" s="221" t="s">
        <v>32</v>
      </c>
      <c r="D482" s="222">
        <v>0.5754</v>
      </c>
      <c r="E482" s="223">
        <f t="shared" si="1"/>
        <v>0.4246</v>
      </c>
      <c r="F482" s="224">
        <v>36.98</v>
      </c>
    </row>
    <row r="483">
      <c r="A483" s="219" t="s">
        <v>1532</v>
      </c>
      <c r="B483" s="220" t="s">
        <v>1533</v>
      </c>
      <c r="C483" s="221" t="s">
        <v>32</v>
      </c>
      <c r="D483" s="222">
        <v>0.5628</v>
      </c>
      <c r="E483" s="223">
        <f t="shared" si="1"/>
        <v>0.4372</v>
      </c>
      <c r="F483" s="224">
        <v>30.67</v>
      </c>
    </row>
    <row r="484">
      <c r="A484" s="219" t="s">
        <v>1538</v>
      </c>
      <c r="B484" s="220" t="s">
        <v>1539</v>
      </c>
      <c r="C484" s="221" t="s">
        <v>32</v>
      </c>
      <c r="D484" s="222">
        <v>0.5979</v>
      </c>
      <c r="E484" s="223">
        <f t="shared" si="1"/>
        <v>0.4021</v>
      </c>
      <c r="F484" s="224">
        <v>26.11</v>
      </c>
    </row>
    <row r="485">
      <c r="A485" s="219" t="s">
        <v>1542</v>
      </c>
      <c r="B485" s="220" t="s">
        <v>1547</v>
      </c>
      <c r="C485" s="221" t="s">
        <v>32</v>
      </c>
      <c r="D485" s="222">
        <v>0.5894</v>
      </c>
      <c r="E485" s="223">
        <f t="shared" si="1"/>
        <v>0.4106</v>
      </c>
      <c r="F485" s="224">
        <v>21.48</v>
      </c>
    </row>
    <row r="486">
      <c r="A486" s="219" t="s">
        <v>1548</v>
      </c>
      <c r="B486" s="220" t="s">
        <v>1549</v>
      </c>
      <c r="C486" s="221" t="s">
        <v>32</v>
      </c>
      <c r="D486" s="222">
        <v>0.581</v>
      </c>
      <c r="E486" s="223">
        <f t="shared" si="1"/>
        <v>0.419</v>
      </c>
      <c r="F486" s="224">
        <v>31.74</v>
      </c>
    </row>
    <row r="487">
      <c r="A487" s="219" t="s">
        <v>1550</v>
      </c>
      <c r="B487" s="220" t="s">
        <v>1551</v>
      </c>
      <c r="C487" s="221" t="s">
        <v>32</v>
      </c>
      <c r="D487" s="222">
        <v>0.5695</v>
      </c>
      <c r="E487" s="223">
        <f t="shared" si="1"/>
        <v>0.4305</v>
      </c>
      <c r="F487" s="224">
        <v>26.27</v>
      </c>
    </row>
    <row r="488">
      <c r="A488" s="219" t="s">
        <v>1552</v>
      </c>
      <c r="B488" s="220" t="s">
        <v>1553</v>
      </c>
      <c r="C488" s="221" t="s">
        <v>107</v>
      </c>
      <c r="D488" s="222">
        <v>0.4656</v>
      </c>
      <c r="E488" s="223">
        <f t="shared" si="1"/>
        <v>0.5344</v>
      </c>
      <c r="F488" s="224">
        <v>80.67</v>
      </c>
    </row>
    <row r="489">
      <c r="A489" s="219" t="s">
        <v>1554</v>
      </c>
      <c r="B489" s="220" t="s">
        <v>1555</v>
      </c>
      <c r="C489" s="221" t="s">
        <v>107</v>
      </c>
      <c r="D489" s="222">
        <v>0.481</v>
      </c>
      <c r="E489" s="223">
        <f t="shared" si="1"/>
        <v>0.519</v>
      </c>
      <c r="F489" s="224">
        <v>72.5</v>
      </c>
    </row>
    <row r="490">
      <c r="A490" s="219" t="s">
        <v>1556</v>
      </c>
      <c r="B490" s="220" t="s">
        <v>1557</v>
      </c>
      <c r="C490" s="221" t="s">
        <v>107</v>
      </c>
      <c r="D490" s="222">
        <v>0.4693</v>
      </c>
      <c r="E490" s="223">
        <f t="shared" si="1"/>
        <v>0.5307</v>
      </c>
      <c r="F490" s="224">
        <v>98.1</v>
      </c>
    </row>
    <row r="491">
      <c r="A491" s="219" t="s">
        <v>1558</v>
      </c>
      <c r="B491" s="220" t="s">
        <v>1559</v>
      </c>
      <c r="C491" s="221" t="s">
        <v>107</v>
      </c>
      <c r="D491" s="222">
        <v>0.4841</v>
      </c>
      <c r="E491" s="223">
        <f t="shared" si="1"/>
        <v>0.5159</v>
      </c>
      <c r="F491" s="224">
        <v>88.28</v>
      </c>
    </row>
    <row r="492">
      <c r="A492" s="219" t="s">
        <v>1562</v>
      </c>
      <c r="B492" s="220" t="s">
        <v>1564</v>
      </c>
      <c r="C492" s="221" t="s">
        <v>107</v>
      </c>
      <c r="D492" s="222">
        <v>0.472</v>
      </c>
      <c r="E492" s="223">
        <f t="shared" si="1"/>
        <v>0.528</v>
      </c>
      <c r="F492" s="224">
        <v>115.55</v>
      </c>
    </row>
    <row r="493">
      <c r="A493" s="219" t="s">
        <v>1565</v>
      </c>
      <c r="B493" s="220" t="s">
        <v>1566</v>
      </c>
      <c r="C493" s="221" t="s">
        <v>107</v>
      </c>
      <c r="D493" s="222">
        <v>0.4866</v>
      </c>
      <c r="E493" s="223">
        <f t="shared" si="1"/>
        <v>0.5134</v>
      </c>
      <c r="F493" s="224">
        <v>104.06</v>
      </c>
    </row>
    <row r="494">
      <c r="A494" s="219" t="s">
        <v>1567</v>
      </c>
      <c r="B494" s="220" t="s">
        <v>1568</v>
      </c>
      <c r="C494" s="221" t="s">
        <v>107</v>
      </c>
      <c r="D494" s="222">
        <v>0.474</v>
      </c>
      <c r="E494" s="223">
        <f t="shared" si="1"/>
        <v>0.526</v>
      </c>
      <c r="F494" s="224">
        <v>132.98</v>
      </c>
    </row>
    <row r="495">
      <c r="A495" s="219" t="s">
        <v>1569</v>
      </c>
      <c r="B495" s="220" t="s">
        <v>1570</v>
      </c>
      <c r="C495" s="221" t="s">
        <v>107</v>
      </c>
      <c r="D495" s="222">
        <v>0.4883</v>
      </c>
      <c r="E495" s="223">
        <f t="shared" si="1"/>
        <v>0.5117</v>
      </c>
      <c r="F495" s="224">
        <v>119.83</v>
      </c>
    </row>
    <row r="496">
      <c r="A496" s="219" t="s">
        <v>1571</v>
      </c>
      <c r="B496" s="220" t="s">
        <v>1572</v>
      </c>
      <c r="C496" s="221" t="s">
        <v>107</v>
      </c>
      <c r="D496" s="222">
        <v>0.4756</v>
      </c>
      <c r="E496" s="223">
        <f t="shared" si="1"/>
        <v>0.5244</v>
      </c>
      <c r="F496" s="224">
        <v>150.41</v>
      </c>
    </row>
    <row r="497">
      <c r="A497" s="219" t="s">
        <v>1573</v>
      </c>
      <c r="B497" s="220" t="s">
        <v>1574</v>
      </c>
      <c r="C497" s="221" t="s">
        <v>107</v>
      </c>
      <c r="D497" s="222">
        <v>0.4897</v>
      </c>
      <c r="E497" s="223">
        <f t="shared" si="1"/>
        <v>0.5103</v>
      </c>
      <c r="F497" s="224">
        <v>135.6</v>
      </c>
    </row>
    <row r="498">
      <c r="A498" s="219" t="s">
        <v>1575</v>
      </c>
      <c r="B498" s="220" t="s">
        <v>1576</v>
      </c>
      <c r="C498" s="221" t="s">
        <v>107</v>
      </c>
      <c r="D498" s="222">
        <v>0.4643</v>
      </c>
      <c r="E498" s="223">
        <f t="shared" si="1"/>
        <v>0.5357</v>
      </c>
      <c r="F498" s="224">
        <v>172.32</v>
      </c>
    </row>
    <row r="499">
      <c r="A499" s="219" t="s">
        <v>1577</v>
      </c>
      <c r="B499" s="220" t="s">
        <v>1578</v>
      </c>
      <c r="C499" s="221" t="s">
        <v>107</v>
      </c>
      <c r="D499" s="222">
        <v>0.4801</v>
      </c>
      <c r="E499" s="223">
        <f t="shared" si="1"/>
        <v>0.5199</v>
      </c>
      <c r="F499" s="224">
        <v>154.74</v>
      </c>
    </row>
    <row r="500">
      <c r="A500" s="219" t="s">
        <v>1580</v>
      </c>
      <c r="B500" s="220" t="s">
        <v>1582</v>
      </c>
      <c r="C500" s="221" t="s">
        <v>107</v>
      </c>
      <c r="D500" s="222">
        <v>0.4489</v>
      </c>
      <c r="E500" s="223">
        <f t="shared" si="1"/>
        <v>0.5511</v>
      </c>
      <c r="F500" s="224">
        <v>45.8</v>
      </c>
    </row>
    <row r="501">
      <c r="A501" s="219" t="s">
        <v>1584</v>
      </c>
      <c r="B501" s="220" t="s">
        <v>1585</v>
      </c>
      <c r="C501" s="221" t="s">
        <v>107</v>
      </c>
      <c r="D501" s="222">
        <v>0.4656</v>
      </c>
      <c r="E501" s="223">
        <f t="shared" si="1"/>
        <v>0.5344</v>
      </c>
      <c r="F501" s="224">
        <v>40.98</v>
      </c>
    </row>
    <row r="502">
      <c r="A502" s="219" t="s">
        <v>1586</v>
      </c>
      <c r="B502" s="220" t="s">
        <v>1587</v>
      </c>
      <c r="C502" s="221" t="s">
        <v>107</v>
      </c>
      <c r="D502" s="222">
        <v>0.4551</v>
      </c>
      <c r="E502" s="223">
        <f t="shared" si="1"/>
        <v>0.5449</v>
      </c>
      <c r="F502" s="224">
        <v>54.51</v>
      </c>
    </row>
    <row r="503">
      <c r="A503" s="219" t="s">
        <v>1588</v>
      </c>
      <c r="B503" s="220" t="s">
        <v>1590</v>
      </c>
      <c r="C503" s="221" t="s">
        <v>107</v>
      </c>
      <c r="D503" s="222">
        <v>0.4713</v>
      </c>
      <c r="E503" s="223">
        <f t="shared" si="1"/>
        <v>0.5287</v>
      </c>
      <c r="F503" s="224">
        <v>48.86</v>
      </c>
    </row>
    <row r="504">
      <c r="A504" s="219" t="s">
        <v>1592</v>
      </c>
      <c r="B504" s="220" t="s">
        <v>1593</v>
      </c>
      <c r="C504" s="221" t="s">
        <v>107</v>
      </c>
      <c r="D504" s="222">
        <v>0.4595</v>
      </c>
      <c r="E504" s="223">
        <f t="shared" si="1"/>
        <v>0.5405</v>
      </c>
      <c r="F504" s="224">
        <v>63.24</v>
      </c>
    </row>
    <row r="505">
      <c r="A505" s="219" t="s">
        <v>1594</v>
      </c>
      <c r="B505" s="220" t="s">
        <v>1595</v>
      </c>
      <c r="C505" s="221" t="s">
        <v>107</v>
      </c>
      <c r="D505" s="222">
        <v>0.4754</v>
      </c>
      <c r="E505" s="223">
        <f t="shared" si="1"/>
        <v>0.5246</v>
      </c>
      <c r="F505" s="224">
        <v>56.75</v>
      </c>
    </row>
    <row r="506">
      <c r="A506" s="219" t="s">
        <v>1598</v>
      </c>
      <c r="B506" s="220" t="s">
        <v>1599</v>
      </c>
      <c r="C506" s="221" t="s">
        <v>107</v>
      </c>
      <c r="D506" s="222">
        <v>0.4628</v>
      </c>
      <c r="E506" s="223">
        <f t="shared" si="1"/>
        <v>0.5372</v>
      </c>
      <c r="F506" s="224">
        <v>71.96</v>
      </c>
    </row>
    <row r="507">
      <c r="A507" s="219" t="s">
        <v>1600</v>
      </c>
      <c r="B507" s="220" t="s">
        <v>1601</v>
      </c>
      <c r="C507" s="221" t="s">
        <v>107</v>
      </c>
      <c r="D507" s="222">
        <v>0.4783</v>
      </c>
      <c r="E507" s="223">
        <f t="shared" si="1"/>
        <v>0.5217</v>
      </c>
      <c r="F507" s="224">
        <v>64.64</v>
      </c>
    </row>
    <row r="508">
      <c r="A508" s="219" t="s">
        <v>1602</v>
      </c>
      <c r="B508" s="220" t="s">
        <v>1603</v>
      </c>
      <c r="C508" s="221" t="s">
        <v>107</v>
      </c>
      <c r="D508" s="222">
        <v>0.4234</v>
      </c>
      <c r="E508" s="223">
        <f t="shared" si="1"/>
        <v>0.5766</v>
      </c>
      <c r="F508" s="224">
        <v>5.81</v>
      </c>
    </row>
    <row r="509">
      <c r="A509" s="219" t="s">
        <v>1604</v>
      </c>
      <c r="B509" s="220" t="s">
        <v>1605</v>
      </c>
      <c r="C509" s="221" t="s">
        <v>107</v>
      </c>
      <c r="D509" s="222">
        <v>0.426</v>
      </c>
      <c r="E509" s="223">
        <f t="shared" si="1"/>
        <v>0.574</v>
      </c>
      <c r="F509" s="224">
        <v>4.46</v>
      </c>
    </row>
    <row r="510">
      <c r="A510" s="219" t="s">
        <v>1608</v>
      </c>
      <c r="B510" s="220" t="s">
        <v>1609</v>
      </c>
      <c r="C510" s="221" t="s">
        <v>107</v>
      </c>
      <c r="D510" s="222">
        <v>0.4261</v>
      </c>
      <c r="E510" s="223">
        <f t="shared" si="1"/>
        <v>0.5739</v>
      </c>
      <c r="F510" s="224">
        <v>46.21</v>
      </c>
    </row>
    <row r="511">
      <c r="A511" s="219" t="s">
        <v>1610</v>
      </c>
      <c r="B511" s="220" t="s">
        <v>1611</v>
      </c>
      <c r="C511" s="221" t="s">
        <v>107</v>
      </c>
      <c r="D511" s="222">
        <v>0.4445</v>
      </c>
      <c r="E511" s="223">
        <f t="shared" si="1"/>
        <v>0.5555</v>
      </c>
      <c r="F511" s="224">
        <v>36.92</v>
      </c>
    </row>
    <row r="512">
      <c r="A512" s="219" t="s">
        <v>1612</v>
      </c>
      <c r="B512" s="220" t="s">
        <v>1613</v>
      </c>
      <c r="C512" s="221" t="s">
        <v>107</v>
      </c>
      <c r="D512" s="222">
        <v>0.4244</v>
      </c>
      <c r="E512" s="223">
        <f t="shared" si="1"/>
        <v>0.5756</v>
      </c>
      <c r="F512" s="224">
        <v>55.4</v>
      </c>
    </row>
    <row r="513">
      <c r="A513" s="219" t="s">
        <v>1614</v>
      </c>
      <c r="B513" s="220" t="s">
        <v>1615</v>
      </c>
      <c r="C513" s="221" t="s">
        <v>107</v>
      </c>
      <c r="D513" s="222">
        <v>0.4414</v>
      </c>
      <c r="E513" s="223">
        <f t="shared" si="1"/>
        <v>0.5586</v>
      </c>
      <c r="F513" s="224">
        <v>44.45</v>
      </c>
    </row>
    <row r="514">
      <c r="A514" s="219" t="s">
        <v>1616</v>
      </c>
      <c r="B514" s="220" t="s">
        <v>1617</v>
      </c>
      <c r="C514" s="221" t="s">
        <v>107</v>
      </c>
      <c r="D514" s="222">
        <v>0.4436</v>
      </c>
      <c r="E514" s="223">
        <f t="shared" si="1"/>
        <v>0.5564</v>
      </c>
      <c r="F514" s="224">
        <v>7.71</v>
      </c>
    </row>
    <row r="515">
      <c r="A515" s="219" t="s">
        <v>1620</v>
      </c>
      <c r="B515" s="220" t="s">
        <v>1622</v>
      </c>
      <c r="C515" s="221" t="s">
        <v>107</v>
      </c>
      <c r="D515" s="222">
        <v>0.4494</v>
      </c>
      <c r="E515" s="223">
        <f t="shared" si="1"/>
        <v>0.5506</v>
      </c>
      <c r="F515" s="224">
        <v>6.03</v>
      </c>
    </row>
    <row r="516">
      <c r="A516" s="219" t="s">
        <v>1624</v>
      </c>
      <c r="B516" s="220" t="s">
        <v>1625</v>
      </c>
      <c r="C516" s="221" t="s">
        <v>107</v>
      </c>
      <c r="D516" s="222">
        <v>0.4547</v>
      </c>
      <c r="E516" s="223">
        <f t="shared" si="1"/>
        <v>0.5453</v>
      </c>
      <c r="F516" s="224">
        <v>9.61</v>
      </c>
    </row>
    <row r="517">
      <c r="A517" s="219" t="s">
        <v>1626</v>
      </c>
      <c r="B517" s="220" t="s">
        <v>1627</v>
      </c>
      <c r="C517" s="221" t="s">
        <v>107</v>
      </c>
      <c r="D517" s="222">
        <v>0.4618</v>
      </c>
      <c r="E517" s="223">
        <f t="shared" si="1"/>
        <v>0.5382</v>
      </c>
      <c r="F517" s="224">
        <v>7.6</v>
      </c>
    </row>
    <row r="518">
      <c r="A518" s="219" t="s">
        <v>1628</v>
      </c>
      <c r="B518" s="220" t="s">
        <v>1629</v>
      </c>
      <c r="C518" s="221" t="s">
        <v>107</v>
      </c>
      <c r="D518" s="222">
        <v>0.4619</v>
      </c>
      <c r="E518" s="223">
        <f t="shared" si="1"/>
        <v>0.5381</v>
      </c>
      <c r="F518" s="224">
        <v>11.54</v>
      </c>
    </row>
    <row r="519">
      <c r="A519" s="219" t="s">
        <v>1630</v>
      </c>
      <c r="B519" s="220" t="s">
        <v>1631</v>
      </c>
      <c r="C519" s="221" t="s">
        <v>107</v>
      </c>
      <c r="D519" s="222">
        <v>0.4706</v>
      </c>
      <c r="E519" s="223">
        <f t="shared" si="1"/>
        <v>0.5294</v>
      </c>
      <c r="F519" s="224">
        <v>9.18</v>
      </c>
    </row>
    <row r="520">
      <c r="A520" s="219" t="s">
        <v>1632</v>
      </c>
      <c r="B520" s="220" t="s">
        <v>1633</v>
      </c>
      <c r="C520" s="221" t="s">
        <v>107</v>
      </c>
      <c r="D520" s="222">
        <v>0.4673</v>
      </c>
      <c r="E520" s="223">
        <f t="shared" si="1"/>
        <v>0.5327</v>
      </c>
      <c r="F520" s="224">
        <v>13.46</v>
      </c>
    </row>
    <row r="521">
      <c r="A521" s="219" t="s">
        <v>1634</v>
      </c>
      <c r="B521" s="220" t="s">
        <v>1635</v>
      </c>
      <c r="C521" s="221" t="s">
        <v>107</v>
      </c>
      <c r="D521" s="222">
        <v>0.4759</v>
      </c>
      <c r="E521" s="223">
        <f t="shared" si="1"/>
        <v>0.5241</v>
      </c>
      <c r="F521" s="224">
        <v>10.78</v>
      </c>
    </row>
    <row r="522">
      <c r="A522" s="219" t="s">
        <v>1636</v>
      </c>
      <c r="B522" s="220" t="s">
        <v>1637</v>
      </c>
      <c r="C522" s="221" t="s">
        <v>107</v>
      </c>
      <c r="D522" s="222">
        <v>0.4704</v>
      </c>
      <c r="E522" s="223">
        <f t="shared" si="1"/>
        <v>0.5296</v>
      </c>
      <c r="F522" s="224">
        <v>15.39</v>
      </c>
    </row>
    <row r="523">
      <c r="A523" s="219" t="s">
        <v>1638</v>
      </c>
      <c r="B523" s="220" t="s">
        <v>1639</v>
      </c>
      <c r="C523" s="221" t="s">
        <v>107</v>
      </c>
      <c r="D523" s="222">
        <v>0.4798</v>
      </c>
      <c r="E523" s="223">
        <f t="shared" si="1"/>
        <v>0.5202</v>
      </c>
      <c r="F523" s="224">
        <v>12.38</v>
      </c>
    </row>
    <row r="524">
      <c r="A524" s="219" t="s">
        <v>1642</v>
      </c>
      <c r="B524" s="220" t="s">
        <v>1644</v>
      </c>
      <c r="C524" s="221" t="s">
        <v>107</v>
      </c>
      <c r="D524" s="222">
        <v>0.474</v>
      </c>
      <c r="E524" s="223">
        <f t="shared" si="1"/>
        <v>0.526</v>
      </c>
      <c r="F524" s="224">
        <v>17.28</v>
      </c>
    </row>
    <row r="525">
      <c r="A525" s="219" t="s">
        <v>1646</v>
      </c>
      <c r="B525" s="220" t="s">
        <v>1647</v>
      </c>
      <c r="C525" s="221" t="s">
        <v>107</v>
      </c>
      <c r="D525" s="222">
        <v>0.4825</v>
      </c>
      <c r="E525" s="223">
        <f t="shared" si="1"/>
        <v>0.5175</v>
      </c>
      <c r="F525" s="224">
        <v>13.97</v>
      </c>
    </row>
    <row r="526">
      <c r="A526" s="219" t="s">
        <v>1648</v>
      </c>
      <c r="B526" s="220" t="s">
        <v>1649</v>
      </c>
      <c r="C526" s="221" t="s">
        <v>107</v>
      </c>
      <c r="D526" s="222">
        <v>0.4761</v>
      </c>
      <c r="E526" s="223">
        <f t="shared" si="1"/>
        <v>0.5239</v>
      </c>
      <c r="F526" s="224">
        <v>19.24</v>
      </c>
    </row>
    <row r="527">
      <c r="A527" s="219" t="s">
        <v>1650</v>
      </c>
      <c r="B527" s="220" t="s">
        <v>1651</v>
      </c>
      <c r="C527" s="221" t="s">
        <v>107</v>
      </c>
      <c r="D527" s="222">
        <v>0.4849</v>
      </c>
      <c r="E527" s="223">
        <f t="shared" si="1"/>
        <v>0.5151</v>
      </c>
      <c r="F527" s="224">
        <v>15.57</v>
      </c>
    </row>
    <row r="528">
      <c r="A528" s="219" t="s">
        <v>1652</v>
      </c>
      <c r="B528" s="220" t="s">
        <v>1654</v>
      </c>
      <c r="C528" s="221" t="s">
        <v>107</v>
      </c>
      <c r="D528" s="222">
        <v>0.4105</v>
      </c>
      <c r="E528" s="223">
        <f t="shared" si="1"/>
        <v>0.5895</v>
      </c>
      <c r="F528" s="224">
        <v>24.65</v>
      </c>
    </row>
    <row r="529">
      <c r="A529" s="219" t="s">
        <v>1656</v>
      </c>
      <c r="B529" s="220" t="s">
        <v>1657</v>
      </c>
      <c r="C529" s="221" t="s">
        <v>107</v>
      </c>
      <c r="D529" s="222">
        <v>0.4273</v>
      </c>
      <c r="E529" s="223">
        <f t="shared" si="1"/>
        <v>0.5727</v>
      </c>
      <c r="F529" s="224">
        <v>19.52</v>
      </c>
    </row>
    <row r="530">
      <c r="A530" s="219" t="s">
        <v>1658</v>
      </c>
      <c r="B530" s="220" t="s">
        <v>1659</v>
      </c>
      <c r="C530" s="221" t="s">
        <v>107</v>
      </c>
      <c r="D530" s="222">
        <v>0.4137</v>
      </c>
      <c r="E530" s="223">
        <f t="shared" si="1"/>
        <v>0.5863</v>
      </c>
      <c r="F530" s="224">
        <v>29.08</v>
      </c>
    </row>
    <row r="531">
      <c r="A531" s="219" t="s">
        <v>1660</v>
      </c>
      <c r="B531" s="220" t="s">
        <v>1661</v>
      </c>
      <c r="C531" s="221" t="s">
        <v>107</v>
      </c>
      <c r="D531" s="222">
        <v>0.4308</v>
      </c>
      <c r="E531" s="223">
        <f t="shared" si="1"/>
        <v>0.5692</v>
      </c>
      <c r="F531" s="224">
        <v>23.12</v>
      </c>
    </row>
    <row r="532">
      <c r="A532" s="219" t="s">
        <v>1664</v>
      </c>
      <c r="B532" s="220" t="s">
        <v>1665</v>
      </c>
      <c r="C532" s="221" t="s">
        <v>107</v>
      </c>
      <c r="D532" s="222">
        <v>0.4199</v>
      </c>
      <c r="E532" s="223">
        <f t="shared" si="1"/>
        <v>0.5801</v>
      </c>
      <c r="F532" s="224">
        <v>33.2</v>
      </c>
    </row>
    <row r="533">
      <c r="A533" s="219" t="s">
        <v>1666</v>
      </c>
      <c r="B533" s="220" t="s">
        <v>1667</v>
      </c>
      <c r="C533" s="221" t="s">
        <v>107</v>
      </c>
      <c r="D533" s="222">
        <v>0.4379</v>
      </c>
      <c r="E533" s="223">
        <f t="shared" si="1"/>
        <v>0.5621</v>
      </c>
      <c r="F533" s="224">
        <v>26.4</v>
      </c>
    </row>
    <row r="534">
      <c r="A534" s="219" t="s">
        <v>1668</v>
      </c>
      <c r="B534" s="220" t="s">
        <v>1669</v>
      </c>
      <c r="C534" s="221" t="s">
        <v>107</v>
      </c>
      <c r="D534" s="222">
        <v>0.4107</v>
      </c>
      <c r="E534" s="223">
        <f t="shared" si="1"/>
        <v>0.5893</v>
      </c>
      <c r="F534" s="224">
        <v>5.04</v>
      </c>
    </row>
    <row r="535">
      <c r="A535" s="219" t="s">
        <v>1670</v>
      </c>
      <c r="B535" s="220" t="s">
        <v>1671</v>
      </c>
      <c r="C535" s="221" t="s">
        <v>107</v>
      </c>
      <c r="D535" s="222">
        <v>0.4136</v>
      </c>
      <c r="E535" s="223">
        <f t="shared" si="1"/>
        <v>0.5864</v>
      </c>
      <c r="F535" s="224">
        <v>3.82</v>
      </c>
    </row>
    <row r="536">
      <c r="A536" s="219" t="s">
        <v>1672</v>
      </c>
      <c r="B536" s="220" t="s">
        <v>1673</v>
      </c>
      <c r="C536" s="221" t="s">
        <v>107</v>
      </c>
      <c r="D536" s="222">
        <v>0.4228</v>
      </c>
      <c r="E536" s="223">
        <f t="shared" si="1"/>
        <v>0.5772</v>
      </c>
      <c r="F536" s="224">
        <v>37.51</v>
      </c>
    </row>
    <row r="537">
      <c r="A537" s="219" t="s">
        <v>1674</v>
      </c>
      <c r="B537" s="220" t="s">
        <v>1675</v>
      </c>
      <c r="C537" s="221" t="s">
        <v>107</v>
      </c>
      <c r="D537" s="222">
        <v>0.4412</v>
      </c>
      <c r="E537" s="223">
        <f t="shared" si="1"/>
        <v>0.5588</v>
      </c>
      <c r="F537" s="224">
        <v>29.87</v>
      </c>
    </row>
    <row r="538">
      <c r="A538" s="219" t="s">
        <v>1684</v>
      </c>
      <c r="B538" s="220" t="s">
        <v>1685</v>
      </c>
      <c r="C538" s="221" t="s">
        <v>107</v>
      </c>
      <c r="D538" s="222">
        <v>0.4245</v>
      </c>
      <c r="E538" s="223">
        <f t="shared" si="1"/>
        <v>0.5755</v>
      </c>
      <c r="F538" s="224">
        <v>41.86</v>
      </c>
    </row>
    <row r="539">
      <c r="A539" s="219" t="s">
        <v>1688</v>
      </c>
      <c r="B539" s="220" t="s">
        <v>1689</v>
      </c>
      <c r="C539" s="221" t="s">
        <v>107</v>
      </c>
      <c r="D539" s="222">
        <v>0.4431</v>
      </c>
      <c r="E539" s="223">
        <f t="shared" si="1"/>
        <v>0.5569</v>
      </c>
      <c r="F539" s="224">
        <v>33.38</v>
      </c>
    </row>
    <row r="540">
      <c r="A540" s="219" t="s">
        <v>1690</v>
      </c>
      <c r="B540" s="220" t="s">
        <v>1691</v>
      </c>
      <c r="C540" s="221" t="s">
        <v>107</v>
      </c>
      <c r="D540" s="222">
        <v>0.5902</v>
      </c>
      <c r="E540" s="223">
        <f t="shared" si="1"/>
        <v>0.4098</v>
      </c>
      <c r="F540" s="224">
        <v>4.1</v>
      </c>
    </row>
    <row r="541">
      <c r="A541" s="219" t="s">
        <v>1692</v>
      </c>
      <c r="B541" s="220" t="s">
        <v>1693</v>
      </c>
      <c r="C541" s="221" t="s">
        <v>107</v>
      </c>
      <c r="D541" s="222">
        <v>0.5811</v>
      </c>
      <c r="E541" s="223">
        <f t="shared" si="1"/>
        <v>0.4189</v>
      </c>
      <c r="F541" s="224">
        <v>3.39</v>
      </c>
    </row>
    <row r="542">
      <c r="A542" s="219" t="s">
        <v>1694</v>
      </c>
      <c r="B542" s="220" t="s">
        <v>1695</v>
      </c>
      <c r="C542" s="221" t="s">
        <v>107</v>
      </c>
      <c r="D542" s="222">
        <v>0.5829</v>
      </c>
      <c r="E542" s="223">
        <f t="shared" si="1"/>
        <v>0.4171</v>
      </c>
      <c r="F542" s="224">
        <v>5.37</v>
      </c>
    </row>
    <row r="543">
      <c r="A543" s="219" t="s">
        <v>1696</v>
      </c>
      <c r="B543" s="220" t="s">
        <v>1699</v>
      </c>
      <c r="C543" s="221" t="s">
        <v>107</v>
      </c>
      <c r="D543" s="222">
        <v>0.5721</v>
      </c>
      <c r="E543" s="223">
        <f t="shared" si="1"/>
        <v>0.4279</v>
      </c>
      <c r="F543" s="224">
        <v>4.44</v>
      </c>
    </row>
    <row r="544">
      <c r="A544" s="219" t="s">
        <v>1702</v>
      </c>
      <c r="B544" s="220" t="s">
        <v>1703</v>
      </c>
      <c r="C544" s="221" t="s">
        <v>107</v>
      </c>
      <c r="D544" s="222">
        <v>0.4748</v>
      </c>
      <c r="E544" s="223">
        <f t="shared" si="1"/>
        <v>0.5252</v>
      </c>
      <c r="F544" s="224">
        <v>10.51</v>
      </c>
    </row>
    <row r="545">
      <c r="A545" s="219" t="s">
        <v>1704</v>
      </c>
      <c r="B545" s="220" t="s">
        <v>1705</v>
      </c>
      <c r="C545" s="221" t="s">
        <v>107</v>
      </c>
      <c r="D545" s="222">
        <v>0.4708</v>
      </c>
      <c r="E545" s="223">
        <f t="shared" si="1"/>
        <v>0.5292</v>
      </c>
      <c r="F545" s="224">
        <v>8.05</v>
      </c>
    </row>
    <row r="546">
      <c r="A546" s="219" t="s">
        <v>1714</v>
      </c>
      <c r="B546" s="220" t="s">
        <v>1715</v>
      </c>
      <c r="C546" s="221" t="s">
        <v>107</v>
      </c>
      <c r="D546" s="222">
        <v>0.4747</v>
      </c>
      <c r="E546" s="223">
        <f t="shared" si="1"/>
        <v>0.5253</v>
      </c>
      <c r="F546" s="224">
        <v>12.45</v>
      </c>
    </row>
    <row r="547">
      <c r="A547" s="219" t="s">
        <v>1716</v>
      </c>
      <c r="B547" s="220" t="s">
        <v>1717</v>
      </c>
      <c r="C547" s="221" t="s">
        <v>107</v>
      </c>
      <c r="D547" s="222">
        <v>0.4701</v>
      </c>
      <c r="E547" s="223">
        <f t="shared" si="1"/>
        <v>0.5299</v>
      </c>
      <c r="F547" s="224">
        <v>9.53</v>
      </c>
    </row>
    <row r="548">
      <c r="A548" s="219" t="s">
        <v>1724</v>
      </c>
      <c r="B548" s="220" t="s">
        <v>1725</v>
      </c>
      <c r="C548" s="221" t="s">
        <v>107</v>
      </c>
      <c r="D548" s="222">
        <v>0.474</v>
      </c>
      <c r="E548" s="223">
        <f t="shared" si="1"/>
        <v>0.526</v>
      </c>
      <c r="F548" s="224">
        <v>14.41</v>
      </c>
    </row>
    <row r="549">
      <c r="A549" s="219" t="s">
        <v>1726</v>
      </c>
      <c r="B549" s="220" t="s">
        <v>1727</v>
      </c>
      <c r="C549" s="221" t="s">
        <v>107</v>
      </c>
      <c r="D549" s="222">
        <v>0.4692</v>
      </c>
      <c r="E549" s="223">
        <f t="shared" si="1"/>
        <v>0.5308</v>
      </c>
      <c r="F549" s="224">
        <v>11.04</v>
      </c>
    </row>
    <row r="550">
      <c r="A550" s="219" t="s">
        <v>1728</v>
      </c>
      <c r="B550" s="220" t="s">
        <v>1729</v>
      </c>
      <c r="C550" s="221" t="s">
        <v>107</v>
      </c>
      <c r="D550" s="222">
        <v>0.4737</v>
      </c>
      <c r="E550" s="223">
        <f t="shared" si="1"/>
        <v>0.5263</v>
      </c>
      <c r="F550" s="224">
        <v>16.34</v>
      </c>
    </row>
    <row r="551">
      <c r="A551" s="219" t="s">
        <v>1730</v>
      </c>
      <c r="B551" s="220" t="s">
        <v>1731</v>
      </c>
      <c r="C551" s="221" t="s">
        <v>107</v>
      </c>
      <c r="D551" s="222">
        <v>0.4681</v>
      </c>
      <c r="E551" s="223">
        <f t="shared" si="1"/>
        <v>0.5319</v>
      </c>
      <c r="F551" s="224">
        <v>12.54</v>
      </c>
    </row>
    <row r="552">
      <c r="A552" s="219" t="s">
        <v>1732</v>
      </c>
      <c r="B552" s="220" t="s">
        <v>1733</v>
      </c>
      <c r="C552" s="221" t="s">
        <v>107</v>
      </c>
      <c r="D552" s="222">
        <v>0.473</v>
      </c>
      <c r="E552" s="223">
        <f t="shared" si="1"/>
        <v>0.527</v>
      </c>
      <c r="F552" s="224">
        <v>18.31</v>
      </c>
    </row>
    <row r="553">
      <c r="A553" s="219" t="s">
        <v>1734</v>
      </c>
      <c r="B553" s="220" t="s">
        <v>1735</v>
      </c>
      <c r="C553" s="221" t="s">
        <v>107</v>
      </c>
      <c r="D553" s="222">
        <v>0.4687</v>
      </c>
      <c r="E553" s="223">
        <f t="shared" si="1"/>
        <v>0.5313</v>
      </c>
      <c r="F553" s="224">
        <v>14.04</v>
      </c>
    </row>
    <row r="554">
      <c r="A554" s="219" t="s">
        <v>1736</v>
      </c>
      <c r="B554" s="220" t="s">
        <v>1737</v>
      </c>
      <c r="C554" s="221" t="s">
        <v>107</v>
      </c>
      <c r="D554" s="222">
        <v>0.4732</v>
      </c>
      <c r="E554" s="223">
        <f t="shared" si="1"/>
        <v>0.5268</v>
      </c>
      <c r="F554" s="224">
        <v>22.17</v>
      </c>
    </row>
    <row r="555">
      <c r="A555" s="219" t="s">
        <v>1738</v>
      </c>
      <c r="B555" s="220" t="s">
        <v>1739</v>
      </c>
      <c r="C555" s="221" t="s">
        <v>107</v>
      </c>
      <c r="D555" s="222">
        <v>0.4677</v>
      </c>
      <c r="E555" s="223">
        <f t="shared" si="1"/>
        <v>0.5323</v>
      </c>
      <c r="F555" s="224">
        <v>17.02</v>
      </c>
    </row>
    <row r="556">
      <c r="A556" s="219" t="s">
        <v>1740</v>
      </c>
      <c r="B556" s="220" t="s">
        <v>1741</v>
      </c>
      <c r="C556" s="221" t="s">
        <v>107</v>
      </c>
      <c r="D556" s="222">
        <v>0.595</v>
      </c>
      <c r="E556" s="223">
        <f t="shared" si="1"/>
        <v>0.405</v>
      </c>
      <c r="F556" s="224">
        <v>4.42</v>
      </c>
    </row>
    <row r="557">
      <c r="A557" s="219" t="s">
        <v>1742</v>
      </c>
      <c r="B557" s="220" t="s">
        <v>1743</v>
      </c>
      <c r="C557" s="221" t="s">
        <v>107</v>
      </c>
      <c r="D557" s="222">
        <v>0.5852</v>
      </c>
      <c r="E557" s="223">
        <f t="shared" si="1"/>
        <v>0.4148</v>
      </c>
      <c r="F557" s="224">
        <v>3.64</v>
      </c>
    </row>
    <row r="558">
      <c r="A558" s="219" t="s">
        <v>1744</v>
      </c>
      <c r="B558" s="220" t="s">
        <v>1745</v>
      </c>
      <c r="C558" s="221" t="s">
        <v>107</v>
      </c>
      <c r="D558" s="222">
        <v>0.5824</v>
      </c>
      <c r="E558" s="223">
        <f t="shared" si="1"/>
        <v>0.4176</v>
      </c>
      <c r="F558" s="224">
        <v>5.1</v>
      </c>
    </row>
    <row r="559">
      <c r="A559" s="219" t="s">
        <v>1746</v>
      </c>
      <c r="B559" s="220" t="s">
        <v>1747</v>
      </c>
      <c r="C559" s="221" t="s">
        <v>107</v>
      </c>
      <c r="D559" s="222">
        <v>0.5735</v>
      </c>
      <c r="E559" s="223">
        <f t="shared" si="1"/>
        <v>0.4265</v>
      </c>
      <c r="F559" s="224">
        <v>4.22</v>
      </c>
    </row>
    <row r="560">
      <c r="A560" s="219" t="s">
        <v>1748</v>
      </c>
      <c r="B560" s="220" t="s">
        <v>1749</v>
      </c>
      <c r="C560" s="221" t="s">
        <v>107</v>
      </c>
      <c r="D560" s="222">
        <v>0.5792</v>
      </c>
      <c r="E560" s="223">
        <f t="shared" si="1"/>
        <v>0.4208</v>
      </c>
      <c r="F560" s="224">
        <v>5.49</v>
      </c>
    </row>
    <row r="561">
      <c r="A561" s="219" t="s">
        <v>1750</v>
      </c>
      <c r="B561" s="220" t="s">
        <v>1751</v>
      </c>
      <c r="C561" s="221" t="s">
        <v>107</v>
      </c>
      <c r="D561" s="222">
        <v>0.5683</v>
      </c>
      <c r="E561" s="223">
        <f t="shared" si="1"/>
        <v>0.4317</v>
      </c>
      <c r="F561" s="224">
        <v>4.54</v>
      </c>
    </row>
    <row r="562">
      <c r="A562" s="219" t="s">
        <v>1752</v>
      </c>
      <c r="B562" s="220" t="s">
        <v>1753</v>
      </c>
      <c r="C562" s="221" t="s">
        <v>107</v>
      </c>
      <c r="D562" s="222">
        <v>0.5778</v>
      </c>
      <c r="E562" s="223">
        <f t="shared" si="1"/>
        <v>0.4222</v>
      </c>
      <c r="F562" s="224">
        <v>6.49</v>
      </c>
    </row>
    <row r="563">
      <c r="A563" s="219" t="s">
        <v>1756</v>
      </c>
      <c r="B563" s="220" t="s">
        <v>1757</v>
      </c>
      <c r="C563" s="221" t="s">
        <v>107</v>
      </c>
      <c r="D563" s="222">
        <v>0.5661</v>
      </c>
      <c r="E563" s="223">
        <f t="shared" si="1"/>
        <v>0.4339</v>
      </c>
      <c r="F563" s="224">
        <v>5.37</v>
      </c>
    </row>
    <row r="564">
      <c r="A564" s="219" t="s">
        <v>1758</v>
      </c>
      <c r="B564" s="220" t="s">
        <v>1759</v>
      </c>
      <c r="C564" s="221" t="s">
        <v>107</v>
      </c>
      <c r="D564" s="222">
        <v>0.6076</v>
      </c>
      <c r="E564" s="223">
        <f t="shared" si="1"/>
        <v>0.3924</v>
      </c>
      <c r="F564" s="224">
        <v>3.16</v>
      </c>
    </row>
    <row r="565">
      <c r="A565" s="219" t="s">
        <v>1760</v>
      </c>
      <c r="B565" s="220" t="s">
        <v>1761</v>
      </c>
      <c r="C565" s="221" t="s">
        <v>107</v>
      </c>
      <c r="D565" s="222">
        <v>0.6023</v>
      </c>
      <c r="E565" s="223">
        <f t="shared" si="1"/>
        <v>0.3977</v>
      </c>
      <c r="F565" s="224">
        <v>2.59</v>
      </c>
    </row>
    <row r="566">
      <c r="A566" s="219" t="s">
        <v>1762</v>
      </c>
      <c r="B566" s="220" t="s">
        <v>1763</v>
      </c>
      <c r="C566" s="221" t="s">
        <v>107</v>
      </c>
      <c r="D566" s="222">
        <v>0.5974</v>
      </c>
      <c r="E566" s="223">
        <f t="shared" si="1"/>
        <v>0.4026</v>
      </c>
      <c r="F566" s="224">
        <v>3.8</v>
      </c>
    </row>
    <row r="567">
      <c r="A567" s="219" t="s">
        <v>1766</v>
      </c>
      <c r="B567" s="220" t="s">
        <v>1767</v>
      </c>
      <c r="C567" s="221" t="s">
        <v>107</v>
      </c>
      <c r="D567" s="222">
        <v>0.5929</v>
      </c>
      <c r="E567" s="223">
        <f t="shared" si="1"/>
        <v>0.4071</v>
      </c>
      <c r="F567" s="224">
        <v>3.12</v>
      </c>
    </row>
    <row r="568">
      <c r="A568" s="219" t="s">
        <v>1768</v>
      </c>
      <c r="B568" s="220" t="s">
        <v>1769</v>
      </c>
      <c r="C568" s="221" t="s">
        <v>32</v>
      </c>
      <c r="D568" s="222">
        <v>0.0904</v>
      </c>
      <c r="E568" s="223">
        <f t="shared" si="1"/>
        <v>0.9096</v>
      </c>
      <c r="F568" s="224">
        <v>176.45</v>
      </c>
    </row>
    <row r="569">
      <c r="A569" s="219" t="s">
        <v>1770</v>
      </c>
      <c r="B569" s="220" t="s">
        <v>1773</v>
      </c>
      <c r="C569" s="221" t="s">
        <v>32</v>
      </c>
      <c r="D569" s="222">
        <v>0.0754</v>
      </c>
      <c r="E569" s="223">
        <f t="shared" si="1"/>
        <v>0.9246</v>
      </c>
      <c r="F569" s="224">
        <v>171.71</v>
      </c>
    </row>
    <row r="570">
      <c r="A570" s="219" t="s">
        <v>1776</v>
      </c>
      <c r="B570" s="220" t="s">
        <v>1777</v>
      </c>
      <c r="C570" s="221" t="s">
        <v>32</v>
      </c>
      <c r="D570" s="222">
        <v>0.2257</v>
      </c>
      <c r="E570" s="223">
        <f t="shared" si="1"/>
        <v>0.7743</v>
      </c>
      <c r="F570" s="224">
        <v>51.83</v>
      </c>
    </row>
    <row r="571">
      <c r="A571" s="219" t="s">
        <v>1782</v>
      </c>
      <c r="B571" s="220" t="s">
        <v>1783</v>
      </c>
      <c r="C571" s="221" t="s">
        <v>32</v>
      </c>
      <c r="D571" s="222">
        <v>0.1964</v>
      </c>
      <c r="E571" s="223">
        <f t="shared" si="1"/>
        <v>0.8036</v>
      </c>
      <c r="F571" s="224">
        <v>48.36</v>
      </c>
    </row>
    <row r="572">
      <c r="A572" s="219" t="s">
        <v>1784</v>
      </c>
      <c r="B572" s="220" t="s">
        <v>1785</v>
      </c>
      <c r="C572" s="221" t="s">
        <v>32</v>
      </c>
      <c r="D572" s="222">
        <v>0.1333</v>
      </c>
      <c r="E572" s="223">
        <f t="shared" si="1"/>
        <v>0.8667</v>
      </c>
      <c r="F572" s="224">
        <v>103.7</v>
      </c>
    </row>
    <row r="573">
      <c r="A573" s="219" t="s">
        <v>1786</v>
      </c>
      <c r="B573" s="220" t="s">
        <v>1787</v>
      </c>
      <c r="C573" s="221" t="s">
        <v>32</v>
      </c>
      <c r="D573" s="222">
        <v>0.1126</v>
      </c>
      <c r="E573" s="223">
        <f t="shared" si="1"/>
        <v>0.8874</v>
      </c>
      <c r="F573" s="224">
        <v>99.6</v>
      </c>
    </row>
    <row r="574">
      <c r="A574" s="219" t="s">
        <v>1788</v>
      </c>
      <c r="B574" s="220" t="s">
        <v>1789</v>
      </c>
      <c r="C574" s="221" t="s">
        <v>32</v>
      </c>
      <c r="D574" s="222">
        <v>0.1558</v>
      </c>
      <c r="E574" s="223">
        <f t="shared" si="1"/>
        <v>0.8442</v>
      </c>
      <c r="F574" s="224">
        <v>68.31</v>
      </c>
    </row>
    <row r="575">
      <c r="A575" s="219" t="s">
        <v>1790</v>
      </c>
      <c r="B575" s="220" t="s">
        <v>1791</v>
      </c>
      <c r="C575" s="221" t="s">
        <v>32</v>
      </c>
      <c r="D575" s="222">
        <v>0.1325</v>
      </c>
      <c r="E575" s="223">
        <f t="shared" si="1"/>
        <v>0.8675</v>
      </c>
      <c r="F575" s="224">
        <v>65.15</v>
      </c>
    </row>
    <row r="576">
      <c r="A576" s="219" t="s">
        <v>1792</v>
      </c>
      <c r="B576" s="220" t="s">
        <v>1793</v>
      </c>
      <c r="C576" s="221" t="s">
        <v>32</v>
      </c>
      <c r="D576" s="222">
        <v>0.2497</v>
      </c>
      <c r="E576" s="223">
        <f t="shared" si="1"/>
        <v>0.7503</v>
      </c>
      <c r="F576" s="224">
        <v>31.24</v>
      </c>
    </row>
    <row r="577">
      <c r="A577" s="219" t="s">
        <v>1794</v>
      </c>
      <c r="B577" s="220" t="s">
        <v>1795</v>
      </c>
      <c r="C577" s="221" t="s">
        <v>32</v>
      </c>
      <c r="D577" s="222">
        <v>0.2188</v>
      </c>
      <c r="E577" s="223">
        <f t="shared" si="1"/>
        <v>0.7812</v>
      </c>
      <c r="F577" s="224">
        <v>28.93</v>
      </c>
    </row>
    <row r="578">
      <c r="A578" s="219" t="s">
        <v>1796</v>
      </c>
      <c r="B578" s="220" t="s">
        <v>1797</v>
      </c>
      <c r="C578" s="221" t="s">
        <v>32</v>
      </c>
      <c r="D578" s="222">
        <v>0.1809</v>
      </c>
      <c r="E578" s="223">
        <f t="shared" si="1"/>
        <v>0.8191</v>
      </c>
      <c r="F578" s="224">
        <v>50.96</v>
      </c>
    </row>
    <row r="579">
      <c r="A579" s="219" t="s">
        <v>1798</v>
      </c>
      <c r="B579" s="220" t="s">
        <v>1799</v>
      </c>
      <c r="C579" s="221" t="s">
        <v>32</v>
      </c>
      <c r="D579" s="222">
        <v>0.1549</v>
      </c>
      <c r="E579" s="223">
        <f t="shared" si="1"/>
        <v>0.8451</v>
      </c>
      <c r="F579" s="224">
        <v>48.23</v>
      </c>
    </row>
    <row r="580">
      <c r="A580" s="219" t="s">
        <v>1800</v>
      </c>
      <c r="B580" s="220" t="s">
        <v>1801</v>
      </c>
      <c r="C580" s="221" t="s">
        <v>32</v>
      </c>
      <c r="D580" s="222">
        <v>0.1539</v>
      </c>
      <c r="E580" s="223">
        <f t="shared" si="1"/>
        <v>0.8461</v>
      </c>
      <c r="F580" s="224">
        <v>138.26</v>
      </c>
    </row>
    <row r="581">
      <c r="A581" s="219" t="s">
        <v>1802</v>
      </c>
      <c r="B581" s="220" t="s">
        <v>1803</v>
      </c>
      <c r="C581" s="221" t="s">
        <v>32</v>
      </c>
      <c r="D581" s="222">
        <v>0.1308</v>
      </c>
      <c r="E581" s="223">
        <f t="shared" si="1"/>
        <v>0.8692</v>
      </c>
      <c r="F581" s="224">
        <v>131.95</v>
      </c>
    </row>
    <row r="582">
      <c r="A582" s="219" t="s">
        <v>1804</v>
      </c>
      <c r="B582" s="220" t="s">
        <v>1806</v>
      </c>
      <c r="C582" s="221" t="s">
        <v>107</v>
      </c>
      <c r="D582" s="222">
        <v>0.0424</v>
      </c>
      <c r="E582" s="223">
        <f t="shared" si="1"/>
        <v>0.9576</v>
      </c>
      <c r="F582" s="224">
        <v>57.04</v>
      </c>
    </row>
    <row r="583">
      <c r="A583" s="219" t="s">
        <v>1810</v>
      </c>
      <c r="B583" s="220" t="s">
        <v>1811</v>
      </c>
      <c r="C583" s="221" t="s">
        <v>107</v>
      </c>
      <c r="D583" s="222">
        <v>0.035</v>
      </c>
      <c r="E583" s="223">
        <f t="shared" si="1"/>
        <v>0.965</v>
      </c>
      <c r="F583" s="224">
        <v>56.33</v>
      </c>
    </row>
    <row r="584">
      <c r="A584" s="219" t="s">
        <v>1812</v>
      </c>
      <c r="B584" s="220" t="s">
        <v>1813</v>
      </c>
      <c r="C584" s="221" t="s">
        <v>107</v>
      </c>
      <c r="D584" s="222">
        <v>0.0198</v>
      </c>
      <c r="E584" s="223">
        <f t="shared" si="1"/>
        <v>0.9802</v>
      </c>
      <c r="F584" s="224">
        <v>251.97</v>
      </c>
    </row>
    <row r="585">
      <c r="A585" s="219" t="s">
        <v>1814</v>
      </c>
      <c r="B585" s="220" t="s">
        <v>1815</v>
      </c>
      <c r="C585" s="221" t="s">
        <v>107</v>
      </c>
      <c r="D585" s="222">
        <v>0.0152</v>
      </c>
      <c r="E585" s="223">
        <f t="shared" si="1"/>
        <v>0.9848</v>
      </c>
      <c r="F585" s="224">
        <v>249.51</v>
      </c>
    </row>
    <row r="586">
      <c r="A586" s="219" t="s">
        <v>1816</v>
      </c>
      <c r="B586" s="220" t="s">
        <v>1817</v>
      </c>
      <c r="C586" s="221" t="s">
        <v>107</v>
      </c>
      <c r="D586" s="222">
        <v>0.0156</v>
      </c>
      <c r="E586" s="223">
        <f t="shared" si="1"/>
        <v>0.9844</v>
      </c>
      <c r="F586" s="224">
        <v>380.04</v>
      </c>
    </row>
    <row r="587">
      <c r="A587" s="219" t="s">
        <v>1822</v>
      </c>
      <c r="B587" s="220" t="s">
        <v>1823</v>
      </c>
      <c r="C587" s="221" t="s">
        <v>107</v>
      </c>
      <c r="D587" s="222">
        <v>0.0119</v>
      </c>
      <c r="E587" s="223">
        <f t="shared" si="1"/>
        <v>0.9881</v>
      </c>
      <c r="F587" s="224">
        <v>377.12</v>
      </c>
    </row>
    <row r="588">
      <c r="A588" s="219" t="s">
        <v>1824</v>
      </c>
      <c r="B588" s="220" t="s">
        <v>1825</v>
      </c>
      <c r="C588" s="221" t="s">
        <v>107</v>
      </c>
      <c r="D588" s="222">
        <v>0.0127</v>
      </c>
      <c r="E588" s="223">
        <f t="shared" si="1"/>
        <v>0.9873</v>
      </c>
      <c r="F588" s="224">
        <v>536.4</v>
      </c>
    </row>
    <row r="589">
      <c r="A589" s="219" t="s">
        <v>1828</v>
      </c>
      <c r="B589" s="220" t="s">
        <v>1829</v>
      </c>
      <c r="C589" s="221" t="s">
        <v>107</v>
      </c>
      <c r="D589" s="222">
        <v>0.0097</v>
      </c>
      <c r="E589" s="223">
        <f t="shared" si="1"/>
        <v>0.9903</v>
      </c>
      <c r="F589" s="224">
        <v>533.03</v>
      </c>
    </row>
    <row r="590">
      <c r="A590" s="219" t="s">
        <v>1833</v>
      </c>
      <c r="B590" s="220" t="s">
        <v>1835</v>
      </c>
      <c r="C590" s="221" t="s">
        <v>32</v>
      </c>
      <c r="D590" s="222">
        <v>0.0327</v>
      </c>
      <c r="E590" s="223">
        <f t="shared" si="1"/>
        <v>0.9673</v>
      </c>
      <c r="F590" s="224">
        <v>80.53</v>
      </c>
    </row>
    <row r="591">
      <c r="A591" s="219" t="s">
        <v>1836</v>
      </c>
      <c r="B591" s="220" t="s">
        <v>1837</v>
      </c>
      <c r="C591" s="221" t="s">
        <v>32</v>
      </c>
      <c r="D591" s="222">
        <v>0.0267</v>
      </c>
      <c r="E591" s="223">
        <f t="shared" si="1"/>
        <v>0.9733</v>
      </c>
      <c r="F591" s="224">
        <v>79.75</v>
      </c>
    </row>
    <row r="592">
      <c r="A592" s="219" t="s">
        <v>1838</v>
      </c>
      <c r="B592" s="220" t="s">
        <v>1840</v>
      </c>
      <c r="C592" s="221" t="s">
        <v>32</v>
      </c>
      <c r="D592" s="222">
        <v>0.0729</v>
      </c>
      <c r="E592" s="223">
        <f t="shared" si="1"/>
        <v>0.9271</v>
      </c>
      <c r="F592" s="224">
        <v>26.35</v>
      </c>
    </row>
    <row r="593">
      <c r="A593" s="219" t="s">
        <v>1841</v>
      </c>
      <c r="B593" s="220" t="s">
        <v>1843</v>
      </c>
      <c r="C593" s="221" t="s">
        <v>32</v>
      </c>
      <c r="D593" s="222">
        <v>0.0605</v>
      </c>
      <c r="E593" s="223">
        <f t="shared" si="1"/>
        <v>0.9395</v>
      </c>
      <c r="F593" s="224">
        <v>25.78</v>
      </c>
    </row>
    <row r="594">
      <c r="A594" s="219" t="s">
        <v>1845</v>
      </c>
      <c r="B594" s="220" t="s">
        <v>1846</v>
      </c>
      <c r="C594" s="221" t="s">
        <v>32</v>
      </c>
      <c r="D594" s="222">
        <v>0.046</v>
      </c>
      <c r="E594" s="223">
        <f t="shared" si="1"/>
        <v>0.954</v>
      </c>
      <c r="F594" s="224">
        <v>49.35</v>
      </c>
    </row>
    <row r="595">
      <c r="A595" s="219" t="s">
        <v>1847</v>
      </c>
      <c r="B595" s="220" t="s">
        <v>1848</v>
      </c>
      <c r="C595" s="221" t="s">
        <v>32</v>
      </c>
      <c r="D595" s="222">
        <v>0.038</v>
      </c>
      <c r="E595" s="223">
        <f t="shared" si="1"/>
        <v>0.962</v>
      </c>
      <c r="F595" s="224">
        <v>48.67</v>
      </c>
    </row>
    <row r="596">
      <c r="A596" s="219" t="s">
        <v>1849</v>
      </c>
      <c r="B596" s="220" t="s">
        <v>1850</v>
      </c>
      <c r="C596" s="221" t="s">
        <v>32</v>
      </c>
      <c r="D596" s="222">
        <v>0.1412</v>
      </c>
      <c r="E596" s="223">
        <f t="shared" si="1"/>
        <v>0.8588</v>
      </c>
      <c r="F596" s="224">
        <v>45.55</v>
      </c>
    </row>
    <row r="597">
      <c r="A597" s="219" t="s">
        <v>1851</v>
      </c>
      <c r="B597" s="220" t="s">
        <v>1852</v>
      </c>
      <c r="C597" s="221" t="s">
        <v>32</v>
      </c>
      <c r="D597" s="222">
        <v>0.1177</v>
      </c>
      <c r="E597" s="223">
        <f t="shared" si="1"/>
        <v>0.8823</v>
      </c>
      <c r="F597" s="224">
        <v>41.81</v>
      </c>
    </row>
    <row r="598">
      <c r="A598" s="219" t="s">
        <v>1855</v>
      </c>
      <c r="B598" s="220" t="s">
        <v>1856</v>
      </c>
      <c r="C598" s="221" t="s">
        <v>32</v>
      </c>
      <c r="D598" s="222">
        <v>0.1201</v>
      </c>
      <c r="E598" s="223">
        <f t="shared" si="1"/>
        <v>0.8799</v>
      </c>
      <c r="F598" s="224">
        <v>71.45</v>
      </c>
    </row>
    <row r="599">
      <c r="A599" s="219" t="s">
        <v>1857</v>
      </c>
      <c r="B599" s="220" t="s">
        <v>1858</v>
      </c>
      <c r="C599" s="221" t="s">
        <v>32</v>
      </c>
      <c r="D599" s="222">
        <v>0.0987</v>
      </c>
      <c r="E599" s="223">
        <f t="shared" si="1"/>
        <v>0.9013</v>
      </c>
      <c r="F599" s="224">
        <v>66.46</v>
      </c>
    </row>
    <row r="600">
      <c r="A600" s="219" t="s">
        <v>1859</v>
      </c>
      <c r="B600" s="220" t="s">
        <v>1860</v>
      </c>
      <c r="C600" s="221" t="s">
        <v>107</v>
      </c>
      <c r="D600" s="222">
        <v>0.2405</v>
      </c>
      <c r="E600" s="223">
        <f t="shared" si="1"/>
        <v>0.7595</v>
      </c>
      <c r="F600" s="224">
        <v>93.08</v>
      </c>
    </row>
    <row r="601">
      <c r="A601" s="219" t="s">
        <v>1863</v>
      </c>
      <c r="B601" s="220" t="s">
        <v>1864</v>
      </c>
      <c r="C601" s="221" t="s">
        <v>107</v>
      </c>
      <c r="D601" s="222">
        <v>0.2216</v>
      </c>
      <c r="E601" s="223">
        <f t="shared" si="1"/>
        <v>0.7784</v>
      </c>
      <c r="F601" s="224">
        <v>82.53</v>
      </c>
    </row>
    <row r="602">
      <c r="A602" s="219" t="s">
        <v>1865</v>
      </c>
      <c r="B602" s="220" t="s">
        <v>1866</v>
      </c>
      <c r="C602" s="221" t="s">
        <v>107</v>
      </c>
      <c r="D602" s="222">
        <v>0.2432</v>
      </c>
      <c r="E602" s="223">
        <f t="shared" si="1"/>
        <v>0.7568</v>
      </c>
      <c r="F602" s="224">
        <v>23.03</v>
      </c>
    </row>
    <row r="603">
      <c r="A603" s="219" t="s">
        <v>1867</v>
      </c>
      <c r="B603" s="220" t="s">
        <v>1868</v>
      </c>
      <c r="C603" s="221" t="s">
        <v>107</v>
      </c>
      <c r="D603" s="222">
        <v>0.2247</v>
      </c>
      <c r="E603" s="223">
        <f t="shared" si="1"/>
        <v>0.7753</v>
      </c>
      <c r="F603" s="224">
        <v>20.38</v>
      </c>
    </row>
    <row r="604">
      <c r="A604" s="219" t="s">
        <v>1871</v>
      </c>
      <c r="B604" s="220" t="s">
        <v>1872</v>
      </c>
      <c r="C604" s="221" t="s">
        <v>107</v>
      </c>
      <c r="D604" s="222">
        <v>0.2592</v>
      </c>
      <c r="E604" s="223">
        <f t="shared" si="1"/>
        <v>0.7408</v>
      </c>
      <c r="F604" s="224">
        <v>30.86</v>
      </c>
    </row>
    <row r="605">
      <c r="A605" s="219" t="s">
        <v>1873</v>
      </c>
      <c r="B605" s="220" t="s">
        <v>1874</v>
      </c>
      <c r="C605" s="221" t="s">
        <v>107</v>
      </c>
      <c r="D605" s="222">
        <v>0.2416</v>
      </c>
      <c r="E605" s="223">
        <f t="shared" si="1"/>
        <v>0.7584</v>
      </c>
      <c r="F605" s="224">
        <v>27.07</v>
      </c>
    </row>
    <row r="606">
      <c r="A606" s="219" t="s">
        <v>1875</v>
      </c>
      <c r="B606" s="220" t="s">
        <v>1876</v>
      </c>
      <c r="C606" s="221" t="s">
        <v>107</v>
      </c>
      <c r="D606" s="222">
        <v>0.2665</v>
      </c>
      <c r="E606" s="223">
        <f t="shared" si="1"/>
        <v>0.7335</v>
      </c>
      <c r="F606" s="224">
        <v>39.02</v>
      </c>
    </row>
    <row r="607">
      <c r="A607" s="219" t="s">
        <v>1879</v>
      </c>
      <c r="B607" s="220" t="s">
        <v>1880</v>
      </c>
      <c r="C607" s="221" t="s">
        <v>107</v>
      </c>
      <c r="D607" s="222">
        <v>0.2489</v>
      </c>
      <c r="E607" s="223">
        <f t="shared" si="1"/>
        <v>0.7511</v>
      </c>
      <c r="F607" s="224">
        <v>34.11</v>
      </c>
    </row>
    <row r="608">
      <c r="A608" s="219" t="s">
        <v>1881</v>
      </c>
      <c r="B608" s="220" t="s">
        <v>1882</v>
      </c>
      <c r="C608" s="221" t="s">
        <v>107</v>
      </c>
      <c r="D608" s="222">
        <v>0.2695</v>
      </c>
      <c r="E608" s="223">
        <f t="shared" si="1"/>
        <v>0.7305</v>
      </c>
      <c r="F608" s="224">
        <v>47.46</v>
      </c>
    </row>
    <row r="609">
      <c r="A609" s="219" t="s">
        <v>1883</v>
      </c>
      <c r="B609" s="220" t="s">
        <v>1884</v>
      </c>
      <c r="C609" s="221" t="s">
        <v>107</v>
      </c>
      <c r="D609" s="222">
        <v>0.2522</v>
      </c>
      <c r="E609" s="223">
        <f t="shared" si="1"/>
        <v>0.7478</v>
      </c>
      <c r="F609" s="224">
        <v>41.43</v>
      </c>
    </row>
    <row r="610">
      <c r="A610" s="219" t="s">
        <v>1885</v>
      </c>
      <c r="B610" s="220" t="s">
        <v>1886</v>
      </c>
      <c r="C610" s="221" t="s">
        <v>107</v>
      </c>
      <c r="D610" s="222">
        <v>0.2577</v>
      </c>
      <c r="E610" s="223">
        <f t="shared" si="1"/>
        <v>0.7423</v>
      </c>
      <c r="F610" s="224">
        <v>58.9</v>
      </c>
    </row>
    <row r="611">
      <c r="A611" s="219" t="s">
        <v>1893</v>
      </c>
      <c r="B611" s="220" t="s">
        <v>1894</v>
      </c>
      <c r="C611" s="221" t="s">
        <v>107</v>
      </c>
      <c r="D611" s="222">
        <v>0.2399</v>
      </c>
      <c r="E611" s="223">
        <f t="shared" si="1"/>
        <v>0.7601</v>
      </c>
      <c r="F611" s="224">
        <v>51.73</v>
      </c>
    </row>
    <row r="612">
      <c r="A612" s="219" t="s">
        <v>1895</v>
      </c>
      <c r="B612" s="220" t="s">
        <v>1896</v>
      </c>
      <c r="C612" s="221" t="s">
        <v>107</v>
      </c>
      <c r="D612" s="222">
        <v>0.2525</v>
      </c>
      <c r="E612" s="223">
        <f t="shared" si="1"/>
        <v>0.7475</v>
      </c>
      <c r="F612" s="224">
        <v>69.65</v>
      </c>
    </row>
    <row r="613">
      <c r="A613" s="219" t="s">
        <v>1897</v>
      </c>
      <c r="B613" s="220" t="s">
        <v>1898</v>
      </c>
      <c r="C613" s="221" t="s">
        <v>107</v>
      </c>
      <c r="D613" s="222">
        <v>0.2343</v>
      </c>
      <c r="E613" s="223">
        <f t="shared" si="1"/>
        <v>0.7657</v>
      </c>
      <c r="F613" s="224">
        <v>61.34</v>
      </c>
    </row>
    <row r="614">
      <c r="A614" s="219" t="s">
        <v>1899</v>
      </c>
      <c r="B614" s="220" t="s">
        <v>1900</v>
      </c>
      <c r="C614" s="221" t="s">
        <v>107</v>
      </c>
      <c r="D614" s="222">
        <v>0.2508</v>
      </c>
      <c r="E614" s="223">
        <f t="shared" si="1"/>
        <v>0.7492</v>
      </c>
      <c r="F614" s="224">
        <v>79.72</v>
      </c>
    </row>
    <row r="615">
      <c r="A615" s="219" t="s">
        <v>1901</v>
      </c>
      <c r="B615" s="220" t="s">
        <v>1902</v>
      </c>
      <c r="C615" s="221" t="s">
        <v>107</v>
      </c>
      <c r="D615" s="222">
        <v>0.2325</v>
      </c>
      <c r="E615" s="223">
        <f t="shared" si="1"/>
        <v>0.7675</v>
      </c>
      <c r="F615" s="224">
        <v>70.29</v>
      </c>
    </row>
    <row r="616">
      <c r="A616" s="219" t="s">
        <v>1903</v>
      </c>
      <c r="B616" s="220" t="s">
        <v>1904</v>
      </c>
      <c r="C616" s="221" t="s">
        <v>107</v>
      </c>
      <c r="D616" s="222">
        <v>0.3712</v>
      </c>
      <c r="E616" s="223">
        <f t="shared" si="1"/>
        <v>0.6288</v>
      </c>
      <c r="F616" s="224">
        <v>115.07</v>
      </c>
    </row>
    <row r="617">
      <c r="A617" s="219" t="s">
        <v>1905</v>
      </c>
      <c r="B617" s="220" t="s">
        <v>1906</v>
      </c>
      <c r="C617" s="221" t="s">
        <v>107</v>
      </c>
      <c r="D617" s="222">
        <v>0.3695</v>
      </c>
      <c r="E617" s="223">
        <f t="shared" si="1"/>
        <v>0.6305</v>
      </c>
      <c r="F617" s="224">
        <v>104.51</v>
      </c>
    </row>
    <row r="618">
      <c r="A618" s="219" t="s">
        <v>1907</v>
      </c>
      <c r="B618" s="220" t="s">
        <v>1908</v>
      </c>
      <c r="C618" s="221" t="s">
        <v>107</v>
      </c>
      <c r="D618" s="222">
        <v>0.3679</v>
      </c>
      <c r="E618" s="223">
        <f t="shared" si="1"/>
        <v>0.6321</v>
      </c>
      <c r="F618" s="224">
        <v>142.0</v>
      </c>
    </row>
    <row r="619">
      <c r="A619" s="219" t="s">
        <v>1909</v>
      </c>
      <c r="B619" s="220" t="s">
        <v>1910</v>
      </c>
      <c r="C619" s="221" t="s">
        <v>107</v>
      </c>
      <c r="D619" s="222">
        <v>0.3659</v>
      </c>
      <c r="E619" s="223">
        <f t="shared" si="1"/>
        <v>0.6341</v>
      </c>
      <c r="F619" s="224">
        <v>129.18</v>
      </c>
    </row>
    <row r="620">
      <c r="A620" s="219" t="s">
        <v>1911</v>
      </c>
      <c r="B620" s="220" t="s">
        <v>1912</v>
      </c>
      <c r="C620" s="221" t="s">
        <v>107</v>
      </c>
      <c r="D620" s="222">
        <v>0.3631</v>
      </c>
      <c r="E620" s="223">
        <f t="shared" si="1"/>
        <v>0.6369</v>
      </c>
      <c r="F620" s="224">
        <v>184.33</v>
      </c>
    </row>
    <row r="621">
      <c r="A621" s="219" t="s">
        <v>1913</v>
      </c>
      <c r="B621" s="220" t="s">
        <v>1914</v>
      </c>
      <c r="C621" s="221" t="s">
        <v>107</v>
      </c>
      <c r="D621" s="222">
        <v>0.3607</v>
      </c>
      <c r="E621" s="223">
        <f t="shared" si="1"/>
        <v>0.6393</v>
      </c>
      <c r="F621" s="224">
        <v>168.13</v>
      </c>
    </row>
    <row r="622">
      <c r="A622" s="219" t="s">
        <v>1915</v>
      </c>
      <c r="B622" s="220" t="s">
        <v>1916</v>
      </c>
      <c r="C622" s="221" t="s">
        <v>107</v>
      </c>
      <c r="D622" s="222">
        <v>0.3841</v>
      </c>
      <c r="E622" s="223">
        <f t="shared" si="1"/>
        <v>0.6159</v>
      </c>
      <c r="F622" s="224">
        <v>29.08</v>
      </c>
    </row>
    <row r="623">
      <c r="A623" s="219" t="s">
        <v>1917</v>
      </c>
      <c r="B623" s="220" t="s">
        <v>1918</v>
      </c>
      <c r="C623" s="221" t="s">
        <v>107</v>
      </c>
      <c r="D623" s="222">
        <v>0.3838</v>
      </c>
      <c r="E623" s="223">
        <f t="shared" si="1"/>
        <v>0.6162</v>
      </c>
      <c r="F623" s="224">
        <v>26.42</v>
      </c>
    </row>
    <row r="624">
      <c r="A624" s="219" t="s">
        <v>1919</v>
      </c>
      <c r="B624" s="220" t="s">
        <v>1920</v>
      </c>
      <c r="C624" s="221" t="s">
        <v>107</v>
      </c>
      <c r="D624" s="222">
        <v>0.3819</v>
      </c>
      <c r="E624" s="223">
        <f t="shared" si="1"/>
        <v>0.6181</v>
      </c>
      <c r="F624" s="224">
        <v>40.53</v>
      </c>
    </row>
    <row r="625">
      <c r="A625" s="219" t="s">
        <v>1921</v>
      </c>
      <c r="B625" s="220" t="s">
        <v>1922</v>
      </c>
      <c r="C625" s="221" t="s">
        <v>107</v>
      </c>
      <c r="D625" s="222">
        <v>0.3814</v>
      </c>
      <c r="E625" s="223">
        <f t="shared" si="1"/>
        <v>0.6186</v>
      </c>
      <c r="F625" s="224">
        <v>36.76</v>
      </c>
    </row>
    <row r="626">
      <c r="A626" s="219" t="s">
        <v>1923</v>
      </c>
      <c r="B626" s="220" t="s">
        <v>1924</v>
      </c>
      <c r="C626" s="221" t="s">
        <v>107</v>
      </c>
      <c r="D626" s="222">
        <v>0.3801</v>
      </c>
      <c r="E626" s="223">
        <f t="shared" si="1"/>
        <v>0.6199</v>
      </c>
      <c r="F626" s="224">
        <v>52.33</v>
      </c>
    </row>
    <row r="627">
      <c r="A627" s="219" t="s">
        <v>1925</v>
      </c>
      <c r="B627" s="220" t="s">
        <v>1926</v>
      </c>
      <c r="C627" s="221" t="s">
        <v>107</v>
      </c>
      <c r="D627" s="222">
        <v>0.3792</v>
      </c>
      <c r="E627" s="223">
        <f t="shared" si="1"/>
        <v>0.6208</v>
      </c>
      <c r="F627" s="224">
        <v>47.42</v>
      </c>
    </row>
    <row r="628">
      <c r="A628" s="219" t="s">
        <v>1927</v>
      </c>
      <c r="B628" s="220" t="s">
        <v>1928</v>
      </c>
      <c r="C628" s="221" t="s">
        <v>107</v>
      </c>
      <c r="D628" s="222">
        <v>0.3784</v>
      </c>
      <c r="E628" s="223">
        <f t="shared" si="1"/>
        <v>0.6216</v>
      </c>
      <c r="F628" s="224">
        <v>64.33</v>
      </c>
    </row>
    <row r="629">
      <c r="A629" s="219" t="s">
        <v>1929</v>
      </c>
      <c r="B629" s="220" t="s">
        <v>1930</v>
      </c>
      <c r="C629" s="221" t="s">
        <v>107</v>
      </c>
      <c r="D629" s="222">
        <v>0.3774</v>
      </c>
      <c r="E629" s="223">
        <f t="shared" si="1"/>
        <v>0.6226</v>
      </c>
      <c r="F629" s="224">
        <v>58.3</v>
      </c>
    </row>
    <row r="630">
      <c r="A630" s="219" t="s">
        <v>1931</v>
      </c>
      <c r="B630" s="220" t="s">
        <v>1932</v>
      </c>
      <c r="C630" s="221" t="s">
        <v>107</v>
      </c>
      <c r="D630" s="222">
        <v>0.3763</v>
      </c>
      <c r="E630" s="223">
        <f t="shared" si="1"/>
        <v>0.6237</v>
      </c>
      <c r="F630" s="224">
        <v>76.61</v>
      </c>
    </row>
    <row r="631">
      <c r="A631" s="219" t="s">
        <v>1933</v>
      </c>
      <c r="B631" s="220" t="s">
        <v>1934</v>
      </c>
      <c r="C631" s="221" t="s">
        <v>107</v>
      </c>
      <c r="D631" s="222">
        <v>0.3752</v>
      </c>
      <c r="E631" s="223">
        <f t="shared" si="1"/>
        <v>0.6248</v>
      </c>
      <c r="F631" s="224">
        <v>69.46</v>
      </c>
    </row>
    <row r="632">
      <c r="A632" s="219" t="s">
        <v>1935</v>
      </c>
      <c r="B632" s="220" t="s">
        <v>1936</v>
      </c>
      <c r="C632" s="221" t="s">
        <v>107</v>
      </c>
      <c r="D632" s="222">
        <v>0.3748</v>
      </c>
      <c r="E632" s="223">
        <f t="shared" si="1"/>
        <v>0.6252</v>
      </c>
      <c r="F632" s="224">
        <v>89.17</v>
      </c>
    </row>
    <row r="633">
      <c r="A633" s="219" t="s">
        <v>1937</v>
      </c>
      <c r="B633" s="220" t="s">
        <v>1938</v>
      </c>
      <c r="C633" s="221" t="s">
        <v>107</v>
      </c>
      <c r="D633" s="222">
        <v>0.3733</v>
      </c>
      <c r="E633" s="223">
        <f t="shared" si="1"/>
        <v>0.6267</v>
      </c>
      <c r="F633" s="224">
        <v>80.9</v>
      </c>
    </row>
    <row r="634">
      <c r="A634" s="219" t="s">
        <v>1939</v>
      </c>
      <c r="B634" s="220" t="s">
        <v>1940</v>
      </c>
      <c r="C634" s="221" t="s">
        <v>107</v>
      </c>
      <c r="D634" s="222">
        <v>0.3728</v>
      </c>
      <c r="E634" s="223">
        <f t="shared" si="1"/>
        <v>0.6272</v>
      </c>
      <c r="F634" s="224">
        <v>102.04</v>
      </c>
    </row>
    <row r="635">
      <c r="A635" s="219" t="s">
        <v>1942</v>
      </c>
      <c r="B635" s="220" t="s">
        <v>1944</v>
      </c>
      <c r="C635" s="221" t="s">
        <v>107</v>
      </c>
      <c r="D635" s="222">
        <v>0.3713</v>
      </c>
      <c r="E635" s="223">
        <f t="shared" si="1"/>
        <v>0.6287</v>
      </c>
      <c r="F635" s="224">
        <v>92.59</v>
      </c>
    </row>
    <row r="636">
      <c r="A636" s="219" t="s">
        <v>1945</v>
      </c>
      <c r="B636" s="220" t="s">
        <v>1946</v>
      </c>
      <c r="C636" s="221" t="s">
        <v>107</v>
      </c>
      <c r="D636" s="222">
        <v>0.1662</v>
      </c>
      <c r="E636" s="223">
        <f t="shared" si="1"/>
        <v>0.8338</v>
      </c>
      <c r="F636" s="224">
        <v>67.19</v>
      </c>
    </row>
    <row r="637">
      <c r="A637" s="219" t="s">
        <v>1947</v>
      </c>
      <c r="B637" s="220" t="s">
        <v>1948</v>
      </c>
      <c r="C637" s="221" t="s">
        <v>107</v>
      </c>
      <c r="D637" s="222">
        <v>0.1571</v>
      </c>
      <c r="E637" s="223">
        <f t="shared" si="1"/>
        <v>0.8429</v>
      </c>
      <c r="F637" s="224">
        <v>64.53</v>
      </c>
    </row>
    <row r="638">
      <c r="A638" s="219" t="s">
        <v>1949</v>
      </c>
      <c r="B638" s="220" t="s">
        <v>1950</v>
      </c>
      <c r="C638" s="221" t="s">
        <v>107</v>
      </c>
      <c r="D638" s="222">
        <v>0.1809</v>
      </c>
      <c r="E638" s="223">
        <f t="shared" si="1"/>
        <v>0.8191</v>
      </c>
      <c r="F638" s="224">
        <v>85.56</v>
      </c>
    </row>
    <row r="639">
      <c r="A639" s="219" t="s">
        <v>1955</v>
      </c>
      <c r="B639" s="220" t="s">
        <v>1956</v>
      </c>
      <c r="C639" s="221" t="s">
        <v>107</v>
      </c>
      <c r="D639" s="222">
        <v>0.1714</v>
      </c>
      <c r="E639" s="223">
        <f t="shared" si="1"/>
        <v>0.8286</v>
      </c>
      <c r="F639" s="224">
        <v>81.79</v>
      </c>
    </row>
    <row r="640">
      <c r="A640" s="219" t="s">
        <v>1957</v>
      </c>
      <c r="B640" s="220" t="s">
        <v>1958</v>
      </c>
      <c r="C640" s="221" t="s">
        <v>107</v>
      </c>
      <c r="D640" s="222">
        <v>0.1667</v>
      </c>
      <c r="E640" s="223">
        <f t="shared" si="1"/>
        <v>0.8333</v>
      </c>
      <c r="F640" s="224">
        <v>119.35</v>
      </c>
    </row>
    <row r="641">
      <c r="A641" s="219" t="s">
        <v>1959</v>
      </c>
      <c r="B641" s="220" t="s">
        <v>1961</v>
      </c>
      <c r="C641" s="221" t="s">
        <v>107</v>
      </c>
      <c r="D641" s="222">
        <v>0.1571</v>
      </c>
      <c r="E641" s="223">
        <f t="shared" si="1"/>
        <v>0.8429</v>
      </c>
      <c r="F641" s="224">
        <v>114.44</v>
      </c>
    </row>
    <row r="642">
      <c r="A642" s="219" t="s">
        <v>1963</v>
      </c>
      <c r="B642" s="220" t="s">
        <v>1964</v>
      </c>
      <c r="C642" s="221" t="s">
        <v>107</v>
      </c>
      <c r="D642" s="222">
        <v>0.0192</v>
      </c>
      <c r="E642" s="223">
        <f t="shared" si="1"/>
        <v>0.9808</v>
      </c>
      <c r="F642" s="224">
        <v>1165.96</v>
      </c>
    </row>
    <row r="643">
      <c r="A643" s="219" t="s">
        <v>1965</v>
      </c>
      <c r="B643" s="220" t="s">
        <v>1966</v>
      </c>
      <c r="C643" s="221" t="s">
        <v>107</v>
      </c>
      <c r="D643" s="222">
        <v>0.0158</v>
      </c>
      <c r="E643" s="223">
        <f t="shared" si="1"/>
        <v>0.9842</v>
      </c>
      <c r="F643" s="224">
        <v>1155.41</v>
      </c>
    </row>
    <row r="644">
      <c r="A644" s="219" t="s">
        <v>1971</v>
      </c>
      <c r="B644" s="220" t="s">
        <v>1972</v>
      </c>
      <c r="C644" s="221" t="s">
        <v>107</v>
      </c>
      <c r="D644" s="222">
        <v>0.0226</v>
      </c>
      <c r="E644" s="223">
        <f t="shared" si="1"/>
        <v>0.9774</v>
      </c>
      <c r="F644" s="224">
        <v>247.5</v>
      </c>
    </row>
    <row r="645">
      <c r="A645" s="219" t="s">
        <v>1973</v>
      </c>
      <c r="B645" s="220" t="s">
        <v>1974</v>
      </c>
      <c r="C645" s="221" t="s">
        <v>107</v>
      </c>
      <c r="D645" s="222">
        <v>0.0187</v>
      </c>
      <c r="E645" s="223">
        <f t="shared" si="1"/>
        <v>0.9813</v>
      </c>
      <c r="F645" s="224">
        <v>244.85</v>
      </c>
    </row>
    <row r="646">
      <c r="A646" s="219" t="s">
        <v>1975</v>
      </c>
      <c r="B646" s="220" t="s">
        <v>1976</v>
      </c>
      <c r="C646" s="221" t="s">
        <v>107</v>
      </c>
      <c r="D646" s="222">
        <v>0.0306</v>
      </c>
      <c r="E646" s="223">
        <f t="shared" si="1"/>
        <v>0.9694</v>
      </c>
      <c r="F646" s="224">
        <v>261.08</v>
      </c>
    </row>
    <row r="647">
      <c r="A647" s="219" t="s">
        <v>1979</v>
      </c>
      <c r="B647" s="220" t="s">
        <v>1980</v>
      </c>
      <c r="C647" s="221" t="s">
        <v>107</v>
      </c>
      <c r="D647" s="222">
        <v>0.0254</v>
      </c>
      <c r="E647" s="223">
        <f t="shared" si="1"/>
        <v>0.9746</v>
      </c>
      <c r="F647" s="224">
        <v>257.29</v>
      </c>
    </row>
    <row r="648">
      <c r="A648" s="219" t="s">
        <v>1981</v>
      </c>
      <c r="B648" s="220" t="s">
        <v>1982</v>
      </c>
      <c r="C648" s="221" t="s">
        <v>107</v>
      </c>
      <c r="D648" s="222">
        <v>0.0224</v>
      </c>
      <c r="E648" s="223">
        <f t="shared" si="1"/>
        <v>0.9776</v>
      </c>
      <c r="F648" s="224">
        <v>464.94</v>
      </c>
    </row>
    <row r="649">
      <c r="A649" s="219" t="s">
        <v>1983</v>
      </c>
      <c r="B649" s="220" t="s">
        <v>1984</v>
      </c>
      <c r="C649" s="221" t="s">
        <v>107</v>
      </c>
      <c r="D649" s="222">
        <v>0.0185</v>
      </c>
      <c r="E649" s="223">
        <f t="shared" si="1"/>
        <v>0.9815</v>
      </c>
      <c r="F649" s="224">
        <v>460.03</v>
      </c>
    </row>
    <row r="650">
      <c r="A650" s="219" t="s">
        <v>1985</v>
      </c>
      <c r="B650" s="220" t="s">
        <v>1986</v>
      </c>
      <c r="C650" s="221" t="s">
        <v>107</v>
      </c>
      <c r="D650" s="222">
        <v>0.0224</v>
      </c>
      <c r="E650" s="223">
        <f t="shared" si="1"/>
        <v>0.9776</v>
      </c>
      <c r="F650" s="224">
        <v>570.09</v>
      </c>
    </row>
    <row r="651">
      <c r="A651" s="219" t="s">
        <v>1987</v>
      </c>
      <c r="B651" s="220" t="s">
        <v>1989</v>
      </c>
      <c r="C651" s="221" t="s">
        <v>107</v>
      </c>
      <c r="D651" s="222">
        <v>0.0185</v>
      </c>
      <c r="E651" s="223">
        <f t="shared" si="1"/>
        <v>0.9815</v>
      </c>
      <c r="F651" s="224">
        <v>564.06</v>
      </c>
    </row>
    <row r="652">
      <c r="A652" s="219" t="s">
        <v>1991</v>
      </c>
      <c r="B652" s="220" t="s">
        <v>1992</v>
      </c>
      <c r="C652" s="221" t="s">
        <v>107</v>
      </c>
      <c r="D652" s="222">
        <v>0.0205</v>
      </c>
      <c r="E652" s="223">
        <f t="shared" si="1"/>
        <v>0.9795</v>
      </c>
      <c r="F652" s="224">
        <v>741.54</v>
      </c>
    </row>
    <row r="653">
      <c r="A653" s="219" t="s">
        <v>1993</v>
      </c>
      <c r="B653" s="220" t="s">
        <v>1994</v>
      </c>
      <c r="C653" s="221" t="s">
        <v>107</v>
      </c>
      <c r="D653" s="222">
        <v>0.0169</v>
      </c>
      <c r="E653" s="223">
        <f t="shared" si="1"/>
        <v>0.9831</v>
      </c>
      <c r="F653" s="224">
        <v>734.37</v>
      </c>
    </row>
    <row r="654">
      <c r="A654" s="219" t="s">
        <v>1995</v>
      </c>
      <c r="B654" s="220" t="s">
        <v>1996</v>
      </c>
      <c r="C654" s="221" t="s">
        <v>107</v>
      </c>
      <c r="D654" s="222">
        <v>0.0229</v>
      </c>
      <c r="E654" s="223">
        <f t="shared" si="1"/>
        <v>0.9771</v>
      </c>
      <c r="F654" s="224">
        <v>767.37</v>
      </c>
    </row>
    <row r="655">
      <c r="A655" s="219" t="s">
        <v>1997</v>
      </c>
      <c r="B655" s="220" t="s">
        <v>1998</v>
      </c>
      <c r="C655" s="221" t="s">
        <v>107</v>
      </c>
      <c r="D655" s="222">
        <v>0.0189</v>
      </c>
      <c r="E655" s="223">
        <f t="shared" si="1"/>
        <v>0.9811</v>
      </c>
      <c r="F655" s="224">
        <v>759.06</v>
      </c>
    </row>
    <row r="656">
      <c r="A656" s="219" t="s">
        <v>2002</v>
      </c>
      <c r="B656" s="220" t="s">
        <v>2004</v>
      </c>
      <c r="C656" s="221" t="s">
        <v>107</v>
      </c>
      <c r="D656" s="222">
        <v>0.0176</v>
      </c>
      <c r="E656" s="223">
        <f t="shared" si="1"/>
        <v>0.9824</v>
      </c>
      <c r="F656" s="224">
        <v>1137.64</v>
      </c>
    </row>
    <row r="657">
      <c r="A657" s="219" t="s">
        <v>2005</v>
      </c>
      <c r="B657" s="220" t="s">
        <v>2006</v>
      </c>
      <c r="C657" s="221" t="s">
        <v>107</v>
      </c>
      <c r="D657" s="222">
        <v>0.0145</v>
      </c>
      <c r="E657" s="223">
        <f t="shared" si="1"/>
        <v>0.9855</v>
      </c>
      <c r="F657" s="224">
        <v>1128.21</v>
      </c>
    </row>
    <row r="658">
      <c r="A658" s="219" t="s">
        <v>2007</v>
      </c>
      <c r="B658" s="220" t="s">
        <v>2008</v>
      </c>
      <c r="C658" s="221" t="s">
        <v>107</v>
      </c>
      <c r="D658" s="222">
        <v>0.0658</v>
      </c>
      <c r="E658" s="223">
        <f t="shared" si="1"/>
        <v>0.9342</v>
      </c>
      <c r="F658" s="224">
        <v>649.2</v>
      </c>
    </row>
    <row r="659">
      <c r="A659" s="219" t="s">
        <v>2009</v>
      </c>
      <c r="B659" s="220" t="s">
        <v>2010</v>
      </c>
      <c r="C659" s="221" t="s">
        <v>107</v>
      </c>
      <c r="D659" s="222">
        <v>0.0605</v>
      </c>
      <c r="E659" s="223">
        <f t="shared" si="1"/>
        <v>0.9395</v>
      </c>
      <c r="F659" s="224">
        <v>638.64</v>
      </c>
    </row>
    <row r="660">
      <c r="A660" s="219" t="s">
        <v>2011</v>
      </c>
      <c r="B660" s="220" t="s">
        <v>2012</v>
      </c>
      <c r="C660" s="221" t="s">
        <v>107</v>
      </c>
      <c r="D660" s="222">
        <v>0.0556</v>
      </c>
      <c r="E660" s="223">
        <f t="shared" si="1"/>
        <v>0.9444</v>
      </c>
      <c r="F660" s="224">
        <v>939.75</v>
      </c>
    </row>
    <row r="661">
      <c r="A661" s="219" t="s">
        <v>2013</v>
      </c>
      <c r="B661" s="220" t="s">
        <v>2014</v>
      </c>
      <c r="C661" s="221" t="s">
        <v>107</v>
      </c>
      <c r="D661" s="222">
        <v>0.051</v>
      </c>
      <c r="E661" s="223">
        <f t="shared" si="1"/>
        <v>0.949</v>
      </c>
      <c r="F661" s="224">
        <v>926.93</v>
      </c>
    </row>
    <row r="662">
      <c r="A662" s="219" t="s">
        <v>2015</v>
      </c>
      <c r="B662" s="220" t="s">
        <v>2016</v>
      </c>
      <c r="C662" s="221" t="s">
        <v>107</v>
      </c>
      <c r="D662" s="222">
        <v>0.0499</v>
      </c>
      <c r="E662" s="223">
        <f t="shared" si="1"/>
        <v>0.9501</v>
      </c>
      <c r="F662" s="224">
        <v>1340.1</v>
      </c>
    </row>
    <row r="663">
      <c r="A663" s="219" t="s">
        <v>2017</v>
      </c>
      <c r="B663" s="220" t="s">
        <v>2019</v>
      </c>
      <c r="C663" s="221" t="s">
        <v>107</v>
      </c>
      <c r="D663" s="222">
        <v>0.0458</v>
      </c>
      <c r="E663" s="223">
        <f t="shared" si="1"/>
        <v>0.9542</v>
      </c>
      <c r="F663" s="224">
        <v>1323.9</v>
      </c>
    </row>
    <row r="664">
      <c r="A664" s="219" t="s">
        <v>2021</v>
      </c>
      <c r="B664" s="220" t="s">
        <v>2022</v>
      </c>
      <c r="C664" s="221" t="s">
        <v>107</v>
      </c>
      <c r="D664" s="222">
        <v>0.0723</v>
      </c>
      <c r="E664" s="223">
        <f t="shared" si="1"/>
        <v>0.9277</v>
      </c>
      <c r="F664" s="224">
        <v>154.55</v>
      </c>
    </row>
    <row r="665">
      <c r="A665" s="219" t="s">
        <v>2023</v>
      </c>
      <c r="B665" s="220" t="s">
        <v>2024</v>
      </c>
      <c r="C665" s="221" t="s">
        <v>107</v>
      </c>
      <c r="D665" s="222">
        <v>0.0668</v>
      </c>
      <c r="E665" s="223">
        <f t="shared" si="1"/>
        <v>0.9332</v>
      </c>
      <c r="F665" s="224">
        <v>151.89</v>
      </c>
    </row>
    <row r="666">
      <c r="A666" s="219" t="s">
        <v>2025</v>
      </c>
      <c r="B666" s="220" t="s">
        <v>2026</v>
      </c>
      <c r="C666" s="221" t="s">
        <v>107</v>
      </c>
      <c r="D666" s="222">
        <v>0.085</v>
      </c>
      <c r="E666" s="223">
        <f t="shared" si="1"/>
        <v>0.915</v>
      </c>
      <c r="F666" s="224">
        <v>182.12</v>
      </c>
    </row>
    <row r="667">
      <c r="A667" s="219" t="s">
        <v>2029</v>
      </c>
      <c r="B667" s="220" t="s">
        <v>2030</v>
      </c>
      <c r="C667" s="221" t="s">
        <v>107</v>
      </c>
      <c r="D667" s="222">
        <v>0.0786</v>
      </c>
      <c r="E667" s="223">
        <f t="shared" si="1"/>
        <v>0.9214</v>
      </c>
      <c r="F667" s="224">
        <v>178.35</v>
      </c>
    </row>
    <row r="668">
      <c r="A668" s="219" t="s">
        <v>2031</v>
      </c>
      <c r="B668" s="220" t="s">
        <v>2033</v>
      </c>
      <c r="C668" s="221" t="s">
        <v>107</v>
      </c>
      <c r="D668" s="222">
        <v>0.0898</v>
      </c>
      <c r="E668" s="223">
        <f t="shared" si="1"/>
        <v>0.9102</v>
      </c>
      <c r="F668" s="224">
        <v>221.54</v>
      </c>
    </row>
    <row r="669">
      <c r="A669" s="219" t="s">
        <v>2034</v>
      </c>
      <c r="B669" s="220" t="s">
        <v>2035</v>
      </c>
      <c r="C669" s="221" t="s">
        <v>107</v>
      </c>
      <c r="D669" s="222">
        <v>0.083</v>
      </c>
      <c r="E669" s="223">
        <f t="shared" si="1"/>
        <v>0.917</v>
      </c>
      <c r="F669" s="224">
        <v>216.63</v>
      </c>
    </row>
    <row r="670">
      <c r="A670" s="219" t="s">
        <v>2036</v>
      </c>
      <c r="B670" s="220" t="s">
        <v>2037</v>
      </c>
      <c r="C670" s="221" t="s">
        <v>107</v>
      </c>
      <c r="D670" s="222">
        <v>0.0719</v>
      </c>
      <c r="E670" s="223">
        <f t="shared" si="1"/>
        <v>0.9281</v>
      </c>
      <c r="F670" s="224">
        <v>338.31</v>
      </c>
    </row>
    <row r="671">
      <c r="A671" s="219" t="s">
        <v>2038</v>
      </c>
      <c r="B671" s="220" t="s">
        <v>2039</v>
      </c>
      <c r="C671" s="221" t="s">
        <v>107</v>
      </c>
      <c r="D671" s="222">
        <v>0.0662</v>
      </c>
      <c r="E671" s="223">
        <f t="shared" si="1"/>
        <v>0.9338</v>
      </c>
      <c r="F671" s="224">
        <v>332.28</v>
      </c>
    </row>
    <row r="672">
      <c r="A672" s="219" t="s">
        <v>2041</v>
      </c>
      <c r="B672" s="220" t="s">
        <v>2042</v>
      </c>
      <c r="C672" s="221" t="s">
        <v>107</v>
      </c>
      <c r="D672" s="222">
        <v>0.0641</v>
      </c>
      <c r="E672" s="223">
        <f t="shared" si="1"/>
        <v>0.9359</v>
      </c>
      <c r="F672" s="224">
        <v>450.04</v>
      </c>
    </row>
    <row r="673">
      <c r="A673" s="219" t="s">
        <v>2043</v>
      </c>
      <c r="B673" s="220" t="s">
        <v>2044</v>
      </c>
      <c r="C673" s="221" t="s">
        <v>107</v>
      </c>
      <c r="D673" s="222">
        <v>0.0588</v>
      </c>
      <c r="E673" s="223">
        <f t="shared" si="1"/>
        <v>0.9412</v>
      </c>
      <c r="F673" s="224">
        <v>442.89</v>
      </c>
    </row>
    <row r="674">
      <c r="A674" s="219" t="s">
        <v>2045</v>
      </c>
      <c r="B674" s="220" t="s">
        <v>2046</v>
      </c>
      <c r="C674" s="221" t="s">
        <v>107</v>
      </c>
      <c r="D674" s="222">
        <v>0.0613</v>
      </c>
      <c r="E674" s="223">
        <f t="shared" si="1"/>
        <v>0.9387</v>
      </c>
      <c r="F674" s="224">
        <v>545.02</v>
      </c>
    </row>
    <row r="675">
      <c r="A675" s="219" t="s">
        <v>2049</v>
      </c>
      <c r="B675" s="220" t="s">
        <v>2050</v>
      </c>
      <c r="C675" s="221" t="s">
        <v>107</v>
      </c>
      <c r="D675" s="222">
        <v>0.0563</v>
      </c>
      <c r="E675" s="223">
        <f t="shared" si="1"/>
        <v>0.9437</v>
      </c>
      <c r="F675" s="224">
        <v>536.75</v>
      </c>
    </row>
    <row r="676">
      <c r="A676" s="219" t="s">
        <v>2051</v>
      </c>
      <c r="B676" s="220" t="s">
        <v>2052</v>
      </c>
      <c r="C676" s="221" t="s">
        <v>107</v>
      </c>
      <c r="D676" s="222">
        <v>0.0608</v>
      </c>
      <c r="E676" s="223">
        <f t="shared" si="1"/>
        <v>0.9392</v>
      </c>
      <c r="F676" s="224">
        <v>625.81</v>
      </c>
    </row>
    <row r="677">
      <c r="A677" s="219" t="s">
        <v>2053</v>
      </c>
      <c r="B677" s="220" t="s">
        <v>2055</v>
      </c>
      <c r="C677" s="221" t="s">
        <v>107</v>
      </c>
      <c r="D677" s="222">
        <v>0.0558</v>
      </c>
      <c r="E677" s="223">
        <f t="shared" si="1"/>
        <v>0.9442</v>
      </c>
      <c r="F677" s="224">
        <v>616.36</v>
      </c>
    </row>
    <row r="678">
      <c r="A678" s="219" t="s">
        <v>2057</v>
      </c>
      <c r="B678" s="220" t="s">
        <v>2058</v>
      </c>
      <c r="C678" s="221" t="s">
        <v>145</v>
      </c>
      <c r="D678" s="222">
        <v>0.1639</v>
      </c>
      <c r="E678" s="223">
        <f t="shared" si="1"/>
        <v>0.8361</v>
      </c>
      <c r="F678" s="224">
        <v>113.41</v>
      </c>
    </row>
    <row r="679">
      <c r="A679" s="219" t="s">
        <v>1432</v>
      </c>
      <c r="B679" s="220" t="s">
        <v>1435</v>
      </c>
      <c r="C679" s="221" t="s">
        <v>145</v>
      </c>
      <c r="D679" s="222">
        <v>0.2199</v>
      </c>
      <c r="E679" s="223">
        <f t="shared" si="1"/>
        <v>0.7801</v>
      </c>
      <c r="F679" s="224">
        <v>84.55</v>
      </c>
    </row>
    <row r="680">
      <c r="A680" s="219" t="s">
        <v>2060</v>
      </c>
      <c r="B680" s="220" t="s">
        <v>2061</v>
      </c>
      <c r="C680" s="221" t="s">
        <v>145</v>
      </c>
      <c r="D680" s="222">
        <v>0.0906</v>
      </c>
      <c r="E680" s="223">
        <f t="shared" si="1"/>
        <v>0.9094</v>
      </c>
      <c r="F680" s="224">
        <v>78.7</v>
      </c>
    </row>
    <row r="681">
      <c r="A681" s="219" t="s">
        <v>2064</v>
      </c>
      <c r="B681" s="220" t="s">
        <v>2065</v>
      </c>
      <c r="C681" s="221" t="s">
        <v>145</v>
      </c>
      <c r="D681" s="222">
        <v>0.0768</v>
      </c>
      <c r="E681" s="223">
        <f t="shared" si="1"/>
        <v>0.9232</v>
      </c>
      <c r="F681" s="224">
        <v>71.75</v>
      </c>
    </row>
    <row r="682">
      <c r="A682" s="219" t="s">
        <v>2066</v>
      </c>
      <c r="B682" s="220" t="s">
        <v>2067</v>
      </c>
      <c r="C682" s="221" t="s">
        <v>145</v>
      </c>
      <c r="D682" s="222">
        <v>0.0663</v>
      </c>
      <c r="E682" s="223">
        <f t="shared" si="1"/>
        <v>0.9337</v>
      </c>
      <c r="F682" s="224">
        <v>107.56</v>
      </c>
    </row>
    <row r="683">
      <c r="A683" s="219" t="s">
        <v>2068</v>
      </c>
      <c r="B683" s="220" t="s">
        <v>2069</v>
      </c>
      <c r="C683" s="221" t="s">
        <v>145</v>
      </c>
      <c r="D683" s="222">
        <v>0.0548</v>
      </c>
      <c r="E683" s="223">
        <f t="shared" si="1"/>
        <v>0.9452</v>
      </c>
      <c r="F683" s="224">
        <v>100.61</v>
      </c>
    </row>
    <row r="684">
      <c r="A684" s="219" t="s">
        <v>2070</v>
      </c>
      <c r="B684" s="220" t="s">
        <v>2071</v>
      </c>
      <c r="C684" s="221" t="s">
        <v>145</v>
      </c>
      <c r="D684" s="222">
        <v>0.0495</v>
      </c>
      <c r="E684" s="223">
        <f t="shared" si="1"/>
        <v>0.9505</v>
      </c>
      <c r="F684" s="224">
        <v>97.46</v>
      </c>
    </row>
    <row r="685">
      <c r="A685" s="219" t="s">
        <v>2072</v>
      </c>
      <c r="B685" s="220" t="s">
        <v>2073</v>
      </c>
      <c r="C685" s="221" t="s">
        <v>145</v>
      </c>
      <c r="D685" s="222">
        <v>0.0703</v>
      </c>
      <c r="E685" s="223">
        <f t="shared" si="1"/>
        <v>0.9297</v>
      </c>
      <c r="F685" s="224">
        <v>68.6</v>
      </c>
    </row>
    <row r="686">
      <c r="A686" s="219" t="s">
        <v>2074</v>
      </c>
      <c r="B686" s="220" t="s">
        <v>2075</v>
      </c>
      <c r="C686" s="221" t="s">
        <v>145</v>
      </c>
      <c r="D686" s="222">
        <v>0.0975</v>
      </c>
      <c r="E686" s="223">
        <f t="shared" si="1"/>
        <v>0.9025</v>
      </c>
      <c r="F686" s="224">
        <v>112.03</v>
      </c>
    </row>
    <row r="687">
      <c r="A687" s="219" t="s">
        <v>2076</v>
      </c>
      <c r="B687" s="220" t="s">
        <v>2077</v>
      </c>
      <c r="C687" s="221" t="s">
        <v>145</v>
      </c>
      <c r="D687" s="222">
        <v>0.1313</v>
      </c>
      <c r="E687" s="223">
        <f t="shared" si="1"/>
        <v>0.8687</v>
      </c>
      <c r="F687" s="224">
        <v>83.17</v>
      </c>
    </row>
    <row r="688">
      <c r="A688" s="219" t="s">
        <v>2078</v>
      </c>
      <c r="B688" s="220" t="s">
        <v>2079</v>
      </c>
      <c r="C688" s="221" t="s">
        <v>145</v>
      </c>
      <c r="D688" s="222">
        <v>0.0997</v>
      </c>
      <c r="E688" s="223">
        <f t="shared" si="1"/>
        <v>0.9003</v>
      </c>
      <c r="F688" s="224">
        <v>73.29</v>
      </c>
    </row>
    <row r="689">
      <c r="A689" s="219" t="s">
        <v>2080</v>
      </c>
      <c r="B689" s="220" t="s">
        <v>2081</v>
      </c>
      <c r="C689" s="221" t="s">
        <v>145</v>
      </c>
      <c r="D689" s="222">
        <v>0.0759</v>
      </c>
      <c r="E689" s="223">
        <f t="shared" si="1"/>
        <v>0.9241</v>
      </c>
      <c r="F689" s="224">
        <v>67.23</v>
      </c>
    </row>
    <row r="690">
      <c r="A690" s="219" t="s">
        <v>2086</v>
      </c>
      <c r="B690" s="220" t="s">
        <v>2087</v>
      </c>
      <c r="C690" s="221" t="s">
        <v>145</v>
      </c>
      <c r="D690" s="222">
        <v>0.0716</v>
      </c>
      <c r="E690" s="223">
        <f t="shared" si="1"/>
        <v>0.9284</v>
      </c>
      <c r="F690" s="224">
        <v>102.15</v>
      </c>
    </row>
    <row r="691">
      <c r="A691" s="219" t="s">
        <v>2088</v>
      </c>
      <c r="B691" s="220" t="s">
        <v>2089</v>
      </c>
      <c r="C691" s="221" t="s">
        <v>145</v>
      </c>
      <c r="D691" s="222">
        <v>0.0531</v>
      </c>
      <c r="E691" s="223">
        <f t="shared" si="1"/>
        <v>0.9469</v>
      </c>
      <c r="F691" s="224">
        <v>96.09</v>
      </c>
    </row>
    <row r="692">
      <c r="A692" s="219" t="s">
        <v>2090</v>
      </c>
      <c r="B692" s="220" t="s">
        <v>2091</v>
      </c>
      <c r="C692" s="221" t="s">
        <v>77</v>
      </c>
      <c r="D692" s="222">
        <v>0.1463</v>
      </c>
      <c r="E692" s="223">
        <f t="shared" si="1"/>
        <v>0.8537</v>
      </c>
      <c r="F692" s="224">
        <v>8.41</v>
      </c>
    </row>
    <row r="693">
      <c r="A693" s="219" t="s">
        <v>2092</v>
      </c>
      <c r="B693" s="220" t="s">
        <v>2093</v>
      </c>
      <c r="C693" s="221" t="s">
        <v>145</v>
      </c>
      <c r="D693" s="222">
        <v>0.6051</v>
      </c>
      <c r="E693" s="223">
        <f t="shared" si="1"/>
        <v>0.3949</v>
      </c>
      <c r="F693" s="224">
        <v>30.72</v>
      </c>
    </row>
    <row r="694">
      <c r="A694" s="219" t="s">
        <v>2094</v>
      </c>
      <c r="B694" s="220" t="s">
        <v>2095</v>
      </c>
      <c r="C694" s="221" t="s">
        <v>145</v>
      </c>
      <c r="D694" s="222">
        <v>0.5919</v>
      </c>
      <c r="E694" s="223">
        <f t="shared" si="1"/>
        <v>0.4081</v>
      </c>
      <c r="F694" s="224">
        <v>26.22</v>
      </c>
    </row>
    <row r="695">
      <c r="A695" s="219" t="s">
        <v>2098</v>
      </c>
      <c r="B695" s="220" t="s">
        <v>2099</v>
      </c>
      <c r="C695" s="221" t="s">
        <v>145</v>
      </c>
      <c r="D695" s="222">
        <v>0.3075</v>
      </c>
      <c r="E695" s="223">
        <f t="shared" si="1"/>
        <v>0.6925</v>
      </c>
      <c r="F695" s="224">
        <v>17.92</v>
      </c>
    </row>
    <row r="696">
      <c r="A696" s="219" t="s">
        <v>2100</v>
      </c>
      <c r="B696" s="220" t="s">
        <v>2101</v>
      </c>
      <c r="C696" s="221" t="s">
        <v>145</v>
      </c>
      <c r="D696" s="222">
        <v>0.3263</v>
      </c>
      <c r="E696" s="223">
        <f t="shared" si="1"/>
        <v>0.6737</v>
      </c>
      <c r="F696" s="224">
        <v>14.77</v>
      </c>
    </row>
    <row r="697">
      <c r="A697" s="219" t="s">
        <v>2102</v>
      </c>
      <c r="B697" s="220" t="s">
        <v>2103</v>
      </c>
      <c r="C697" s="221" t="s">
        <v>145</v>
      </c>
      <c r="D697" s="222">
        <v>0.2933</v>
      </c>
      <c r="E697" s="223">
        <f t="shared" si="1"/>
        <v>0.7067</v>
      </c>
      <c r="F697" s="224">
        <v>21.79</v>
      </c>
    </row>
    <row r="698">
      <c r="A698" s="219" t="s">
        <v>2104</v>
      </c>
      <c r="B698" s="220" t="s">
        <v>2105</v>
      </c>
      <c r="C698" s="221" t="s">
        <v>145</v>
      </c>
      <c r="D698" s="222">
        <v>0.2145</v>
      </c>
      <c r="E698" s="223">
        <f t="shared" si="1"/>
        <v>0.7855</v>
      </c>
      <c r="F698" s="224">
        <v>17.53</v>
      </c>
    </row>
    <row r="699">
      <c r="A699" s="219" t="s">
        <v>2106</v>
      </c>
      <c r="B699" s="220" t="s">
        <v>2107</v>
      </c>
      <c r="C699" s="221" t="s">
        <v>145</v>
      </c>
      <c r="D699" s="222">
        <v>0.3107</v>
      </c>
      <c r="E699" s="223">
        <f t="shared" si="1"/>
        <v>0.6893</v>
      </c>
      <c r="F699" s="224">
        <v>17.22</v>
      </c>
    </row>
    <row r="700">
      <c r="A700" s="219" t="s">
        <v>2108</v>
      </c>
      <c r="B700" s="220" t="s">
        <v>2109</v>
      </c>
      <c r="C700" s="221" t="s">
        <v>145</v>
      </c>
      <c r="D700" s="222">
        <v>0.212</v>
      </c>
      <c r="E700" s="223">
        <f t="shared" si="1"/>
        <v>0.788</v>
      </c>
      <c r="F700" s="224">
        <v>12.97</v>
      </c>
    </row>
    <row r="701">
      <c r="A701" s="219" t="s">
        <v>2113</v>
      </c>
      <c r="B701" s="220" t="s">
        <v>2115</v>
      </c>
      <c r="C701" s="221" t="s">
        <v>145</v>
      </c>
      <c r="D701" s="222">
        <v>0.2867</v>
      </c>
      <c r="E701" s="223">
        <f t="shared" si="1"/>
        <v>0.7133</v>
      </c>
      <c r="F701" s="224">
        <v>24.87</v>
      </c>
    </row>
    <row r="702">
      <c r="A702" s="219" t="s">
        <v>2116</v>
      </c>
      <c r="B702" s="220" t="s">
        <v>2117</v>
      </c>
      <c r="C702" s="221" t="s">
        <v>145</v>
      </c>
      <c r="D702" s="222">
        <v>0.217</v>
      </c>
      <c r="E702" s="223">
        <f t="shared" si="1"/>
        <v>0.783</v>
      </c>
      <c r="F702" s="224">
        <v>20.6</v>
      </c>
    </row>
    <row r="703">
      <c r="A703" s="219" t="s">
        <v>2118</v>
      </c>
      <c r="B703" s="220" t="s">
        <v>2119</v>
      </c>
      <c r="C703" s="221" t="s">
        <v>145</v>
      </c>
      <c r="D703" s="222">
        <v>0.2123</v>
      </c>
      <c r="E703" s="223">
        <f t="shared" si="1"/>
        <v>0.7877</v>
      </c>
      <c r="F703" s="224">
        <v>13.66</v>
      </c>
    </row>
    <row r="704">
      <c r="A704" s="219" t="s">
        <v>2120</v>
      </c>
      <c r="B704" s="220" t="s">
        <v>2121</v>
      </c>
      <c r="C704" s="221" t="s">
        <v>145</v>
      </c>
      <c r="D704" s="222">
        <v>0.2108</v>
      </c>
      <c r="E704" s="223">
        <f t="shared" si="1"/>
        <v>0.7892</v>
      </c>
      <c r="F704" s="224">
        <v>10.53</v>
      </c>
    </row>
    <row r="705">
      <c r="A705" s="219" t="s">
        <v>2122</v>
      </c>
      <c r="B705" s="220" t="s">
        <v>2123</v>
      </c>
      <c r="C705" s="221" t="s">
        <v>145</v>
      </c>
      <c r="D705" s="222">
        <v>0.3722</v>
      </c>
      <c r="E705" s="223">
        <f t="shared" si="1"/>
        <v>0.6278</v>
      </c>
      <c r="F705" s="224">
        <v>29.34</v>
      </c>
    </row>
    <row r="706">
      <c r="A706" s="219" t="s">
        <v>2124</v>
      </c>
      <c r="B706" s="220" t="s">
        <v>2126</v>
      </c>
      <c r="C706" s="221" t="s">
        <v>145</v>
      </c>
      <c r="D706" s="222">
        <v>0.3159</v>
      </c>
      <c r="E706" s="223">
        <f t="shared" si="1"/>
        <v>0.6841</v>
      </c>
      <c r="F706" s="224">
        <v>24.85</v>
      </c>
    </row>
    <row r="707">
      <c r="A707" s="219" t="s">
        <v>2128</v>
      </c>
      <c r="B707" s="220" t="s">
        <v>2129</v>
      </c>
      <c r="C707" s="221" t="s">
        <v>145</v>
      </c>
      <c r="D707" s="222">
        <v>0.3806</v>
      </c>
      <c r="E707" s="223">
        <f t="shared" si="1"/>
        <v>0.6194</v>
      </c>
      <c r="F707" s="224">
        <v>13.4</v>
      </c>
    </row>
    <row r="708">
      <c r="A708" s="219" t="s">
        <v>2130</v>
      </c>
      <c r="B708" s="220" t="s">
        <v>2131</v>
      </c>
      <c r="C708" s="221" t="s">
        <v>145</v>
      </c>
      <c r="D708" s="222">
        <v>0.3756</v>
      </c>
      <c r="E708" s="223">
        <f t="shared" si="1"/>
        <v>0.6244</v>
      </c>
      <c r="F708" s="224">
        <v>19.46</v>
      </c>
    </row>
    <row r="709">
      <c r="A709" s="219" t="s">
        <v>2132</v>
      </c>
      <c r="B709" s="220" t="s">
        <v>2133</v>
      </c>
      <c r="C709" s="221" t="s">
        <v>145</v>
      </c>
      <c r="D709" s="222">
        <v>0.374</v>
      </c>
      <c r="E709" s="223">
        <f t="shared" si="1"/>
        <v>0.626</v>
      </c>
      <c r="F709" s="224">
        <v>16.55</v>
      </c>
    </row>
    <row r="710">
      <c r="A710" s="219" t="s">
        <v>2134</v>
      </c>
      <c r="B710" s="220" t="s">
        <v>2135</v>
      </c>
      <c r="C710" s="221" t="s">
        <v>145</v>
      </c>
      <c r="D710" s="222">
        <v>0.3728</v>
      </c>
      <c r="E710" s="223">
        <f t="shared" si="1"/>
        <v>0.6272</v>
      </c>
      <c r="F710" s="224">
        <v>25.32</v>
      </c>
    </row>
    <row r="711">
      <c r="A711" s="219" t="s">
        <v>2142</v>
      </c>
      <c r="B711" s="220" t="s">
        <v>2143</v>
      </c>
      <c r="C711" s="221" t="s">
        <v>145</v>
      </c>
      <c r="D711" s="222">
        <v>0.3055</v>
      </c>
      <c r="E711" s="223">
        <f t="shared" si="1"/>
        <v>0.6945</v>
      </c>
      <c r="F711" s="224">
        <v>20.82</v>
      </c>
    </row>
    <row r="712">
      <c r="A712" s="219" t="s">
        <v>2144</v>
      </c>
      <c r="B712" s="220" t="s">
        <v>2145</v>
      </c>
      <c r="C712" s="221" t="s">
        <v>145</v>
      </c>
      <c r="D712" s="222">
        <v>0.2841</v>
      </c>
      <c r="E712" s="223">
        <f t="shared" si="1"/>
        <v>0.7159</v>
      </c>
      <c r="F712" s="224">
        <v>12.25</v>
      </c>
    </row>
    <row r="713">
      <c r="A713" s="219" t="s">
        <v>2146</v>
      </c>
      <c r="B713" s="220" t="s">
        <v>2147</v>
      </c>
      <c r="C713" s="221" t="s">
        <v>145</v>
      </c>
      <c r="D713" s="222">
        <v>0.2958</v>
      </c>
      <c r="E713" s="223">
        <f t="shared" si="1"/>
        <v>0.7042</v>
      </c>
      <c r="F713" s="224">
        <v>15.08</v>
      </c>
    </row>
    <row r="714">
      <c r="A714" s="219" t="s">
        <v>2148</v>
      </c>
      <c r="B714" s="220" t="s">
        <v>2149</v>
      </c>
      <c r="C714" s="221" t="s">
        <v>145</v>
      </c>
      <c r="D714" s="222">
        <v>0.271</v>
      </c>
      <c r="E714" s="223">
        <f t="shared" si="1"/>
        <v>0.729</v>
      </c>
      <c r="F714" s="224">
        <v>9.15</v>
      </c>
    </row>
    <row r="715">
      <c r="A715" s="219" t="s">
        <v>2150</v>
      </c>
      <c r="B715" s="220" t="s">
        <v>2151</v>
      </c>
      <c r="C715" s="221" t="s">
        <v>145</v>
      </c>
      <c r="D715" s="222">
        <v>0.0378</v>
      </c>
      <c r="E715" s="223">
        <f t="shared" si="1"/>
        <v>0.9622</v>
      </c>
      <c r="F715" s="224">
        <v>185.1</v>
      </c>
    </row>
    <row r="716">
      <c r="A716" s="219" t="s">
        <v>2152</v>
      </c>
      <c r="B716" s="220" t="s">
        <v>2153</v>
      </c>
      <c r="C716" s="221" t="s">
        <v>145</v>
      </c>
      <c r="D716" s="222">
        <v>0.0323</v>
      </c>
      <c r="E716" s="223">
        <f t="shared" si="1"/>
        <v>0.9677</v>
      </c>
      <c r="F716" s="224">
        <v>180.37</v>
      </c>
    </row>
    <row r="717">
      <c r="A717" s="219" t="s">
        <v>2154</v>
      </c>
      <c r="B717" s="220" t="s">
        <v>2155</v>
      </c>
      <c r="C717" s="221" t="s">
        <v>145</v>
      </c>
      <c r="D717" s="222">
        <v>0.0294</v>
      </c>
      <c r="E717" s="223">
        <f t="shared" si="1"/>
        <v>0.9706</v>
      </c>
      <c r="F717" s="224">
        <v>177.97</v>
      </c>
    </row>
    <row r="718">
      <c r="A718" s="219" t="s">
        <v>2156</v>
      </c>
      <c r="B718" s="220" t="s">
        <v>2157</v>
      </c>
      <c r="C718" s="221" t="s">
        <v>145</v>
      </c>
      <c r="D718" s="222">
        <v>0.0499</v>
      </c>
      <c r="E718" s="223">
        <f t="shared" si="1"/>
        <v>0.9501</v>
      </c>
      <c r="F718" s="224">
        <v>122.34</v>
      </c>
    </row>
    <row r="719">
      <c r="A719" s="219" t="s">
        <v>2159</v>
      </c>
      <c r="B719" s="220" t="s">
        <v>2160</v>
      </c>
      <c r="C719" s="221" t="s">
        <v>145</v>
      </c>
      <c r="D719" s="222">
        <v>0.0439</v>
      </c>
      <c r="E719" s="223">
        <f t="shared" si="1"/>
        <v>0.9561</v>
      </c>
      <c r="F719" s="224">
        <v>118.68</v>
      </c>
    </row>
    <row r="720">
      <c r="A720" s="219" t="s">
        <v>2161</v>
      </c>
      <c r="B720" s="220" t="s">
        <v>2162</v>
      </c>
      <c r="C720" s="221" t="s">
        <v>145</v>
      </c>
      <c r="D720" s="222">
        <v>0.0408</v>
      </c>
      <c r="E720" s="223">
        <f t="shared" si="1"/>
        <v>0.9592</v>
      </c>
      <c r="F720" s="224">
        <v>116.83</v>
      </c>
    </row>
    <row r="721">
      <c r="A721" s="219" t="s">
        <v>2163</v>
      </c>
      <c r="B721" s="220" t="s">
        <v>2164</v>
      </c>
      <c r="C721" s="221" t="s">
        <v>145</v>
      </c>
      <c r="D721" s="222">
        <v>0.0277</v>
      </c>
      <c r="E721" s="223">
        <f t="shared" si="1"/>
        <v>0.9723</v>
      </c>
      <c r="F721" s="224">
        <v>263.43</v>
      </c>
    </row>
    <row r="722">
      <c r="A722" s="219" t="s">
        <v>2165</v>
      </c>
      <c r="B722" s="220" t="s">
        <v>2166</v>
      </c>
      <c r="C722" s="221" t="s">
        <v>145</v>
      </c>
      <c r="D722" s="222">
        <v>0.0246</v>
      </c>
      <c r="E722" s="223">
        <f t="shared" si="1"/>
        <v>0.9754</v>
      </c>
      <c r="F722" s="224">
        <v>259.87</v>
      </c>
    </row>
    <row r="723">
      <c r="A723" s="219" t="s">
        <v>2167</v>
      </c>
      <c r="B723" s="220" t="s">
        <v>2168</v>
      </c>
      <c r="C723" s="221" t="s">
        <v>145</v>
      </c>
      <c r="D723" s="222">
        <v>0.0231</v>
      </c>
      <c r="E723" s="223">
        <f t="shared" si="1"/>
        <v>0.9769</v>
      </c>
      <c r="F723" s="224">
        <v>257.98</v>
      </c>
    </row>
    <row r="724">
      <c r="A724" s="219" t="s">
        <v>2171</v>
      </c>
      <c r="B724" s="220" t="s">
        <v>2173</v>
      </c>
      <c r="C724" s="221" t="s">
        <v>145</v>
      </c>
      <c r="D724" s="222">
        <v>0.0648</v>
      </c>
      <c r="E724" s="223">
        <f t="shared" si="1"/>
        <v>0.9352</v>
      </c>
      <c r="F724" s="224">
        <v>113.91</v>
      </c>
    </row>
    <row r="725">
      <c r="A725" s="219" t="s">
        <v>2175</v>
      </c>
      <c r="B725" s="220" t="s">
        <v>2176</v>
      </c>
      <c r="C725" s="221" t="s">
        <v>145</v>
      </c>
      <c r="D725" s="222">
        <v>0.0623</v>
      </c>
      <c r="E725" s="223">
        <f t="shared" si="1"/>
        <v>0.9377</v>
      </c>
      <c r="F725" s="224">
        <v>111.98</v>
      </c>
    </row>
    <row r="726">
      <c r="A726" s="219" t="s">
        <v>2177</v>
      </c>
      <c r="B726" s="220" t="s">
        <v>2178</v>
      </c>
      <c r="C726" s="221" t="s">
        <v>145</v>
      </c>
      <c r="D726" s="222">
        <v>0.0597</v>
      </c>
      <c r="E726" s="223">
        <f t="shared" si="1"/>
        <v>0.9403</v>
      </c>
      <c r="F726" s="224">
        <v>110.26</v>
      </c>
    </row>
    <row r="727">
      <c r="A727" s="219" t="s">
        <v>2179</v>
      </c>
      <c r="B727" s="220" t="s">
        <v>2180</v>
      </c>
      <c r="C727" s="221" t="s">
        <v>145</v>
      </c>
      <c r="D727" s="222">
        <v>0.0567</v>
      </c>
      <c r="E727" s="223">
        <f t="shared" si="1"/>
        <v>0.9433</v>
      </c>
      <c r="F727" s="224">
        <v>108.64</v>
      </c>
    </row>
    <row r="728">
      <c r="A728" s="219" t="s">
        <v>2181</v>
      </c>
      <c r="B728" s="220" t="s">
        <v>2182</v>
      </c>
      <c r="C728" s="221" t="s">
        <v>145</v>
      </c>
      <c r="D728" s="222">
        <v>0.0599</v>
      </c>
      <c r="E728" s="223">
        <f t="shared" si="1"/>
        <v>0.9401</v>
      </c>
      <c r="F728" s="224">
        <v>85.02</v>
      </c>
    </row>
    <row r="729">
      <c r="A729" s="219" t="s">
        <v>2183</v>
      </c>
      <c r="B729" s="220" t="s">
        <v>2184</v>
      </c>
      <c r="C729" s="221" t="s">
        <v>145</v>
      </c>
      <c r="D729" s="222">
        <v>0.0552</v>
      </c>
      <c r="E729" s="223">
        <f t="shared" si="1"/>
        <v>0.9448</v>
      </c>
      <c r="F729" s="224">
        <v>83.32</v>
      </c>
    </row>
    <row r="730">
      <c r="A730" s="219" t="s">
        <v>2186</v>
      </c>
      <c r="B730" s="220" t="s">
        <v>2188</v>
      </c>
      <c r="C730" s="221" t="s">
        <v>145</v>
      </c>
      <c r="D730" s="222">
        <v>0.0508</v>
      </c>
      <c r="E730" s="223">
        <f t="shared" si="1"/>
        <v>0.9492</v>
      </c>
      <c r="F730" s="224">
        <v>81.62</v>
      </c>
    </row>
    <row r="731">
      <c r="A731" s="219" t="s">
        <v>2189</v>
      </c>
      <c r="B731" s="220" t="s">
        <v>2190</v>
      </c>
      <c r="C731" s="221" t="s">
        <v>145</v>
      </c>
      <c r="D731" s="222">
        <v>0.0459</v>
      </c>
      <c r="E731" s="223">
        <f t="shared" si="1"/>
        <v>0.9541</v>
      </c>
      <c r="F731" s="224">
        <v>79.9</v>
      </c>
    </row>
    <row r="732">
      <c r="A732" s="219" t="s">
        <v>2191</v>
      </c>
      <c r="B732" s="220" t="s">
        <v>2192</v>
      </c>
      <c r="C732" s="221" t="s">
        <v>145</v>
      </c>
      <c r="D732" s="222">
        <v>0.0692</v>
      </c>
      <c r="E732" s="223">
        <f t="shared" si="1"/>
        <v>0.9308</v>
      </c>
      <c r="F732" s="224">
        <v>148.78</v>
      </c>
    </row>
    <row r="733">
      <c r="A733" s="219" t="s">
        <v>2193</v>
      </c>
      <c r="B733" s="220" t="s">
        <v>2194</v>
      </c>
      <c r="C733" s="221" t="s">
        <v>145</v>
      </c>
      <c r="D733" s="222">
        <v>0.0555</v>
      </c>
      <c r="E733" s="223">
        <f t="shared" si="1"/>
        <v>0.9445</v>
      </c>
      <c r="F733" s="224">
        <v>141.15</v>
      </c>
    </row>
    <row r="734">
      <c r="A734" s="219" t="s">
        <v>2197</v>
      </c>
      <c r="B734" s="220" t="s">
        <v>2198</v>
      </c>
      <c r="C734" s="221" t="s">
        <v>145</v>
      </c>
      <c r="D734" s="222">
        <v>0.0481</v>
      </c>
      <c r="E734" s="223">
        <f t="shared" si="1"/>
        <v>0.9519</v>
      </c>
      <c r="F734" s="224">
        <v>137.32</v>
      </c>
    </row>
    <row r="735">
      <c r="A735" s="219" t="s">
        <v>2199</v>
      </c>
      <c r="B735" s="220" t="s">
        <v>2200</v>
      </c>
      <c r="C735" s="221" t="s">
        <v>145</v>
      </c>
      <c r="D735" s="222">
        <v>0.0578</v>
      </c>
      <c r="E735" s="223">
        <f t="shared" si="1"/>
        <v>0.9422</v>
      </c>
      <c r="F735" s="224">
        <v>178.28</v>
      </c>
    </row>
    <row r="736">
      <c r="A736" s="219" t="s">
        <v>2201</v>
      </c>
      <c r="B736" s="220" t="s">
        <v>2202</v>
      </c>
      <c r="C736" s="221" t="s">
        <v>145</v>
      </c>
      <c r="D736" s="222">
        <v>0.0459</v>
      </c>
      <c r="E736" s="223">
        <f t="shared" si="1"/>
        <v>0.9541</v>
      </c>
      <c r="F736" s="224">
        <v>170.65</v>
      </c>
    </row>
    <row r="737">
      <c r="A737" s="219" t="s">
        <v>2203</v>
      </c>
      <c r="B737" s="220" t="s">
        <v>2204</v>
      </c>
      <c r="C737" s="221" t="s">
        <v>145</v>
      </c>
      <c r="D737" s="222">
        <v>0.0396</v>
      </c>
      <c r="E737" s="223">
        <f t="shared" si="1"/>
        <v>0.9604</v>
      </c>
      <c r="F737" s="224">
        <v>166.82</v>
      </c>
    </row>
    <row r="738">
      <c r="A738" s="219" t="s">
        <v>2209</v>
      </c>
      <c r="B738" s="220" t="s">
        <v>2210</v>
      </c>
      <c r="C738" s="221" t="s">
        <v>145</v>
      </c>
      <c r="D738" s="222">
        <v>0.0497</v>
      </c>
      <c r="E738" s="223">
        <f t="shared" si="1"/>
        <v>0.9503</v>
      </c>
      <c r="F738" s="224">
        <v>207.38</v>
      </c>
    </row>
    <row r="739">
      <c r="A739" s="219" t="s">
        <v>2211</v>
      </c>
      <c r="B739" s="220" t="s">
        <v>2212</v>
      </c>
      <c r="C739" s="221" t="s">
        <v>145</v>
      </c>
      <c r="D739" s="222">
        <v>0.0392</v>
      </c>
      <c r="E739" s="223">
        <f t="shared" si="1"/>
        <v>0.9608</v>
      </c>
      <c r="F739" s="224">
        <v>199.75</v>
      </c>
    </row>
    <row r="740">
      <c r="A740" s="219" t="s">
        <v>2213</v>
      </c>
      <c r="B740" s="220" t="s">
        <v>2214</v>
      </c>
      <c r="C740" s="221" t="s">
        <v>145</v>
      </c>
      <c r="D740" s="222">
        <v>0.0337</v>
      </c>
      <c r="E740" s="223">
        <f t="shared" si="1"/>
        <v>0.9663</v>
      </c>
      <c r="F740" s="224">
        <v>195.92</v>
      </c>
    </row>
    <row r="741">
      <c r="A741" s="219" t="s">
        <v>2215</v>
      </c>
      <c r="B741" s="220" t="s">
        <v>2216</v>
      </c>
      <c r="C741" s="221" t="s">
        <v>145</v>
      </c>
      <c r="D741" s="222">
        <v>0.12</v>
      </c>
      <c r="E741" s="223">
        <f t="shared" si="1"/>
        <v>0.88</v>
      </c>
      <c r="F741" s="224">
        <v>85.85</v>
      </c>
    </row>
    <row r="742">
      <c r="A742" s="219" t="s">
        <v>2217</v>
      </c>
      <c r="B742" s="220" t="s">
        <v>2218</v>
      </c>
      <c r="C742" s="221" t="s">
        <v>145</v>
      </c>
      <c r="D742" s="222">
        <v>0.1002</v>
      </c>
      <c r="E742" s="223">
        <f t="shared" si="1"/>
        <v>0.8998</v>
      </c>
      <c r="F742" s="224">
        <v>78.22</v>
      </c>
    </row>
    <row r="743">
      <c r="A743" s="219" t="s">
        <v>2219</v>
      </c>
      <c r="B743" s="220" t="s">
        <v>2220</v>
      </c>
      <c r="C743" s="221" t="s">
        <v>145</v>
      </c>
      <c r="D743" s="222">
        <v>0.0889</v>
      </c>
      <c r="E743" s="223">
        <f t="shared" si="1"/>
        <v>0.9111</v>
      </c>
      <c r="F743" s="224">
        <v>74.39</v>
      </c>
    </row>
    <row r="744">
      <c r="A744" s="219" t="s">
        <v>2221</v>
      </c>
      <c r="B744" s="220" t="s">
        <v>2222</v>
      </c>
      <c r="C744" s="221" t="s">
        <v>145</v>
      </c>
      <c r="D744" s="222">
        <v>0.0734</v>
      </c>
      <c r="E744" s="223">
        <f t="shared" si="1"/>
        <v>0.9266</v>
      </c>
      <c r="F744" s="224">
        <v>140.39</v>
      </c>
    </row>
    <row r="745">
      <c r="A745" s="219" t="s">
        <v>2223</v>
      </c>
      <c r="B745" s="220" t="s">
        <v>2224</v>
      </c>
      <c r="C745" s="221" t="s">
        <v>145</v>
      </c>
      <c r="D745" s="222">
        <v>0.0591</v>
      </c>
      <c r="E745" s="223">
        <f t="shared" si="1"/>
        <v>0.9409</v>
      </c>
      <c r="F745" s="224">
        <v>132.76</v>
      </c>
    </row>
    <row r="746">
      <c r="A746" s="219" t="s">
        <v>2225</v>
      </c>
      <c r="B746" s="220" t="s">
        <v>2226</v>
      </c>
      <c r="C746" s="221" t="s">
        <v>145</v>
      </c>
      <c r="D746" s="222">
        <v>0.0513</v>
      </c>
      <c r="E746" s="223">
        <f t="shared" si="1"/>
        <v>0.9487</v>
      </c>
      <c r="F746" s="224">
        <v>128.93</v>
      </c>
    </row>
    <row r="747">
      <c r="A747" s="219" t="s">
        <v>2227</v>
      </c>
      <c r="B747" s="220" t="s">
        <v>2228</v>
      </c>
      <c r="C747" s="221" t="s">
        <v>145</v>
      </c>
      <c r="D747" s="222">
        <v>0.0606</v>
      </c>
      <c r="E747" s="223">
        <f t="shared" si="1"/>
        <v>0.9394</v>
      </c>
      <c r="F747" s="224">
        <v>170.06</v>
      </c>
    </row>
    <row r="748">
      <c r="A748" s="219" t="s">
        <v>2229</v>
      </c>
      <c r="B748" s="220" t="s">
        <v>2230</v>
      </c>
      <c r="C748" s="221" t="s">
        <v>145</v>
      </c>
      <c r="D748" s="222">
        <v>0.0483</v>
      </c>
      <c r="E748" s="223">
        <f t="shared" si="1"/>
        <v>0.9517</v>
      </c>
      <c r="F748" s="224">
        <v>162.43</v>
      </c>
    </row>
    <row r="749">
      <c r="A749" s="219" t="s">
        <v>2231</v>
      </c>
      <c r="B749" s="220" t="s">
        <v>2232</v>
      </c>
      <c r="C749" s="221" t="s">
        <v>145</v>
      </c>
      <c r="D749" s="222">
        <v>0.0417</v>
      </c>
      <c r="E749" s="223">
        <f t="shared" si="1"/>
        <v>0.9583</v>
      </c>
      <c r="F749" s="224">
        <v>158.6</v>
      </c>
    </row>
    <row r="750">
      <c r="A750" s="219" t="s">
        <v>2233</v>
      </c>
      <c r="B750" s="220" t="s">
        <v>2234</v>
      </c>
      <c r="C750" s="221" t="s">
        <v>145</v>
      </c>
      <c r="D750" s="222">
        <v>0.0517</v>
      </c>
      <c r="E750" s="223">
        <f t="shared" si="1"/>
        <v>0.9483</v>
      </c>
      <c r="F750" s="224">
        <v>199.34</v>
      </c>
    </row>
    <row r="751">
      <c r="A751" s="219" t="s">
        <v>2235</v>
      </c>
      <c r="B751" s="220" t="s">
        <v>2236</v>
      </c>
      <c r="C751" s="221" t="s">
        <v>145</v>
      </c>
      <c r="D751" s="222">
        <v>0.0409</v>
      </c>
      <c r="E751" s="223">
        <f t="shared" si="1"/>
        <v>0.9591</v>
      </c>
      <c r="F751" s="224">
        <v>191.71</v>
      </c>
    </row>
    <row r="752">
      <c r="A752" s="219" t="s">
        <v>2237</v>
      </c>
      <c r="B752" s="220" t="s">
        <v>2238</v>
      </c>
      <c r="C752" s="221" t="s">
        <v>145</v>
      </c>
      <c r="D752" s="222">
        <v>0.0352</v>
      </c>
      <c r="E752" s="223">
        <f t="shared" si="1"/>
        <v>0.9648</v>
      </c>
      <c r="F752" s="224">
        <v>187.88</v>
      </c>
    </row>
    <row r="753">
      <c r="A753" s="219" t="s">
        <v>2239</v>
      </c>
      <c r="B753" s="220" t="s">
        <v>2240</v>
      </c>
      <c r="C753" s="221" t="s">
        <v>145</v>
      </c>
      <c r="D753" s="222">
        <v>0.1336</v>
      </c>
      <c r="E753" s="223">
        <f t="shared" si="1"/>
        <v>0.8664</v>
      </c>
      <c r="F753" s="224">
        <v>77.12</v>
      </c>
    </row>
    <row r="754">
      <c r="A754" s="219" t="s">
        <v>2241</v>
      </c>
      <c r="B754" s="220" t="s">
        <v>2242</v>
      </c>
      <c r="C754" s="221" t="s">
        <v>145</v>
      </c>
      <c r="D754" s="222">
        <v>0.1128</v>
      </c>
      <c r="E754" s="223">
        <f t="shared" si="1"/>
        <v>0.8872</v>
      </c>
      <c r="F754" s="224">
        <v>69.49</v>
      </c>
    </row>
    <row r="755">
      <c r="A755" s="219" t="s">
        <v>2243</v>
      </c>
      <c r="B755" s="220" t="s">
        <v>2244</v>
      </c>
      <c r="C755" s="221" t="s">
        <v>145</v>
      </c>
      <c r="D755" s="222">
        <v>0.1007</v>
      </c>
      <c r="E755" s="223">
        <f t="shared" si="1"/>
        <v>0.8993</v>
      </c>
      <c r="F755" s="224">
        <v>65.66</v>
      </c>
    </row>
    <row r="756">
      <c r="A756" s="219" t="s">
        <v>2245</v>
      </c>
      <c r="B756" s="220" t="s">
        <v>2246</v>
      </c>
      <c r="C756" s="221" t="s">
        <v>145</v>
      </c>
      <c r="D756" s="222">
        <v>0.0505</v>
      </c>
      <c r="E756" s="223">
        <f t="shared" si="1"/>
        <v>0.9495</v>
      </c>
      <c r="F756" s="224">
        <v>116.14</v>
      </c>
    </row>
    <row r="757">
      <c r="A757" s="219" t="s">
        <v>2247</v>
      </c>
      <c r="B757" s="220" t="s">
        <v>2248</v>
      </c>
      <c r="C757" s="221" t="s">
        <v>145</v>
      </c>
      <c r="D757" s="222">
        <v>0.0354</v>
      </c>
      <c r="E757" s="223">
        <f t="shared" si="1"/>
        <v>0.9646</v>
      </c>
      <c r="F757" s="224">
        <v>110.03</v>
      </c>
    </row>
    <row r="758">
      <c r="A758" s="219" t="s">
        <v>2249</v>
      </c>
      <c r="B758" s="220" t="s">
        <v>2250</v>
      </c>
      <c r="C758" s="221" t="s">
        <v>145</v>
      </c>
      <c r="D758" s="222">
        <v>0.0341</v>
      </c>
      <c r="E758" s="223">
        <f t="shared" si="1"/>
        <v>0.9659</v>
      </c>
      <c r="F758" s="224">
        <v>109.05</v>
      </c>
    </row>
    <row r="759">
      <c r="A759" s="219" t="s">
        <v>2251</v>
      </c>
      <c r="B759" s="220" t="s">
        <v>2252</v>
      </c>
      <c r="C759" s="221" t="s">
        <v>145</v>
      </c>
      <c r="D759" s="222">
        <v>0.0401</v>
      </c>
      <c r="E759" s="223">
        <f t="shared" si="1"/>
        <v>0.9599</v>
      </c>
      <c r="F759" s="224">
        <v>146.29</v>
      </c>
    </row>
    <row r="760">
      <c r="A760" s="219" t="s">
        <v>2255</v>
      </c>
      <c r="B760" s="220" t="s">
        <v>2256</v>
      </c>
      <c r="C760" s="221" t="s">
        <v>145</v>
      </c>
      <c r="D760" s="222">
        <v>0.0278</v>
      </c>
      <c r="E760" s="223">
        <f t="shared" si="1"/>
        <v>0.9722</v>
      </c>
      <c r="F760" s="224">
        <v>140.18</v>
      </c>
    </row>
    <row r="761">
      <c r="A761" s="219" t="s">
        <v>2257</v>
      </c>
      <c r="B761" s="220" t="s">
        <v>2258</v>
      </c>
      <c r="C761" s="221" t="s">
        <v>145</v>
      </c>
      <c r="D761" s="222">
        <v>0.0267</v>
      </c>
      <c r="E761" s="223">
        <f t="shared" si="1"/>
        <v>0.9733</v>
      </c>
      <c r="F761" s="224">
        <v>139.2</v>
      </c>
    </row>
    <row r="762">
      <c r="A762" s="219" t="s">
        <v>2259</v>
      </c>
      <c r="B762" s="220" t="s">
        <v>2260</v>
      </c>
      <c r="C762" s="221" t="s">
        <v>145</v>
      </c>
      <c r="D762" s="222">
        <v>0.1083</v>
      </c>
      <c r="E762" s="223">
        <f t="shared" si="1"/>
        <v>0.8917</v>
      </c>
      <c r="F762" s="224">
        <v>54.2</v>
      </c>
    </row>
    <row r="763">
      <c r="A763" s="219" t="s">
        <v>2261</v>
      </c>
      <c r="B763" s="220" t="s">
        <v>2262</v>
      </c>
      <c r="C763" s="221" t="s">
        <v>145</v>
      </c>
      <c r="D763" s="222">
        <v>0.0811</v>
      </c>
      <c r="E763" s="223">
        <f t="shared" si="1"/>
        <v>0.9189</v>
      </c>
      <c r="F763" s="224">
        <v>48.09</v>
      </c>
    </row>
    <row r="764">
      <c r="A764" s="219" t="s">
        <v>2263</v>
      </c>
      <c r="B764" s="220" t="s">
        <v>2264</v>
      </c>
      <c r="C764" s="221" t="s">
        <v>145</v>
      </c>
      <c r="D764" s="222">
        <v>0.079</v>
      </c>
      <c r="E764" s="223">
        <f t="shared" si="1"/>
        <v>0.921</v>
      </c>
      <c r="F764" s="224">
        <v>47.11</v>
      </c>
    </row>
    <row r="765">
      <c r="A765" s="219" t="s">
        <v>2267</v>
      </c>
      <c r="B765" s="220" t="s">
        <v>2270</v>
      </c>
      <c r="C765" s="221" t="s">
        <v>145</v>
      </c>
      <c r="D765" s="222">
        <v>0.0686</v>
      </c>
      <c r="E765" s="223">
        <f t="shared" si="1"/>
        <v>0.9314</v>
      </c>
      <c r="F765" s="224">
        <v>85.59</v>
      </c>
    </row>
    <row r="766">
      <c r="A766" s="219" t="s">
        <v>2271</v>
      </c>
      <c r="B766" s="220" t="s">
        <v>2272</v>
      </c>
      <c r="C766" s="221" t="s">
        <v>145</v>
      </c>
      <c r="D766" s="222">
        <v>0.0491</v>
      </c>
      <c r="E766" s="223">
        <f t="shared" si="1"/>
        <v>0.9509</v>
      </c>
      <c r="F766" s="224">
        <v>79.48</v>
      </c>
    </row>
    <row r="767">
      <c r="A767" s="219" t="s">
        <v>2273</v>
      </c>
      <c r="B767" s="220" t="s">
        <v>2274</v>
      </c>
      <c r="C767" s="221" t="s">
        <v>145</v>
      </c>
      <c r="D767" s="222">
        <v>0.0474</v>
      </c>
      <c r="E767" s="223">
        <f t="shared" si="1"/>
        <v>0.9526</v>
      </c>
      <c r="F767" s="224">
        <v>78.5</v>
      </c>
    </row>
    <row r="768">
      <c r="A768" s="219" t="s">
        <v>2276</v>
      </c>
      <c r="B768" s="220" t="s">
        <v>2279</v>
      </c>
      <c r="C768" s="221" t="s">
        <v>145</v>
      </c>
      <c r="D768" s="222">
        <v>0.1406</v>
      </c>
      <c r="E768" s="223">
        <f t="shared" si="1"/>
        <v>0.8594</v>
      </c>
      <c r="F768" s="224">
        <v>94.36</v>
      </c>
    </row>
    <row r="769">
      <c r="A769" s="219" t="s">
        <v>2281</v>
      </c>
      <c r="B769" s="220" t="s">
        <v>2282</v>
      </c>
      <c r="C769" s="221" t="s">
        <v>145</v>
      </c>
      <c r="D769" s="222">
        <v>0.1169</v>
      </c>
      <c r="E769" s="223">
        <f t="shared" si="1"/>
        <v>0.8831</v>
      </c>
      <c r="F769" s="224">
        <v>83.92</v>
      </c>
    </row>
    <row r="770">
      <c r="A770" s="219" t="s">
        <v>2283</v>
      </c>
      <c r="B770" s="220" t="s">
        <v>2284</v>
      </c>
      <c r="C770" s="221" t="s">
        <v>145</v>
      </c>
      <c r="D770" s="222">
        <v>0.1155</v>
      </c>
      <c r="E770" s="223">
        <f t="shared" si="1"/>
        <v>0.8845</v>
      </c>
      <c r="F770" s="224">
        <v>82.85</v>
      </c>
    </row>
    <row r="771">
      <c r="A771" s="219" t="s">
        <v>2285</v>
      </c>
      <c r="B771" s="220" t="s">
        <v>2286</v>
      </c>
      <c r="C771" s="221" t="s">
        <v>145</v>
      </c>
      <c r="D771" s="222">
        <v>0.155</v>
      </c>
      <c r="E771" s="223">
        <f t="shared" si="1"/>
        <v>0.845</v>
      </c>
      <c r="F771" s="224">
        <v>85.63</v>
      </c>
    </row>
    <row r="772">
      <c r="A772" s="219" t="s">
        <v>2288</v>
      </c>
      <c r="B772" s="220" t="s">
        <v>2290</v>
      </c>
      <c r="C772" s="221" t="s">
        <v>145</v>
      </c>
      <c r="D772" s="222">
        <v>0.1305</v>
      </c>
      <c r="E772" s="223">
        <f t="shared" si="1"/>
        <v>0.8695</v>
      </c>
      <c r="F772" s="224">
        <v>75.19</v>
      </c>
    </row>
    <row r="773">
      <c r="A773" s="219" t="s">
        <v>2292</v>
      </c>
      <c r="B773" s="220" t="s">
        <v>2293</v>
      </c>
      <c r="C773" s="221" t="s">
        <v>145</v>
      </c>
      <c r="D773" s="222">
        <v>0.1291</v>
      </c>
      <c r="E773" s="223">
        <f t="shared" si="1"/>
        <v>0.8709</v>
      </c>
      <c r="F773" s="224">
        <v>74.12</v>
      </c>
    </row>
    <row r="774">
      <c r="A774" s="219" t="s">
        <v>2294</v>
      </c>
      <c r="B774" s="220" t="s">
        <v>2295</v>
      </c>
      <c r="C774" s="221" t="s">
        <v>145</v>
      </c>
      <c r="D774" s="222">
        <v>0.2096</v>
      </c>
      <c r="E774" s="223">
        <f t="shared" si="1"/>
        <v>0.7904</v>
      </c>
      <c r="F774" s="224">
        <v>11.93</v>
      </c>
    </row>
    <row r="775">
      <c r="A775" s="219" t="s">
        <v>2296</v>
      </c>
      <c r="B775" s="220" t="s">
        <v>2297</v>
      </c>
      <c r="C775" s="221" t="s">
        <v>145</v>
      </c>
      <c r="D775" s="222">
        <v>0.2021</v>
      </c>
      <c r="E775" s="223">
        <f t="shared" si="1"/>
        <v>0.7979</v>
      </c>
      <c r="F775" s="224">
        <v>9.55</v>
      </c>
    </row>
    <row r="776">
      <c r="A776" s="219" t="s">
        <v>2302</v>
      </c>
      <c r="B776" s="220" t="s">
        <v>2303</v>
      </c>
      <c r="C776" s="221" t="s">
        <v>145</v>
      </c>
      <c r="D776" s="222">
        <v>0.2</v>
      </c>
      <c r="E776" s="223">
        <f t="shared" si="1"/>
        <v>0.8</v>
      </c>
      <c r="F776" s="224">
        <v>7.9</v>
      </c>
    </row>
    <row r="777">
      <c r="A777" s="219" t="s">
        <v>2304</v>
      </c>
      <c r="B777" s="220" t="s">
        <v>2305</v>
      </c>
      <c r="C777" s="221" t="s">
        <v>145</v>
      </c>
      <c r="D777" s="222">
        <v>0.3083</v>
      </c>
      <c r="E777" s="223">
        <f t="shared" si="1"/>
        <v>0.6917</v>
      </c>
      <c r="F777" s="224">
        <v>31.82</v>
      </c>
    </row>
    <row r="778">
      <c r="A778" s="219" t="s">
        <v>2306</v>
      </c>
      <c r="B778" s="220" t="s">
        <v>2307</v>
      </c>
      <c r="C778" s="221" t="s">
        <v>145</v>
      </c>
      <c r="D778" s="222">
        <v>0.2593</v>
      </c>
      <c r="E778" s="223">
        <f t="shared" si="1"/>
        <v>0.7407</v>
      </c>
      <c r="F778" s="224">
        <v>27.15</v>
      </c>
    </row>
    <row r="779">
      <c r="A779" s="219" t="s">
        <v>2312</v>
      </c>
      <c r="B779" s="220" t="s">
        <v>2313</v>
      </c>
      <c r="C779" s="221" t="s">
        <v>145</v>
      </c>
      <c r="D779" s="222">
        <v>0.2518</v>
      </c>
      <c r="E779" s="223">
        <f t="shared" si="1"/>
        <v>0.7482</v>
      </c>
      <c r="F779" s="224">
        <v>1.39</v>
      </c>
    </row>
    <row r="780">
      <c r="A780" s="219" t="s">
        <v>2314</v>
      </c>
      <c r="B780" s="220" t="s">
        <v>2315</v>
      </c>
      <c r="C780" s="221" t="s">
        <v>145</v>
      </c>
      <c r="D780" s="222">
        <v>0.2023</v>
      </c>
      <c r="E780" s="223">
        <f t="shared" si="1"/>
        <v>0.7977</v>
      </c>
      <c r="F780" s="224">
        <v>8.85</v>
      </c>
    </row>
    <row r="781">
      <c r="A781" s="219" t="s">
        <v>2316</v>
      </c>
      <c r="B781" s="220" t="s">
        <v>2317</v>
      </c>
      <c r="C781" s="221" t="s">
        <v>145</v>
      </c>
      <c r="D781" s="222">
        <v>0.195</v>
      </c>
      <c r="E781" s="223">
        <f t="shared" si="1"/>
        <v>0.805</v>
      </c>
      <c r="F781" s="224">
        <v>7.13</v>
      </c>
    </row>
    <row r="782">
      <c r="A782" s="219" t="s">
        <v>2322</v>
      </c>
      <c r="B782" s="220" t="s">
        <v>2323</v>
      </c>
      <c r="C782" s="221" t="s">
        <v>145</v>
      </c>
      <c r="D782" s="222">
        <v>0.1982</v>
      </c>
      <c r="E782" s="223">
        <f t="shared" si="1"/>
        <v>0.8018</v>
      </c>
      <c r="F782" s="224">
        <v>6.61</v>
      </c>
    </row>
    <row r="783">
      <c r="A783" s="219" t="s">
        <v>2324</v>
      </c>
      <c r="B783" s="220" t="s">
        <v>2325</v>
      </c>
      <c r="C783" s="221" t="s">
        <v>145</v>
      </c>
      <c r="D783" s="222">
        <v>0.2535</v>
      </c>
      <c r="E783" s="223">
        <f t="shared" si="1"/>
        <v>0.7465</v>
      </c>
      <c r="F783" s="224">
        <v>17.0</v>
      </c>
    </row>
    <row r="784">
      <c r="A784" s="219" t="s">
        <v>2339</v>
      </c>
      <c r="B784" s="220" t="s">
        <v>2340</v>
      </c>
      <c r="C784" s="221" t="s">
        <v>145</v>
      </c>
      <c r="D784" s="222">
        <v>0.2527</v>
      </c>
      <c r="E784" s="223">
        <f t="shared" si="1"/>
        <v>0.7473</v>
      </c>
      <c r="F784" s="224">
        <v>14.64</v>
      </c>
    </row>
    <row r="785">
      <c r="A785" s="219" t="s">
        <v>2341</v>
      </c>
      <c r="B785" s="220" t="s">
        <v>2342</v>
      </c>
      <c r="C785" s="221" t="s">
        <v>145</v>
      </c>
      <c r="D785" s="222">
        <v>0.253</v>
      </c>
      <c r="E785" s="223">
        <f t="shared" si="1"/>
        <v>0.747</v>
      </c>
      <c r="F785" s="224">
        <v>13.36</v>
      </c>
    </row>
    <row r="786">
      <c r="A786" s="219" t="s">
        <v>2343</v>
      </c>
      <c r="B786" s="220" t="s">
        <v>2344</v>
      </c>
      <c r="C786" s="221" t="s">
        <v>145</v>
      </c>
      <c r="D786" s="222">
        <v>0.1966</v>
      </c>
      <c r="E786" s="223">
        <f t="shared" si="1"/>
        <v>0.8034</v>
      </c>
      <c r="F786" s="224">
        <v>7.07</v>
      </c>
    </row>
    <row r="787">
      <c r="A787" s="219" t="s">
        <v>2345</v>
      </c>
      <c r="B787" s="220" t="s">
        <v>2346</v>
      </c>
      <c r="C787" s="221" t="s">
        <v>145</v>
      </c>
      <c r="D787" s="222">
        <v>0.1979</v>
      </c>
      <c r="E787" s="223">
        <f t="shared" si="1"/>
        <v>0.8021</v>
      </c>
      <c r="F787" s="224">
        <v>6.57</v>
      </c>
    </row>
    <row r="788">
      <c r="A788" s="219" t="s">
        <v>2347</v>
      </c>
      <c r="B788" s="220" t="s">
        <v>2348</v>
      </c>
      <c r="C788" s="221" t="s">
        <v>145</v>
      </c>
      <c r="D788" s="222">
        <v>0.2062</v>
      </c>
      <c r="E788" s="223">
        <f t="shared" si="1"/>
        <v>0.7938</v>
      </c>
      <c r="F788" s="224">
        <v>8.68</v>
      </c>
    </row>
    <row r="789">
      <c r="A789" s="219" t="s">
        <v>2349</v>
      </c>
      <c r="B789" s="220" t="s">
        <v>2350</v>
      </c>
      <c r="C789" s="221" t="s">
        <v>145</v>
      </c>
      <c r="D789" s="222">
        <v>0.2474</v>
      </c>
      <c r="E789" s="223">
        <f t="shared" si="1"/>
        <v>0.7526</v>
      </c>
      <c r="F789" s="224">
        <v>13.22</v>
      </c>
    </row>
    <row r="790">
      <c r="A790" s="219" t="s">
        <v>2352</v>
      </c>
      <c r="B790" s="220" t="s">
        <v>2353</v>
      </c>
      <c r="C790" s="221" t="s">
        <v>145</v>
      </c>
      <c r="D790" s="222">
        <v>0.249</v>
      </c>
      <c r="E790" s="223">
        <f t="shared" si="1"/>
        <v>0.751</v>
      </c>
      <c r="F790" s="224">
        <v>14.86</v>
      </c>
    </row>
    <row r="791">
      <c r="A791" s="219" t="s">
        <v>2354</v>
      </c>
      <c r="B791" s="220" t="s">
        <v>2355</v>
      </c>
      <c r="C791" s="221" t="s">
        <v>145</v>
      </c>
      <c r="D791" s="222">
        <v>0.2462</v>
      </c>
      <c r="E791" s="223">
        <f t="shared" si="1"/>
        <v>0.7538</v>
      </c>
      <c r="F791" s="224">
        <v>11.21</v>
      </c>
    </row>
    <row r="792">
      <c r="A792" s="219" t="s">
        <v>2356</v>
      </c>
      <c r="B792" s="220" t="s">
        <v>2357</v>
      </c>
      <c r="C792" s="221" t="s">
        <v>145</v>
      </c>
      <c r="D792" s="222">
        <v>0.0485</v>
      </c>
      <c r="E792" s="223">
        <f t="shared" si="1"/>
        <v>0.9515</v>
      </c>
      <c r="F792" s="224">
        <v>193.26</v>
      </c>
    </row>
    <row r="793">
      <c r="A793" s="219" t="s">
        <v>2358</v>
      </c>
      <c r="B793" s="220" t="s">
        <v>2359</v>
      </c>
      <c r="C793" s="221" t="s">
        <v>145</v>
      </c>
      <c r="D793" s="222">
        <v>0.041</v>
      </c>
      <c r="E793" s="223">
        <f t="shared" si="1"/>
        <v>0.959</v>
      </c>
      <c r="F793" s="224">
        <v>186.71</v>
      </c>
    </row>
    <row r="794">
      <c r="A794" s="219" t="s">
        <v>2360</v>
      </c>
      <c r="B794" s="220" t="s">
        <v>2362</v>
      </c>
      <c r="C794" s="221" t="s">
        <v>145</v>
      </c>
      <c r="D794" s="222">
        <v>0.0372</v>
      </c>
      <c r="E794" s="223">
        <f t="shared" si="1"/>
        <v>0.9628</v>
      </c>
      <c r="F794" s="224">
        <v>183.41</v>
      </c>
    </row>
    <row r="795">
      <c r="A795" s="219" t="s">
        <v>2366</v>
      </c>
      <c r="B795" s="220" t="s">
        <v>2367</v>
      </c>
      <c r="C795" s="221" t="s">
        <v>145</v>
      </c>
      <c r="D795" s="222">
        <v>0.0626</v>
      </c>
      <c r="E795" s="223">
        <f t="shared" si="1"/>
        <v>0.9374</v>
      </c>
      <c r="F795" s="224">
        <v>129.14</v>
      </c>
    </row>
    <row r="796">
      <c r="A796" s="219" t="s">
        <v>2368</v>
      </c>
      <c r="B796" s="220" t="s">
        <v>2369</v>
      </c>
      <c r="C796" s="221" t="s">
        <v>145</v>
      </c>
      <c r="D796" s="222">
        <v>0.0548</v>
      </c>
      <c r="E796" s="223">
        <f t="shared" si="1"/>
        <v>0.9452</v>
      </c>
      <c r="F796" s="224">
        <v>124.12</v>
      </c>
    </row>
    <row r="797">
      <c r="A797" s="219" t="s">
        <v>2370</v>
      </c>
      <c r="B797" s="220" t="s">
        <v>2371</v>
      </c>
      <c r="C797" s="221" t="s">
        <v>145</v>
      </c>
      <c r="D797" s="222">
        <v>0.0507</v>
      </c>
      <c r="E797" s="223">
        <f t="shared" si="1"/>
        <v>0.9493</v>
      </c>
      <c r="F797" s="224">
        <v>121.59</v>
      </c>
    </row>
    <row r="798">
      <c r="A798" s="219" t="s">
        <v>2372</v>
      </c>
      <c r="B798" s="220" t="s">
        <v>2373</v>
      </c>
      <c r="C798" s="221" t="s">
        <v>145</v>
      </c>
      <c r="D798" s="222">
        <v>0.0343</v>
      </c>
      <c r="E798" s="223">
        <f t="shared" si="1"/>
        <v>0.9657</v>
      </c>
      <c r="F798" s="224">
        <v>270.24</v>
      </c>
    </row>
    <row r="799">
      <c r="A799" s="219" t="s">
        <v>2374</v>
      </c>
      <c r="B799" s="220" t="s">
        <v>2375</v>
      </c>
      <c r="C799" s="221" t="s">
        <v>145</v>
      </c>
      <c r="D799" s="222">
        <v>0.0301</v>
      </c>
      <c r="E799" s="223">
        <f t="shared" si="1"/>
        <v>0.9699</v>
      </c>
      <c r="F799" s="224">
        <v>265.31</v>
      </c>
    </row>
    <row r="800">
      <c r="A800" s="219" t="s">
        <v>2377</v>
      </c>
      <c r="B800" s="220" t="s">
        <v>2379</v>
      </c>
      <c r="C800" s="221" t="s">
        <v>145</v>
      </c>
      <c r="D800" s="222">
        <v>0.028</v>
      </c>
      <c r="E800" s="223">
        <f t="shared" si="1"/>
        <v>0.972</v>
      </c>
      <c r="F800" s="224">
        <v>262.73</v>
      </c>
    </row>
    <row r="801">
      <c r="A801" s="219" t="s">
        <v>2382</v>
      </c>
      <c r="B801" s="220" t="s">
        <v>2383</v>
      </c>
      <c r="C801" s="221" t="s">
        <v>145</v>
      </c>
      <c r="D801" s="222">
        <v>0.0858</v>
      </c>
      <c r="E801" s="223">
        <f t="shared" si="1"/>
        <v>0.9142</v>
      </c>
      <c r="F801" s="224">
        <v>125.01</v>
      </c>
    </row>
    <row r="802">
      <c r="A802" s="219" t="s">
        <v>2384</v>
      </c>
      <c r="B802" s="220" t="s">
        <v>2385</v>
      </c>
      <c r="C802" s="221" t="s">
        <v>145</v>
      </c>
      <c r="D802" s="222">
        <v>0.0827</v>
      </c>
      <c r="E802" s="223">
        <f t="shared" si="1"/>
        <v>0.9173</v>
      </c>
      <c r="F802" s="224">
        <v>122.46</v>
      </c>
    </row>
    <row r="803">
      <c r="A803" s="219" t="s">
        <v>2389</v>
      </c>
      <c r="B803" s="220" t="s">
        <v>2391</v>
      </c>
      <c r="C803" s="221" t="s">
        <v>145</v>
      </c>
      <c r="D803" s="222">
        <v>0.0794</v>
      </c>
      <c r="E803" s="223">
        <f t="shared" si="1"/>
        <v>0.9206</v>
      </c>
      <c r="F803" s="224">
        <v>120.14</v>
      </c>
    </row>
    <row r="804">
      <c r="A804" s="219" t="s">
        <v>2392</v>
      </c>
      <c r="B804" s="220" t="s">
        <v>2393</v>
      </c>
      <c r="C804" s="221" t="s">
        <v>145</v>
      </c>
      <c r="D804" s="222">
        <v>0.076</v>
      </c>
      <c r="E804" s="223">
        <f t="shared" si="1"/>
        <v>0.924</v>
      </c>
      <c r="F804" s="224">
        <v>117.91</v>
      </c>
    </row>
    <row r="805">
      <c r="A805" s="219" t="s">
        <v>2394</v>
      </c>
      <c r="B805" s="220" t="s">
        <v>2395</v>
      </c>
      <c r="C805" s="221" t="s">
        <v>145</v>
      </c>
      <c r="D805" s="222">
        <v>0.08</v>
      </c>
      <c r="E805" s="223">
        <f t="shared" si="1"/>
        <v>0.92</v>
      </c>
      <c r="F805" s="224">
        <v>92.38</v>
      </c>
    </row>
    <row r="806">
      <c r="A806" s="219" t="s">
        <v>2398</v>
      </c>
      <c r="B806" s="220" t="s">
        <v>2399</v>
      </c>
      <c r="C806" s="221" t="s">
        <v>145</v>
      </c>
      <c r="D806" s="222">
        <v>0.0746</v>
      </c>
      <c r="E806" s="223">
        <f t="shared" si="1"/>
        <v>0.9254</v>
      </c>
      <c r="F806" s="224">
        <v>89.99</v>
      </c>
    </row>
    <row r="807">
      <c r="A807" s="219" t="s">
        <v>2400</v>
      </c>
      <c r="B807" s="220" t="s">
        <v>2401</v>
      </c>
      <c r="C807" s="221" t="s">
        <v>145</v>
      </c>
      <c r="D807" s="222">
        <v>0.0687</v>
      </c>
      <c r="E807" s="223">
        <f t="shared" si="1"/>
        <v>0.9313</v>
      </c>
      <c r="F807" s="224">
        <v>87.61</v>
      </c>
    </row>
    <row r="808">
      <c r="A808" s="219" t="s">
        <v>2402</v>
      </c>
      <c r="B808" s="220" t="s">
        <v>2403</v>
      </c>
      <c r="C808" s="221" t="s">
        <v>145</v>
      </c>
      <c r="D808" s="222">
        <v>0.0627</v>
      </c>
      <c r="E808" s="223">
        <f t="shared" si="1"/>
        <v>0.9373</v>
      </c>
      <c r="F808" s="224">
        <v>85.22</v>
      </c>
    </row>
    <row r="809">
      <c r="A809" s="219" t="s">
        <v>2406</v>
      </c>
      <c r="B809" s="220" t="s">
        <v>2407</v>
      </c>
      <c r="C809" s="221" t="s">
        <v>145</v>
      </c>
      <c r="D809" s="222">
        <v>0.0928</v>
      </c>
      <c r="E809" s="223">
        <f t="shared" si="1"/>
        <v>0.9072</v>
      </c>
      <c r="F809" s="224">
        <v>161.59</v>
      </c>
    </row>
    <row r="810">
      <c r="A810" s="219" t="s">
        <v>2408</v>
      </c>
      <c r="B810" s="220" t="s">
        <v>2409</v>
      </c>
      <c r="C810" s="221" t="s">
        <v>145</v>
      </c>
      <c r="D810" s="222">
        <v>0.0755</v>
      </c>
      <c r="E810" s="223">
        <f t="shared" si="1"/>
        <v>0.9245</v>
      </c>
      <c r="F810" s="224">
        <v>150.93</v>
      </c>
    </row>
    <row r="811">
      <c r="A811" s="219" t="s">
        <v>2410</v>
      </c>
      <c r="B811" s="220" t="s">
        <v>2411</v>
      </c>
      <c r="C811" s="221" t="s">
        <v>145</v>
      </c>
      <c r="D811" s="222">
        <v>0.066</v>
      </c>
      <c r="E811" s="223">
        <f t="shared" si="1"/>
        <v>0.934</v>
      </c>
      <c r="F811" s="224">
        <v>145.56</v>
      </c>
    </row>
    <row r="812">
      <c r="A812" s="219" t="s">
        <v>2414</v>
      </c>
      <c r="B812" s="220" t="s">
        <v>2415</v>
      </c>
      <c r="C812" s="221" t="s">
        <v>145</v>
      </c>
      <c r="D812" s="222">
        <v>0.0784</v>
      </c>
      <c r="E812" s="223">
        <f t="shared" si="1"/>
        <v>0.9216</v>
      </c>
      <c r="F812" s="224">
        <v>191.09</v>
      </c>
    </row>
    <row r="813">
      <c r="A813" s="219" t="s">
        <v>2416</v>
      </c>
      <c r="B813" s="220" t="s">
        <v>2417</v>
      </c>
      <c r="C813" s="221" t="s">
        <v>145</v>
      </c>
      <c r="D813" s="222">
        <v>0.0631</v>
      </c>
      <c r="E813" s="223">
        <f t="shared" si="1"/>
        <v>0.9369</v>
      </c>
      <c r="F813" s="224">
        <v>180.43</v>
      </c>
    </row>
    <row r="814">
      <c r="A814" s="219" t="s">
        <v>2418</v>
      </c>
      <c r="B814" s="220" t="s">
        <v>2419</v>
      </c>
      <c r="C814" s="221" t="s">
        <v>145</v>
      </c>
      <c r="D814" s="222">
        <v>0.0549</v>
      </c>
      <c r="E814" s="223">
        <f t="shared" si="1"/>
        <v>0.9451</v>
      </c>
      <c r="F814" s="224">
        <v>175.06</v>
      </c>
    </row>
    <row r="815">
      <c r="A815" s="219" t="s">
        <v>2422</v>
      </c>
      <c r="B815" s="220" t="s">
        <v>2423</v>
      </c>
      <c r="C815" s="221" t="s">
        <v>145</v>
      </c>
      <c r="D815" s="222">
        <v>0.0681</v>
      </c>
      <c r="E815" s="223">
        <f t="shared" si="1"/>
        <v>0.9319</v>
      </c>
      <c r="F815" s="224">
        <v>220.19</v>
      </c>
    </row>
    <row r="816">
      <c r="A816" s="219" t="s">
        <v>2424</v>
      </c>
      <c r="B816" s="220" t="s">
        <v>2425</v>
      </c>
      <c r="C816" s="221" t="s">
        <v>145</v>
      </c>
      <c r="D816" s="222">
        <v>0.0544</v>
      </c>
      <c r="E816" s="223">
        <f t="shared" si="1"/>
        <v>0.9456</v>
      </c>
      <c r="F816" s="224">
        <v>209.53</v>
      </c>
    </row>
    <row r="817">
      <c r="A817" s="219" t="s">
        <v>2426</v>
      </c>
      <c r="B817" s="220" t="s">
        <v>2427</v>
      </c>
      <c r="C817" s="221" t="s">
        <v>145</v>
      </c>
      <c r="D817" s="222">
        <v>0.0471</v>
      </c>
      <c r="E817" s="223">
        <f t="shared" si="1"/>
        <v>0.9529</v>
      </c>
      <c r="F817" s="224">
        <v>204.16</v>
      </c>
    </row>
    <row r="818">
      <c r="A818" s="219" t="s">
        <v>2432</v>
      </c>
      <c r="B818" s="220" t="s">
        <v>2433</v>
      </c>
      <c r="C818" s="221" t="s">
        <v>145</v>
      </c>
      <c r="D818" s="222">
        <v>0.1519</v>
      </c>
      <c r="E818" s="223">
        <f t="shared" si="1"/>
        <v>0.8481</v>
      </c>
      <c r="F818" s="224">
        <v>98.66</v>
      </c>
    </row>
    <row r="819">
      <c r="A819" s="219" t="s">
        <v>2434</v>
      </c>
      <c r="B819" s="220" t="s">
        <v>2435</v>
      </c>
      <c r="C819" s="221" t="s">
        <v>145</v>
      </c>
      <c r="D819" s="222">
        <v>0.1294</v>
      </c>
      <c r="E819" s="223">
        <f t="shared" si="1"/>
        <v>0.8706</v>
      </c>
      <c r="F819" s="224">
        <v>88.0</v>
      </c>
    </row>
    <row r="820">
      <c r="A820" s="219" t="s">
        <v>2436</v>
      </c>
      <c r="B820" s="220" t="s">
        <v>2437</v>
      </c>
      <c r="C820" s="221" t="s">
        <v>145</v>
      </c>
      <c r="D820" s="222">
        <v>0.1163</v>
      </c>
      <c r="E820" s="223">
        <f t="shared" si="1"/>
        <v>0.8837</v>
      </c>
      <c r="F820" s="224">
        <v>82.63</v>
      </c>
    </row>
    <row r="821">
      <c r="A821" s="219" t="s">
        <v>2439</v>
      </c>
      <c r="B821" s="220" t="s">
        <v>2441</v>
      </c>
      <c r="C821" s="221" t="s">
        <v>145</v>
      </c>
      <c r="D821" s="222">
        <v>0.0978</v>
      </c>
      <c r="E821" s="223">
        <f t="shared" si="1"/>
        <v>0.9022</v>
      </c>
      <c r="F821" s="224">
        <v>153.2</v>
      </c>
    </row>
    <row r="822">
      <c r="A822" s="219" t="s">
        <v>2444</v>
      </c>
      <c r="B822" s="220" t="s">
        <v>2445</v>
      </c>
      <c r="C822" s="221" t="s">
        <v>145</v>
      </c>
      <c r="D822" s="222">
        <v>0.0799</v>
      </c>
      <c r="E822" s="223">
        <f t="shared" si="1"/>
        <v>0.9201</v>
      </c>
      <c r="F822" s="224">
        <v>142.54</v>
      </c>
    </row>
    <row r="823">
      <c r="A823" s="219" t="s">
        <v>2446</v>
      </c>
      <c r="B823" s="220" t="s">
        <v>2447</v>
      </c>
      <c r="C823" s="221" t="s">
        <v>145</v>
      </c>
      <c r="D823" s="222">
        <v>0.0701</v>
      </c>
      <c r="E823" s="223">
        <f t="shared" si="1"/>
        <v>0.9299</v>
      </c>
      <c r="F823" s="224">
        <v>137.17</v>
      </c>
    </row>
    <row r="824">
      <c r="A824" s="219" t="s">
        <v>2448</v>
      </c>
      <c r="B824" s="220" t="s">
        <v>2449</v>
      </c>
      <c r="C824" s="221" t="s">
        <v>145</v>
      </c>
      <c r="D824" s="222">
        <v>0.082</v>
      </c>
      <c r="E824" s="223">
        <f t="shared" si="1"/>
        <v>0.918</v>
      </c>
      <c r="F824" s="224">
        <v>182.87</v>
      </c>
    </row>
    <row r="825">
      <c r="A825" s="219" t="s">
        <v>2450</v>
      </c>
      <c r="B825" s="220" t="s">
        <v>2452</v>
      </c>
      <c r="C825" s="221" t="s">
        <v>145</v>
      </c>
      <c r="D825" s="222">
        <v>0.0661</v>
      </c>
      <c r="E825" s="223">
        <f t="shared" si="1"/>
        <v>0.9339</v>
      </c>
      <c r="F825" s="224">
        <v>172.21</v>
      </c>
    </row>
    <row r="826">
      <c r="A826" s="219" t="s">
        <v>2454</v>
      </c>
      <c r="B826" s="220" t="s">
        <v>2455</v>
      </c>
      <c r="C826" s="221" t="s">
        <v>145</v>
      </c>
      <c r="D826" s="222">
        <v>0.0576</v>
      </c>
      <c r="E826" s="223">
        <f t="shared" si="1"/>
        <v>0.9424</v>
      </c>
      <c r="F826" s="224">
        <v>166.84</v>
      </c>
    </row>
    <row r="827">
      <c r="A827" s="219" t="s">
        <v>2456</v>
      </c>
      <c r="B827" s="220" t="s">
        <v>2457</v>
      </c>
      <c r="C827" s="221" t="s">
        <v>145</v>
      </c>
      <c r="D827" s="222">
        <v>0.0707</v>
      </c>
      <c r="E827" s="223">
        <f t="shared" si="1"/>
        <v>0.9293</v>
      </c>
      <c r="F827" s="224">
        <v>212.15</v>
      </c>
    </row>
    <row r="828">
      <c r="A828" s="219" t="s">
        <v>2458</v>
      </c>
      <c r="B828" s="220" t="s">
        <v>2459</v>
      </c>
      <c r="C828" s="221" t="s">
        <v>145</v>
      </c>
      <c r="D828" s="222">
        <v>0.0565</v>
      </c>
      <c r="E828" s="223">
        <f t="shared" si="1"/>
        <v>0.9435</v>
      </c>
      <c r="F828" s="224">
        <v>201.49</v>
      </c>
    </row>
    <row r="829">
      <c r="A829" s="219" t="s">
        <v>2460</v>
      </c>
      <c r="B829" s="220" t="s">
        <v>2461</v>
      </c>
      <c r="C829" s="221" t="s">
        <v>145</v>
      </c>
      <c r="D829" s="222">
        <v>0.049</v>
      </c>
      <c r="E829" s="223">
        <f t="shared" si="1"/>
        <v>0.951</v>
      </c>
      <c r="F829" s="224">
        <v>196.12</v>
      </c>
    </row>
    <row r="830">
      <c r="A830" s="219" t="s">
        <v>2466</v>
      </c>
      <c r="B830" s="220" t="s">
        <v>2467</v>
      </c>
      <c r="C830" s="221" t="s">
        <v>145</v>
      </c>
      <c r="D830" s="222">
        <v>0.1667</v>
      </c>
      <c r="E830" s="223">
        <f t="shared" si="1"/>
        <v>0.8333</v>
      </c>
      <c r="F830" s="224">
        <v>89.93</v>
      </c>
    </row>
    <row r="831">
      <c r="A831" s="219" t="s">
        <v>2468</v>
      </c>
      <c r="B831" s="220" t="s">
        <v>2469</v>
      </c>
      <c r="C831" s="221" t="s">
        <v>145</v>
      </c>
      <c r="D831" s="222">
        <v>0.1437</v>
      </c>
      <c r="E831" s="223">
        <f t="shared" si="1"/>
        <v>0.8563</v>
      </c>
      <c r="F831" s="224">
        <v>79.27</v>
      </c>
    </row>
    <row r="832">
      <c r="A832" s="219" t="s">
        <v>2470</v>
      </c>
      <c r="B832" s="220" t="s">
        <v>2471</v>
      </c>
      <c r="C832" s="221" t="s">
        <v>145</v>
      </c>
      <c r="D832" s="222">
        <v>0.13</v>
      </c>
      <c r="E832" s="223">
        <f t="shared" si="1"/>
        <v>0.87</v>
      </c>
      <c r="F832" s="224">
        <v>73.9</v>
      </c>
    </row>
    <row r="833">
      <c r="A833" s="219" t="s">
        <v>2472</v>
      </c>
      <c r="B833" s="220" t="s">
        <v>2473</v>
      </c>
      <c r="C833" s="221" t="s">
        <v>145</v>
      </c>
      <c r="D833" s="222">
        <v>0.0692</v>
      </c>
      <c r="E833" s="223">
        <f t="shared" si="1"/>
        <v>0.9308</v>
      </c>
      <c r="F833" s="224">
        <v>123.48</v>
      </c>
    </row>
    <row r="834">
      <c r="A834" s="219" t="s">
        <v>2474</v>
      </c>
      <c r="B834" s="220" t="s">
        <v>2475</v>
      </c>
      <c r="C834" s="221" t="s">
        <v>145</v>
      </c>
      <c r="D834" s="222">
        <v>0.0493</v>
      </c>
      <c r="E834" s="223">
        <f t="shared" si="1"/>
        <v>0.9507</v>
      </c>
      <c r="F834" s="224">
        <v>114.91</v>
      </c>
    </row>
    <row r="835">
      <c r="A835" s="219" t="s">
        <v>2476</v>
      </c>
      <c r="B835" s="220" t="s">
        <v>2477</v>
      </c>
      <c r="C835" s="221" t="s">
        <v>145</v>
      </c>
      <c r="D835" s="222">
        <v>0.0477</v>
      </c>
      <c r="E835" s="223">
        <f t="shared" si="1"/>
        <v>0.9523</v>
      </c>
      <c r="F835" s="224">
        <v>113.7</v>
      </c>
    </row>
    <row r="836">
      <c r="A836" s="219" t="s">
        <v>2478</v>
      </c>
      <c r="B836" s="220" t="s">
        <v>2479</v>
      </c>
      <c r="C836" s="221" t="s">
        <v>145</v>
      </c>
      <c r="D836" s="222">
        <v>0.0556</v>
      </c>
      <c r="E836" s="223">
        <f t="shared" si="1"/>
        <v>0.9444</v>
      </c>
      <c r="F836" s="224">
        <v>153.63</v>
      </c>
    </row>
    <row r="837">
      <c r="A837" s="219" t="s">
        <v>2481</v>
      </c>
      <c r="B837" s="220" t="s">
        <v>2482</v>
      </c>
      <c r="C837" s="221" t="s">
        <v>145</v>
      </c>
      <c r="D837" s="222">
        <v>0.039</v>
      </c>
      <c r="E837" s="223">
        <f t="shared" si="1"/>
        <v>0.961</v>
      </c>
      <c r="F837" s="224">
        <v>145.06</v>
      </c>
    </row>
    <row r="838">
      <c r="A838" s="219" t="s">
        <v>2487</v>
      </c>
      <c r="B838" s="220" t="s">
        <v>2488</v>
      </c>
      <c r="C838" s="221" t="s">
        <v>145</v>
      </c>
      <c r="D838" s="222">
        <v>0.0377</v>
      </c>
      <c r="E838" s="223">
        <f t="shared" si="1"/>
        <v>0.9623</v>
      </c>
      <c r="F838" s="224">
        <v>143.85</v>
      </c>
    </row>
    <row r="839">
      <c r="A839" s="219" t="s">
        <v>2489</v>
      </c>
      <c r="B839" s="220" t="s">
        <v>2490</v>
      </c>
      <c r="C839" s="221" t="s">
        <v>145</v>
      </c>
      <c r="D839" s="222">
        <v>0.1388</v>
      </c>
      <c r="E839" s="223">
        <f t="shared" si="1"/>
        <v>0.8612</v>
      </c>
      <c r="F839" s="224">
        <v>61.54</v>
      </c>
    </row>
    <row r="840">
      <c r="A840" s="219" t="s">
        <v>2491</v>
      </c>
      <c r="B840" s="220" t="s">
        <v>2492</v>
      </c>
      <c r="C840" s="221" t="s">
        <v>145</v>
      </c>
      <c r="D840" s="222">
        <v>0.1069</v>
      </c>
      <c r="E840" s="223">
        <f t="shared" si="1"/>
        <v>0.8931</v>
      </c>
      <c r="F840" s="224">
        <v>52.97</v>
      </c>
    </row>
    <row r="841">
      <c r="A841" s="219" t="s">
        <v>2493</v>
      </c>
      <c r="B841" s="220" t="s">
        <v>2494</v>
      </c>
      <c r="C841" s="221" t="s">
        <v>145</v>
      </c>
      <c r="D841" s="222">
        <v>0.1047</v>
      </c>
      <c r="E841" s="223">
        <f t="shared" si="1"/>
        <v>0.8953</v>
      </c>
      <c r="F841" s="224">
        <v>51.76</v>
      </c>
    </row>
    <row r="842">
      <c r="A842" s="219" t="s">
        <v>2495</v>
      </c>
      <c r="B842" s="220" t="s">
        <v>2496</v>
      </c>
      <c r="C842" s="221" t="s">
        <v>145</v>
      </c>
      <c r="D842" s="222">
        <v>0.0919</v>
      </c>
      <c r="E842" s="223">
        <f t="shared" si="1"/>
        <v>0.9081</v>
      </c>
      <c r="F842" s="224">
        <v>92.93</v>
      </c>
    </row>
    <row r="843">
      <c r="A843" s="219" t="s">
        <v>2504</v>
      </c>
      <c r="B843" s="220" t="s">
        <v>2505</v>
      </c>
      <c r="C843" s="221" t="s">
        <v>145</v>
      </c>
      <c r="D843" s="222">
        <v>0.0671</v>
      </c>
      <c r="E843" s="223">
        <f t="shared" si="1"/>
        <v>0.9329</v>
      </c>
      <c r="F843" s="224">
        <v>84.36</v>
      </c>
    </row>
    <row r="844">
      <c r="A844" s="219" t="s">
        <v>2506</v>
      </c>
      <c r="B844" s="220" t="s">
        <v>2507</v>
      </c>
      <c r="C844" s="221" t="s">
        <v>145</v>
      </c>
      <c r="D844" s="222">
        <v>0.0652</v>
      </c>
      <c r="E844" s="223">
        <f t="shared" si="1"/>
        <v>0.9348</v>
      </c>
      <c r="F844" s="224">
        <v>83.15</v>
      </c>
    </row>
    <row r="845">
      <c r="A845" s="219" t="s">
        <v>2508</v>
      </c>
      <c r="B845" s="220" t="s">
        <v>2509</v>
      </c>
      <c r="C845" s="221" t="s">
        <v>145</v>
      </c>
      <c r="D845" s="222">
        <v>0.1737</v>
      </c>
      <c r="E845" s="223">
        <f t="shared" si="1"/>
        <v>0.8263</v>
      </c>
      <c r="F845" s="224">
        <v>110.89</v>
      </c>
    </row>
    <row r="846">
      <c r="A846" s="219" t="s">
        <v>2510</v>
      </c>
      <c r="B846" s="220" t="s">
        <v>2511</v>
      </c>
      <c r="C846" s="221" t="s">
        <v>145</v>
      </c>
      <c r="D846" s="222">
        <v>0.1483</v>
      </c>
      <c r="E846" s="223">
        <f t="shared" si="1"/>
        <v>0.8517</v>
      </c>
      <c r="F846" s="224">
        <v>96.16</v>
      </c>
    </row>
    <row r="847">
      <c r="A847" s="219" t="s">
        <v>2516</v>
      </c>
      <c r="B847" s="220" t="s">
        <v>2517</v>
      </c>
      <c r="C847" s="221" t="s">
        <v>145</v>
      </c>
      <c r="D847" s="222">
        <v>0.1466</v>
      </c>
      <c r="E847" s="223">
        <f t="shared" si="1"/>
        <v>0.8534</v>
      </c>
      <c r="F847" s="224">
        <v>94.8</v>
      </c>
    </row>
    <row r="848">
      <c r="A848" s="219" t="s">
        <v>2518</v>
      </c>
      <c r="B848" s="220" t="s">
        <v>2519</v>
      </c>
      <c r="C848" s="221" t="s">
        <v>145</v>
      </c>
      <c r="D848" s="222">
        <v>0.1885</v>
      </c>
      <c r="E848" s="223">
        <f t="shared" si="1"/>
        <v>0.8115</v>
      </c>
      <c r="F848" s="224">
        <v>102.16</v>
      </c>
    </row>
    <row r="849">
      <c r="A849" s="219" t="s">
        <v>2520</v>
      </c>
      <c r="B849" s="220" t="s">
        <v>2521</v>
      </c>
      <c r="C849" s="221" t="s">
        <v>145</v>
      </c>
      <c r="D849" s="222">
        <v>0.1631</v>
      </c>
      <c r="E849" s="223">
        <f t="shared" si="1"/>
        <v>0.8369</v>
      </c>
      <c r="F849" s="224">
        <v>87.43</v>
      </c>
    </row>
    <row r="850">
      <c r="A850" s="219" t="s">
        <v>2522</v>
      </c>
      <c r="B850" s="220" t="s">
        <v>2523</v>
      </c>
      <c r="C850" s="221" t="s">
        <v>145</v>
      </c>
      <c r="D850" s="222">
        <v>0.1615</v>
      </c>
      <c r="E850" s="223">
        <f t="shared" si="1"/>
        <v>0.8385</v>
      </c>
      <c r="F850" s="224">
        <v>86.07</v>
      </c>
    </row>
    <row r="851">
      <c r="A851" s="219" t="s">
        <v>2528</v>
      </c>
      <c r="B851" s="220" t="s">
        <v>2529</v>
      </c>
      <c r="C851" s="221" t="s">
        <v>145</v>
      </c>
      <c r="D851" s="222">
        <v>0.2311</v>
      </c>
      <c r="E851" s="223">
        <f t="shared" si="1"/>
        <v>0.7689</v>
      </c>
      <c r="F851" s="224">
        <v>15.84</v>
      </c>
    </row>
    <row r="852">
      <c r="A852" s="219" t="s">
        <v>2530</v>
      </c>
      <c r="B852" s="220" t="s">
        <v>2531</v>
      </c>
      <c r="C852" s="221" t="s">
        <v>145</v>
      </c>
      <c r="D852" s="222">
        <v>0.2244</v>
      </c>
      <c r="E852" s="223">
        <f t="shared" si="1"/>
        <v>0.7756</v>
      </c>
      <c r="F852" s="224">
        <v>12.61</v>
      </c>
    </row>
    <row r="853">
      <c r="A853" s="219" t="s">
        <v>2532</v>
      </c>
      <c r="B853" s="220" t="s">
        <v>2533</v>
      </c>
      <c r="C853" s="221" t="s">
        <v>145</v>
      </c>
      <c r="D853" s="222">
        <v>0.2216</v>
      </c>
      <c r="E853" s="223">
        <f t="shared" si="1"/>
        <v>0.7784</v>
      </c>
      <c r="F853" s="224">
        <v>10.38</v>
      </c>
    </row>
    <row r="854">
      <c r="A854" s="219" t="s">
        <v>2534</v>
      </c>
      <c r="B854" s="220" t="s">
        <v>2535</v>
      </c>
      <c r="C854" s="221" t="s">
        <v>77</v>
      </c>
      <c r="D854" s="222">
        <v>0.25</v>
      </c>
      <c r="E854" s="223">
        <f t="shared" si="1"/>
        <v>0.75</v>
      </c>
      <c r="F854" s="224">
        <v>0.6</v>
      </c>
    </row>
    <row r="855">
      <c r="A855" s="219" t="s">
        <v>2536</v>
      </c>
      <c r="B855" s="220" t="s">
        <v>2537</v>
      </c>
      <c r="C855" s="221" t="s">
        <v>77</v>
      </c>
      <c r="D855" s="222">
        <v>0.1974</v>
      </c>
      <c r="E855" s="223">
        <f t="shared" si="1"/>
        <v>0.8026</v>
      </c>
      <c r="F855" s="224">
        <v>1.52</v>
      </c>
    </row>
    <row r="856">
      <c r="A856" s="219" t="s">
        <v>2538</v>
      </c>
      <c r="B856" s="220" t="s">
        <v>2539</v>
      </c>
      <c r="C856" s="221" t="s">
        <v>77</v>
      </c>
      <c r="D856" s="222">
        <v>0.2195</v>
      </c>
      <c r="E856" s="223">
        <f t="shared" si="1"/>
        <v>0.7805</v>
      </c>
      <c r="F856" s="224">
        <v>2.05</v>
      </c>
    </row>
    <row r="857">
      <c r="A857" s="219" t="s">
        <v>2542</v>
      </c>
      <c r="B857" s="220" t="s">
        <v>2544</v>
      </c>
      <c r="C857" s="221" t="s">
        <v>77</v>
      </c>
      <c r="D857" s="222">
        <v>0.2517</v>
      </c>
      <c r="E857" s="223">
        <f t="shared" si="1"/>
        <v>0.7483</v>
      </c>
      <c r="F857" s="224">
        <v>3.02</v>
      </c>
    </row>
    <row r="858">
      <c r="A858" s="219" t="s">
        <v>2546</v>
      </c>
      <c r="B858" s="220" t="s">
        <v>2547</v>
      </c>
      <c r="C858" s="221" t="s">
        <v>77</v>
      </c>
      <c r="D858" s="222">
        <v>0.2668</v>
      </c>
      <c r="E858" s="223">
        <f t="shared" si="1"/>
        <v>0.7332</v>
      </c>
      <c r="F858" s="224">
        <v>4.16</v>
      </c>
    </row>
    <row r="859">
      <c r="A859" s="219" t="s">
        <v>2548</v>
      </c>
      <c r="B859" s="220" t="s">
        <v>2549</v>
      </c>
      <c r="C859" s="221" t="s">
        <v>104</v>
      </c>
      <c r="D859" s="222">
        <v>0.1569</v>
      </c>
      <c r="E859" s="223">
        <f t="shared" si="1"/>
        <v>0.8431</v>
      </c>
      <c r="F859" s="224">
        <v>13.19</v>
      </c>
    </row>
    <row r="860">
      <c r="A860" s="219" t="s">
        <v>2550</v>
      </c>
      <c r="B860" s="220" t="s">
        <v>2551</v>
      </c>
      <c r="C860" s="221" t="s">
        <v>104</v>
      </c>
      <c r="D860" s="222">
        <v>0.1321</v>
      </c>
      <c r="E860" s="223">
        <f t="shared" si="1"/>
        <v>0.8679</v>
      </c>
      <c r="F860" s="224">
        <v>11.05</v>
      </c>
    </row>
    <row r="861">
      <c r="A861" s="219" t="s">
        <v>2552</v>
      </c>
      <c r="B861" s="220" t="s">
        <v>2553</v>
      </c>
      <c r="C861" s="221" t="s">
        <v>104</v>
      </c>
      <c r="D861" s="222">
        <v>0.0942</v>
      </c>
      <c r="E861" s="223">
        <f t="shared" si="1"/>
        <v>0.9058</v>
      </c>
      <c r="F861" s="224">
        <v>10.3</v>
      </c>
    </row>
    <row r="862">
      <c r="A862" s="219" t="s">
        <v>2554</v>
      </c>
      <c r="B862" s="220" t="s">
        <v>2555</v>
      </c>
      <c r="C862" s="221" t="s">
        <v>104</v>
      </c>
      <c r="D862" s="222">
        <v>0.0548</v>
      </c>
      <c r="E862" s="223">
        <f t="shared" si="1"/>
        <v>0.9452</v>
      </c>
      <c r="F862" s="224">
        <v>11.32</v>
      </c>
    </row>
    <row r="863">
      <c r="A863" s="219" t="s">
        <v>2556</v>
      </c>
      <c r="B863" s="220" t="s">
        <v>2557</v>
      </c>
      <c r="C863" s="221" t="s">
        <v>104</v>
      </c>
      <c r="D863" s="222">
        <v>0.2537</v>
      </c>
      <c r="E863" s="223">
        <f t="shared" si="1"/>
        <v>0.7463</v>
      </c>
      <c r="F863" s="224">
        <v>16.36</v>
      </c>
    </row>
    <row r="864">
      <c r="A864" s="219" t="s">
        <v>2558</v>
      </c>
      <c r="B864" s="220" t="s">
        <v>2559</v>
      </c>
      <c r="C864" s="221" t="s">
        <v>104</v>
      </c>
      <c r="D864" s="222">
        <v>0.1936</v>
      </c>
      <c r="E864" s="223">
        <f t="shared" si="1"/>
        <v>0.8064</v>
      </c>
      <c r="F864" s="224">
        <v>14.98</v>
      </c>
    </row>
    <row r="865">
      <c r="A865" s="219" t="s">
        <v>2560</v>
      </c>
      <c r="B865" s="220" t="s">
        <v>2561</v>
      </c>
      <c r="C865" s="221" t="s">
        <v>104</v>
      </c>
      <c r="D865" s="222">
        <v>0.2045</v>
      </c>
      <c r="E865" s="223">
        <f t="shared" si="1"/>
        <v>0.7955</v>
      </c>
      <c r="F865" s="224">
        <v>15.16</v>
      </c>
    </row>
    <row r="866">
      <c r="A866" s="219" t="s">
        <v>2562</v>
      </c>
      <c r="B866" s="220" t="s">
        <v>2563</v>
      </c>
      <c r="C866" s="221" t="s">
        <v>104</v>
      </c>
      <c r="D866" s="222">
        <v>0.1498</v>
      </c>
      <c r="E866" s="223">
        <f t="shared" si="1"/>
        <v>0.8502</v>
      </c>
      <c r="F866" s="224">
        <v>13.95</v>
      </c>
    </row>
    <row r="867">
      <c r="A867" s="219" t="s">
        <v>2564</v>
      </c>
      <c r="B867" s="220" t="s">
        <v>2565</v>
      </c>
      <c r="C867" s="221" t="s">
        <v>32</v>
      </c>
      <c r="D867" s="222">
        <v>0.2456</v>
      </c>
      <c r="E867" s="223">
        <f t="shared" si="1"/>
        <v>0.7544</v>
      </c>
      <c r="F867" s="224">
        <v>16432.77</v>
      </c>
    </row>
    <row r="868">
      <c r="A868" s="219" t="s">
        <v>2566</v>
      </c>
      <c r="B868" s="220" t="s">
        <v>2567</v>
      </c>
      <c r="C868" s="221" t="s">
        <v>32</v>
      </c>
      <c r="D868" s="222">
        <v>0.1852</v>
      </c>
      <c r="E868" s="223">
        <f t="shared" si="1"/>
        <v>0.8148</v>
      </c>
      <c r="F868" s="224">
        <v>34278.59</v>
      </c>
    </row>
    <row r="869">
      <c r="A869" s="219" t="s">
        <v>2569</v>
      </c>
      <c r="B869" s="220" t="s">
        <v>2570</v>
      </c>
      <c r="C869" s="221" t="s">
        <v>32</v>
      </c>
      <c r="D869" s="222">
        <v>0.2279</v>
      </c>
      <c r="E869" s="223">
        <f t="shared" si="1"/>
        <v>0.7721</v>
      </c>
      <c r="F869" s="224">
        <v>24719.02</v>
      </c>
    </row>
    <row r="870">
      <c r="A870" s="219" t="s">
        <v>2571</v>
      </c>
      <c r="B870" s="220" t="s">
        <v>2572</v>
      </c>
      <c r="C870" s="221" t="s">
        <v>32</v>
      </c>
      <c r="D870" s="222">
        <v>0.1748</v>
      </c>
      <c r="E870" s="223">
        <f t="shared" si="1"/>
        <v>0.8252</v>
      </c>
      <c r="F870" s="224">
        <v>55213.65</v>
      </c>
    </row>
    <row r="871">
      <c r="A871" s="219" t="s">
        <v>2573</v>
      </c>
      <c r="B871" s="220" t="s">
        <v>2574</v>
      </c>
      <c r="C871" s="221" t="s">
        <v>32</v>
      </c>
      <c r="D871" s="222">
        <v>0.2202</v>
      </c>
      <c r="E871" s="223">
        <f t="shared" si="1"/>
        <v>0.7798</v>
      </c>
      <c r="F871" s="224">
        <v>34619.94</v>
      </c>
    </row>
    <row r="872">
      <c r="A872" s="219" t="s">
        <v>2575</v>
      </c>
      <c r="B872" s="220" t="s">
        <v>2576</v>
      </c>
      <c r="C872" s="221" t="s">
        <v>32</v>
      </c>
      <c r="D872" s="222">
        <v>0.1704</v>
      </c>
      <c r="E872" s="223">
        <f t="shared" si="1"/>
        <v>0.8296</v>
      </c>
      <c r="F872" s="224">
        <v>78368.26</v>
      </c>
    </row>
    <row r="873">
      <c r="A873" s="219" t="s">
        <v>2577</v>
      </c>
      <c r="B873" s="220" t="s">
        <v>2578</v>
      </c>
      <c r="C873" s="221" t="s">
        <v>32</v>
      </c>
      <c r="D873" s="222">
        <v>0.204</v>
      </c>
      <c r="E873" s="223">
        <f t="shared" si="1"/>
        <v>0.796</v>
      </c>
      <c r="F873" s="224">
        <v>48268.75</v>
      </c>
    </row>
    <row r="874">
      <c r="A874" s="219" t="s">
        <v>2579</v>
      </c>
      <c r="B874" s="220" t="s">
        <v>2580</v>
      </c>
      <c r="C874" s="221" t="s">
        <v>32</v>
      </c>
      <c r="D874" s="222">
        <v>0.168</v>
      </c>
      <c r="E874" s="223">
        <f t="shared" si="1"/>
        <v>0.832</v>
      </c>
      <c r="F874" s="224">
        <v>95746.21</v>
      </c>
    </row>
    <row r="875">
      <c r="A875" s="219" t="s">
        <v>2582</v>
      </c>
      <c r="B875" s="220" t="s">
        <v>2583</v>
      </c>
      <c r="C875" s="221" t="s">
        <v>32</v>
      </c>
      <c r="D875" s="222">
        <v>0.2254</v>
      </c>
      <c r="E875" s="223">
        <f t="shared" si="1"/>
        <v>0.7746</v>
      </c>
      <c r="F875" s="224">
        <v>6917.1</v>
      </c>
    </row>
    <row r="876">
      <c r="A876" s="219" t="s">
        <v>2584</v>
      </c>
      <c r="B876" s="220" t="s">
        <v>2585</v>
      </c>
      <c r="C876" s="221" t="s">
        <v>32</v>
      </c>
      <c r="D876" s="222">
        <v>0.2112</v>
      </c>
      <c r="E876" s="223">
        <f t="shared" si="1"/>
        <v>0.7888</v>
      </c>
      <c r="F876" s="224">
        <v>10710.68</v>
      </c>
    </row>
    <row r="877">
      <c r="A877" s="219" t="s">
        <v>2586</v>
      </c>
      <c r="B877" s="220" t="s">
        <v>2587</v>
      </c>
      <c r="C877" s="221" t="s">
        <v>32</v>
      </c>
      <c r="D877" s="222">
        <v>0.189</v>
      </c>
      <c r="E877" s="223">
        <f t="shared" si="1"/>
        <v>0.811</v>
      </c>
      <c r="F877" s="224">
        <v>16703.92</v>
      </c>
    </row>
    <row r="878">
      <c r="A878" s="219" t="s">
        <v>2588</v>
      </c>
      <c r="B878" s="220" t="s">
        <v>2589</v>
      </c>
      <c r="C878" s="221" t="s">
        <v>32</v>
      </c>
      <c r="D878" s="222">
        <v>0.2201</v>
      </c>
      <c r="E878" s="223">
        <f t="shared" si="1"/>
        <v>0.7799</v>
      </c>
      <c r="F878" s="224">
        <v>9716.79</v>
      </c>
    </row>
    <row r="879">
      <c r="A879" s="219" t="s">
        <v>2591</v>
      </c>
      <c r="B879" s="220" t="s">
        <v>2592</v>
      </c>
      <c r="C879" s="221" t="s">
        <v>32</v>
      </c>
      <c r="D879" s="222">
        <v>0.2048</v>
      </c>
      <c r="E879" s="223">
        <f t="shared" si="1"/>
        <v>0.7952</v>
      </c>
      <c r="F879" s="224">
        <v>15895.3</v>
      </c>
    </row>
    <row r="880">
      <c r="A880" s="219" t="s">
        <v>2593</v>
      </c>
      <c r="B880" s="220" t="s">
        <v>2594</v>
      </c>
      <c r="C880" s="221" t="s">
        <v>32</v>
      </c>
      <c r="D880" s="222">
        <v>0.1926</v>
      </c>
      <c r="E880" s="223">
        <f t="shared" si="1"/>
        <v>0.8074</v>
      </c>
      <c r="F880" s="224">
        <v>22059.52</v>
      </c>
    </row>
    <row r="881">
      <c r="A881" s="219" t="s">
        <v>2595</v>
      </c>
      <c r="B881" s="220" t="s">
        <v>2596</v>
      </c>
      <c r="C881" s="221" t="s">
        <v>32</v>
      </c>
      <c r="D881" s="222">
        <v>0.2145</v>
      </c>
      <c r="E881" s="223">
        <f t="shared" si="1"/>
        <v>0.7855</v>
      </c>
      <c r="F881" s="224">
        <v>16840.2</v>
      </c>
    </row>
    <row r="882">
      <c r="A882" s="219" t="s">
        <v>2599</v>
      </c>
      <c r="B882" s="220" t="s">
        <v>2601</v>
      </c>
      <c r="C882" s="221" t="s">
        <v>32</v>
      </c>
      <c r="D882" s="222">
        <v>0.1984</v>
      </c>
      <c r="E882" s="223">
        <f t="shared" si="1"/>
        <v>0.8016</v>
      </c>
      <c r="F882" s="224">
        <v>29568.33</v>
      </c>
    </row>
    <row r="883">
      <c r="A883" s="219" t="s">
        <v>2603</v>
      </c>
      <c r="B883" s="220" t="s">
        <v>2604</v>
      </c>
      <c r="C883" s="221" t="s">
        <v>32</v>
      </c>
      <c r="D883" s="222">
        <v>0.1419</v>
      </c>
      <c r="E883" s="223">
        <f t="shared" si="1"/>
        <v>0.8581</v>
      </c>
      <c r="F883" s="224">
        <v>34483.65</v>
      </c>
    </row>
    <row r="884">
      <c r="A884" s="219" t="s">
        <v>2605</v>
      </c>
      <c r="B884" s="220" t="s">
        <v>2606</v>
      </c>
      <c r="C884" s="221" t="s">
        <v>32</v>
      </c>
      <c r="D884" s="222">
        <v>0.2017</v>
      </c>
      <c r="E884" s="223">
        <f t="shared" si="1"/>
        <v>0.7983</v>
      </c>
      <c r="F884" s="224">
        <v>8847.44</v>
      </c>
    </row>
    <row r="885">
      <c r="A885" s="219" t="s">
        <v>2607</v>
      </c>
      <c r="B885" s="220" t="s">
        <v>2608</v>
      </c>
      <c r="C885" s="221" t="s">
        <v>32</v>
      </c>
      <c r="D885" s="222">
        <v>0.2016</v>
      </c>
      <c r="E885" s="223">
        <f t="shared" si="1"/>
        <v>0.7984</v>
      </c>
      <c r="F885" s="224">
        <v>10188.48</v>
      </c>
    </row>
    <row r="886">
      <c r="A886" s="219" t="s">
        <v>2609</v>
      </c>
      <c r="B886" s="220" t="s">
        <v>2610</v>
      </c>
      <c r="C886" s="221" t="s">
        <v>32</v>
      </c>
      <c r="D886" s="222">
        <v>0.2311</v>
      </c>
      <c r="E886" s="223">
        <f t="shared" si="1"/>
        <v>0.7689</v>
      </c>
      <c r="F886" s="224">
        <v>4620.89</v>
      </c>
    </row>
    <row r="887">
      <c r="A887" s="219" t="s">
        <v>2611</v>
      </c>
      <c r="B887" s="220" t="s">
        <v>2612</v>
      </c>
      <c r="C887" s="221" t="s">
        <v>32</v>
      </c>
      <c r="D887" s="222">
        <v>0.2023</v>
      </c>
      <c r="E887" s="223">
        <f t="shared" si="1"/>
        <v>0.7977</v>
      </c>
      <c r="F887" s="224">
        <v>15008.52</v>
      </c>
    </row>
    <row r="888">
      <c r="A888" s="219" t="s">
        <v>2613</v>
      </c>
      <c r="B888" s="220" t="s">
        <v>2614</v>
      </c>
      <c r="C888" s="221" t="s">
        <v>32</v>
      </c>
      <c r="D888" s="222">
        <v>0.2467</v>
      </c>
      <c r="E888" s="223">
        <f t="shared" si="1"/>
        <v>0.7533</v>
      </c>
      <c r="F888" s="224">
        <v>13201.77</v>
      </c>
    </row>
    <row r="889">
      <c r="A889" s="219" t="s">
        <v>2615</v>
      </c>
      <c r="B889" s="220" t="s">
        <v>2616</v>
      </c>
      <c r="C889" s="221" t="s">
        <v>32</v>
      </c>
      <c r="D889" s="222">
        <v>0.1852</v>
      </c>
      <c r="E889" s="223">
        <f t="shared" si="1"/>
        <v>0.8148</v>
      </c>
      <c r="F889" s="224">
        <v>32063.32</v>
      </c>
    </row>
    <row r="890">
      <c r="A890" s="219" t="s">
        <v>2617</v>
      </c>
      <c r="B890" s="220" t="s">
        <v>2618</v>
      </c>
      <c r="C890" s="221" t="s">
        <v>32</v>
      </c>
      <c r="D890" s="222">
        <v>0.229</v>
      </c>
      <c r="E890" s="223">
        <f t="shared" si="1"/>
        <v>0.771</v>
      </c>
      <c r="F890" s="224">
        <v>20339.43</v>
      </c>
    </row>
    <row r="891">
      <c r="A891" s="219" t="s">
        <v>2619</v>
      </c>
      <c r="B891" s="220" t="s">
        <v>2620</v>
      </c>
      <c r="C891" s="221" t="s">
        <v>32</v>
      </c>
      <c r="D891" s="222">
        <v>0.176</v>
      </c>
      <c r="E891" s="223">
        <f t="shared" si="1"/>
        <v>0.824</v>
      </c>
      <c r="F891" s="224">
        <v>52104.98</v>
      </c>
    </row>
    <row r="892">
      <c r="A892" s="219" t="s">
        <v>2621</v>
      </c>
      <c r="B892" s="220" t="s">
        <v>2622</v>
      </c>
      <c r="C892" s="221" t="s">
        <v>32</v>
      </c>
      <c r="D892" s="222">
        <v>0.2221</v>
      </c>
      <c r="E892" s="223">
        <f t="shared" si="1"/>
        <v>0.7779</v>
      </c>
      <c r="F892" s="224">
        <v>28287.57</v>
      </c>
    </row>
    <row r="893">
      <c r="A893" s="219" t="s">
        <v>2623</v>
      </c>
      <c r="B893" s="220" t="s">
        <v>2624</v>
      </c>
      <c r="C893" s="221" t="s">
        <v>32</v>
      </c>
      <c r="D893" s="222">
        <v>0.165</v>
      </c>
      <c r="E893" s="223">
        <f t="shared" si="1"/>
        <v>0.835</v>
      </c>
      <c r="F893" s="224">
        <v>70204.49</v>
      </c>
    </row>
    <row r="894">
      <c r="A894" s="219" t="s">
        <v>2625</v>
      </c>
      <c r="B894" s="220" t="s">
        <v>2626</v>
      </c>
      <c r="C894" s="221" t="s">
        <v>32</v>
      </c>
      <c r="D894" s="222">
        <v>0.2061</v>
      </c>
      <c r="E894" s="223">
        <f t="shared" si="1"/>
        <v>0.7939</v>
      </c>
      <c r="F894" s="224">
        <v>39796.9</v>
      </c>
    </row>
    <row r="895">
      <c r="A895" s="219" t="s">
        <v>2628</v>
      </c>
      <c r="B895" s="220" t="s">
        <v>2629</v>
      </c>
      <c r="C895" s="221" t="s">
        <v>32</v>
      </c>
      <c r="D895" s="222">
        <v>0.1617</v>
      </c>
      <c r="E895" s="223">
        <f t="shared" si="1"/>
        <v>0.8383</v>
      </c>
      <c r="F895" s="224">
        <v>100318.07</v>
      </c>
    </row>
    <row r="896">
      <c r="A896" s="219" t="s">
        <v>2630</v>
      </c>
      <c r="B896" s="220" t="s">
        <v>2631</v>
      </c>
      <c r="C896" s="221" t="s">
        <v>32</v>
      </c>
      <c r="D896" s="222">
        <v>0.227</v>
      </c>
      <c r="E896" s="223">
        <f t="shared" si="1"/>
        <v>0.773</v>
      </c>
      <c r="F896" s="224">
        <v>5702.68</v>
      </c>
    </row>
    <row r="897">
      <c r="A897" s="219" t="s">
        <v>2632</v>
      </c>
      <c r="B897" s="220" t="s">
        <v>2633</v>
      </c>
      <c r="C897" s="221" t="s">
        <v>32</v>
      </c>
      <c r="D897" s="222">
        <v>0.2165</v>
      </c>
      <c r="E897" s="223">
        <f t="shared" si="1"/>
        <v>0.7835</v>
      </c>
      <c r="F897" s="224">
        <v>7665.54</v>
      </c>
    </row>
    <row r="898">
      <c r="A898" s="219" t="s">
        <v>2634</v>
      </c>
      <c r="B898" s="220" t="s">
        <v>2635</v>
      </c>
      <c r="C898" s="221" t="s">
        <v>32</v>
      </c>
      <c r="D898" s="222">
        <v>0.2024</v>
      </c>
      <c r="E898" s="223">
        <f t="shared" si="1"/>
        <v>0.7976</v>
      </c>
      <c r="F898" s="224">
        <v>13131.92</v>
      </c>
    </row>
    <row r="899">
      <c r="A899" s="219" t="s">
        <v>2636</v>
      </c>
      <c r="B899" s="220" t="s">
        <v>2637</v>
      </c>
      <c r="C899" s="221" t="s">
        <v>32</v>
      </c>
      <c r="D899" s="222">
        <v>0.2219</v>
      </c>
      <c r="E899" s="223">
        <f t="shared" si="1"/>
        <v>0.7781</v>
      </c>
      <c r="F899" s="224">
        <v>8001.03</v>
      </c>
    </row>
    <row r="900">
      <c r="A900" s="219" t="s">
        <v>2638</v>
      </c>
      <c r="B900" s="220" t="s">
        <v>2639</v>
      </c>
      <c r="C900" s="221" t="s">
        <v>32</v>
      </c>
      <c r="D900" s="222">
        <v>0.2101</v>
      </c>
      <c r="E900" s="223">
        <f t="shared" si="1"/>
        <v>0.7899</v>
      </c>
      <c r="F900" s="224">
        <v>11341.12</v>
      </c>
    </row>
    <row r="901">
      <c r="A901" s="219" t="s">
        <v>2640</v>
      </c>
      <c r="B901" s="220" t="s">
        <v>2641</v>
      </c>
      <c r="C901" s="221" t="s">
        <v>32</v>
      </c>
      <c r="D901" s="222">
        <v>0.2027</v>
      </c>
      <c r="E901" s="223">
        <f t="shared" si="1"/>
        <v>0.7973</v>
      </c>
      <c r="F901" s="224">
        <v>19828.56</v>
      </c>
    </row>
    <row r="902">
      <c r="A902" s="219" t="s">
        <v>2642</v>
      </c>
      <c r="B902" s="220" t="s">
        <v>2643</v>
      </c>
      <c r="C902" s="221" t="s">
        <v>32</v>
      </c>
      <c r="D902" s="222">
        <v>0.2165</v>
      </c>
      <c r="E902" s="223">
        <f t="shared" si="1"/>
        <v>0.7835</v>
      </c>
      <c r="F902" s="224">
        <v>13850.71</v>
      </c>
    </row>
    <row r="903">
      <c r="A903" s="219" t="s">
        <v>2644</v>
      </c>
      <c r="B903" s="220" t="s">
        <v>2645</v>
      </c>
      <c r="C903" s="221" t="s">
        <v>32</v>
      </c>
      <c r="D903" s="222">
        <v>0.2037</v>
      </c>
      <c r="E903" s="223">
        <f t="shared" si="1"/>
        <v>0.7963</v>
      </c>
      <c r="F903" s="224">
        <v>21560.15</v>
      </c>
    </row>
    <row r="904">
      <c r="A904" s="219" t="s">
        <v>2646</v>
      </c>
      <c r="B904" s="220" t="s">
        <v>2647</v>
      </c>
      <c r="C904" s="221" t="s">
        <v>32</v>
      </c>
      <c r="D904" s="222">
        <v>0.1555</v>
      </c>
      <c r="E904" s="223">
        <f t="shared" si="1"/>
        <v>0.8445</v>
      </c>
      <c r="F904" s="224">
        <v>29598.62</v>
      </c>
    </row>
    <row r="905">
      <c r="A905" s="219" t="s">
        <v>2648</v>
      </c>
      <c r="B905" s="220" t="s">
        <v>2649</v>
      </c>
      <c r="C905" s="221" t="s">
        <v>32</v>
      </c>
      <c r="D905" s="222">
        <v>0.249</v>
      </c>
      <c r="E905" s="223">
        <f t="shared" si="1"/>
        <v>0.751</v>
      </c>
      <c r="F905" s="224">
        <v>1111.42</v>
      </c>
    </row>
    <row r="906">
      <c r="A906" s="219" t="s">
        <v>2650</v>
      </c>
      <c r="B906" s="220" t="s">
        <v>2651</v>
      </c>
      <c r="C906" s="221" t="s">
        <v>32</v>
      </c>
      <c r="D906" s="222">
        <v>0.2017</v>
      </c>
      <c r="E906" s="223">
        <f t="shared" si="1"/>
        <v>0.7983</v>
      </c>
      <c r="F906" s="224">
        <v>8847.44</v>
      </c>
    </row>
    <row r="907">
      <c r="A907" s="219" t="s">
        <v>2652</v>
      </c>
      <c r="B907" s="220" t="s">
        <v>2653</v>
      </c>
      <c r="C907" s="221" t="s">
        <v>32</v>
      </c>
      <c r="D907" s="222">
        <v>0.238</v>
      </c>
      <c r="E907" s="223">
        <f t="shared" si="1"/>
        <v>0.762</v>
      </c>
      <c r="F907" s="224">
        <v>2275.35</v>
      </c>
    </row>
    <row r="908">
      <c r="A908" s="219" t="s">
        <v>2654</v>
      </c>
      <c r="B908" s="220" t="s">
        <v>2655</v>
      </c>
      <c r="C908" s="221" t="s">
        <v>32</v>
      </c>
      <c r="D908" s="222">
        <v>0.2341</v>
      </c>
      <c r="E908" s="223">
        <f t="shared" si="1"/>
        <v>0.7659</v>
      </c>
      <c r="F908" s="224">
        <v>2773.92</v>
      </c>
    </row>
    <row r="909">
      <c r="A909" s="219" t="s">
        <v>2656</v>
      </c>
      <c r="B909" s="220" t="s">
        <v>2657</v>
      </c>
      <c r="C909" s="221" t="s">
        <v>32</v>
      </c>
      <c r="D909" s="222">
        <v>0.2017</v>
      </c>
      <c r="E909" s="223">
        <f t="shared" si="1"/>
        <v>0.7983</v>
      </c>
      <c r="F909" s="224">
        <v>8847.44</v>
      </c>
    </row>
    <row r="910">
      <c r="A910" s="219" t="s">
        <v>2658</v>
      </c>
      <c r="B910" s="220" t="s">
        <v>2659</v>
      </c>
      <c r="C910" s="221" t="s">
        <v>32</v>
      </c>
      <c r="D910" s="222">
        <v>0.2324</v>
      </c>
      <c r="E910" s="223">
        <f t="shared" si="1"/>
        <v>0.7676</v>
      </c>
      <c r="F910" s="224">
        <v>3806.74</v>
      </c>
    </row>
    <row r="911">
      <c r="A911" s="219" t="s">
        <v>2660</v>
      </c>
      <c r="B911" s="220" t="s">
        <v>2661</v>
      </c>
      <c r="C911" s="221" t="s">
        <v>32</v>
      </c>
      <c r="D911" s="222">
        <v>0.224</v>
      </c>
      <c r="E911" s="223">
        <f t="shared" si="1"/>
        <v>0.776</v>
      </c>
      <c r="F911" s="224">
        <v>4814.64</v>
      </c>
    </row>
    <row r="912">
      <c r="A912" s="219" t="s">
        <v>2662</v>
      </c>
      <c r="B912" s="220" t="s">
        <v>2663</v>
      </c>
      <c r="C912" s="221" t="s">
        <v>32</v>
      </c>
      <c r="D912" s="222">
        <v>0.2024</v>
      </c>
      <c r="E912" s="223">
        <f t="shared" si="1"/>
        <v>0.7976</v>
      </c>
      <c r="F912" s="224">
        <v>13131.92</v>
      </c>
    </row>
    <row r="913">
      <c r="A913" s="219" t="s">
        <v>2664</v>
      </c>
      <c r="B913" s="220" t="s">
        <v>2665</v>
      </c>
      <c r="C913" s="221" t="s">
        <v>32</v>
      </c>
      <c r="D913" s="222">
        <v>0.2403</v>
      </c>
      <c r="E913" s="223">
        <f t="shared" si="1"/>
        <v>0.7597</v>
      </c>
      <c r="F913" s="224">
        <v>19010.64</v>
      </c>
    </row>
    <row r="914">
      <c r="A914" s="219" t="s">
        <v>2666</v>
      </c>
      <c r="B914" s="220" t="s">
        <v>2667</v>
      </c>
      <c r="C914" s="221" t="s">
        <v>32</v>
      </c>
      <c r="D914" s="222">
        <v>0.1856</v>
      </c>
      <c r="E914" s="223">
        <f t="shared" si="1"/>
        <v>0.8144</v>
      </c>
      <c r="F914" s="224">
        <v>34992.67</v>
      </c>
    </row>
    <row r="915">
      <c r="A915" s="219" t="s">
        <v>2668</v>
      </c>
      <c r="B915" s="220" t="s">
        <v>2669</v>
      </c>
      <c r="C915" s="221" t="s">
        <v>32</v>
      </c>
      <c r="D915" s="222">
        <v>0.2269</v>
      </c>
      <c r="E915" s="223">
        <f t="shared" si="1"/>
        <v>0.7731</v>
      </c>
      <c r="F915" s="224">
        <v>29154.55</v>
      </c>
    </row>
    <row r="916">
      <c r="A916" s="219" t="s">
        <v>2670</v>
      </c>
      <c r="B916" s="220" t="s">
        <v>2671</v>
      </c>
      <c r="C916" s="221" t="s">
        <v>32</v>
      </c>
      <c r="D916" s="222">
        <v>0.1753</v>
      </c>
      <c r="E916" s="223">
        <f t="shared" si="1"/>
        <v>0.8247</v>
      </c>
      <c r="F916" s="224">
        <v>60665.73</v>
      </c>
    </row>
    <row r="917">
      <c r="A917" s="219" t="s">
        <v>2672</v>
      </c>
      <c r="B917" s="220" t="s">
        <v>2673</v>
      </c>
      <c r="C917" s="221" t="s">
        <v>32</v>
      </c>
      <c r="D917" s="222">
        <v>0.2192</v>
      </c>
      <c r="E917" s="223">
        <f t="shared" si="1"/>
        <v>0.7808</v>
      </c>
      <c r="F917" s="224">
        <v>40812.57</v>
      </c>
    </row>
    <row r="918">
      <c r="A918" s="219" t="s">
        <v>2674</v>
      </c>
      <c r="B918" s="220" t="s">
        <v>2675</v>
      </c>
      <c r="C918" s="221" t="s">
        <v>32</v>
      </c>
      <c r="D918" s="222">
        <v>0.1695</v>
      </c>
      <c r="E918" s="223">
        <f t="shared" si="1"/>
        <v>0.8305</v>
      </c>
      <c r="F918" s="224">
        <v>85025.48</v>
      </c>
    </row>
    <row r="919">
      <c r="A919" s="219" t="s">
        <v>2676</v>
      </c>
      <c r="B919" s="220" t="s">
        <v>2677</v>
      </c>
      <c r="C919" s="221" t="s">
        <v>32</v>
      </c>
      <c r="D919" s="222">
        <v>0.2018</v>
      </c>
      <c r="E919" s="223">
        <f t="shared" si="1"/>
        <v>0.7982</v>
      </c>
      <c r="F919" s="224">
        <v>57322.81</v>
      </c>
    </row>
    <row r="920">
      <c r="A920" s="219" t="s">
        <v>2678</v>
      </c>
      <c r="B920" s="220" t="s">
        <v>2679</v>
      </c>
      <c r="C920" s="221" t="s">
        <v>32</v>
      </c>
      <c r="D920" s="222">
        <v>0.1682</v>
      </c>
      <c r="E920" s="223">
        <f t="shared" si="1"/>
        <v>0.8318</v>
      </c>
      <c r="F920" s="224">
        <v>101875.63</v>
      </c>
    </row>
    <row r="921">
      <c r="A921" s="219" t="s">
        <v>2680</v>
      </c>
      <c r="B921" s="220" t="s">
        <v>2681</v>
      </c>
      <c r="C921" s="221" t="s">
        <v>32</v>
      </c>
      <c r="D921" s="222">
        <v>0.2225</v>
      </c>
      <c r="E921" s="223">
        <f t="shared" si="1"/>
        <v>0.7775</v>
      </c>
      <c r="F921" s="224">
        <v>8594.1</v>
      </c>
    </row>
    <row r="922">
      <c r="A922" s="219" t="s">
        <v>2682</v>
      </c>
      <c r="B922" s="220" t="s">
        <v>2683</v>
      </c>
      <c r="C922" s="221" t="s">
        <v>32</v>
      </c>
      <c r="D922" s="222">
        <v>0.2083</v>
      </c>
      <c r="E922" s="223">
        <f t="shared" si="1"/>
        <v>0.7917</v>
      </c>
      <c r="F922" s="224">
        <v>13771.11</v>
      </c>
    </row>
    <row r="923">
      <c r="A923" s="219" t="s">
        <v>2684</v>
      </c>
      <c r="B923" s="220" t="s">
        <v>2685</v>
      </c>
      <c r="C923" s="221" t="s">
        <v>32</v>
      </c>
      <c r="D923" s="222">
        <v>0.1758</v>
      </c>
      <c r="E923" s="223">
        <f t="shared" si="1"/>
        <v>0.8242</v>
      </c>
      <c r="F923" s="224">
        <v>18365.34</v>
      </c>
    </row>
    <row r="924">
      <c r="A924" s="219" t="s">
        <v>2686</v>
      </c>
      <c r="B924" s="220" t="s">
        <v>2687</v>
      </c>
      <c r="C924" s="221" t="s">
        <v>32</v>
      </c>
      <c r="D924" s="222">
        <v>0.2174</v>
      </c>
      <c r="E924" s="223">
        <f t="shared" si="1"/>
        <v>0.7826</v>
      </c>
      <c r="F924" s="224">
        <v>12019.89</v>
      </c>
    </row>
    <row r="925">
      <c r="A925" s="219" t="s">
        <v>2688</v>
      </c>
      <c r="B925" s="220" t="s">
        <v>2689</v>
      </c>
      <c r="C925" s="221" t="s">
        <v>32</v>
      </c>
      <c r="D925" s="222">
        <v>0.2019</v>
      </c>
      <c r="E925" s="223">
        <f t="shared" si="1"/>
        <v>0.7981</v>
      </c>
      <c r="F925" s="224">
        <v>20472.76</v>
      </c>
    </row>
    <row r="926">
      <c r="A926" s="219" t="s">
        <v>2690</v>
      </c>
      <c r="B926" s="220" t="s">
        <v>2691</v>
      </c>
      <c r="C926" s="221" t="s">
        <v>32</v>
      </c>
      <c r="D926" s="222">
        <v>0.1739</v>
      </c>
      <c r="E926" s="223">
        <f t="shared" si="1"/>
        <v>0.8261</v>
      </c>
      <c r="F926" s="224">
        <v>24086.63</v>
      </c>
    </row>
    <row r="927">
      <c r="A927" s="219" t="s">
        <v>2692</v>
      </c>
      <c r="B927" s="220" t="s">
        <v>2693</v>
      </c>
      <c r="C927" s="221" t="s">
        <v>32</v>
      </c>
      <c r="D927" s="222">
        <v>0.2118</v>
      </c>
      <c r="E927" s="223">
        <f t="shared" si="1"/>
        <v>0.7882</v>
      </c>
      <c r="F927" s="224">
        <v>20632.51</v>
      </c>
    </row>
    <row r="928">
      <c r="A928" s="219" t="s">
        <v>2694</v>
      </c>
      <c r="B928" s="220" t="s">
        <v>2695</v>
      </c>
      <c r="C928" s="221" t="s">
        <v>32</v>
      </c>
      <c r="D928" s="222">
        <v>0.1956</v>
      </c>
      <c r="E928" s="223">
        <f t="shared" si="1"/>
        <v>0.8044</v>
      </c>
      <c r="F928" s="224">
        <v>37731.24</v>
      </c>
    </row>
    <row r="929">
      <c r="A929" s="219" t="s">
        <v>2696</v>
      </c>
      <c r="B929" s="220" t="s">
        <v>2697</v>
      </c>
      <c r="C929" s="221" t="s">
        <v>32</v>
      </c>
      <c r="D929" s="222">
        <v>0.1501</v>
      </c>
      <c r="E929" s="223">
        <f t="shared" si="1"/>
        <v>0.8499</v>
      </c>
      <c r="F929" s="224">
        <v>39934.93</v>
      </c>
    </row>
    <row r="930">
      <c r="A930" s="219" t="s">
        <v>2698</v>
      </c>
      <c r="B930" s="220" t="s">
        <v>2699</v>
      </c>
      <c r="C930" s="221" t="s">
        <v>32</v>
      </c>
      <c r="D930" s="222">
        <v>0.2016</v>
      </c>
      <c r="E930" s="223">
        <f t="shared" si="1"/>
        <v>0.7984</v>
      </c>
      <c r="F930" s="224">
        <v>10188.48</v>
      </c>
    </row>
    <row r="931">
      <c r="A931" s="219" t="s">
        <v>2700</v>
      </c>
      <c r="B931" s="220" t="s">
        <v>2701</v>
      </c>
      <c r="C931" s="221" t="s">
        <v>32</v>
      </c>
      <c r="D931" s="222">
        <v>0.1819</v>
      </c>
      <c r="E931" s="223">
        <f t="shared" si="1"/>
        <v>0.8181</v>
      </c>
      <c r="F931" s="224">
        <v>11348.32</v>
      </c>
    </row>
    <row r="932">
      <c r="A932" s="219" t="s">
        <v>2702</v>
      </c>
      <c r="B932" s="220" t="s">
        <v>2703</v>
      </c>
      <c r="C932" s="221" t="s">
        <v>32</v>
      </c>
      <c r="D932" s="222">
        <v>0.189</v>
      </c>
      <c r="E932" s="223">
        <f t="shared" si="1"/>
        <v>0.811</v>
      </c>
      <c r="F932" s="224">
        <v>16703.92</v>
      </c>
    </row>
    <row r="933">
      <c r="A933" s="219" t="s">
        <v>2704</v>
      </c>
      <c r="B933" s="220" t="s">
        <v>2705</v>
      </c>
      <c r="C933" s="221" t="s">
        <v>145</v>
      </c>
      <c r="D933" s="222">
        <v>0.0679</v>
      </c>
      <c r="E933" s="223">
        <f t="shared" si="1"/>
        <v>0.9321</v>
      </c>
      <c r="F933" s="224">
        <v>578.8</v>
      </c>
    </row>
    <row r="934">
      <c r="A934" s="219" t="s">
        <v>2706</v>
      </c>
      <c r="B934" s="220" t="s">
        <v>2707</v>
      </c>
      <c r="C934" s="221" t="s">
        <v>77</v>
      </c>
      <c r="D934" s="222">
        <v>0.4026</v>
      </c>
      <c r="E934" s="223">
        <f t="shared" si="1"/>
        <v>0.5974</v>
      </c>
      <c r="F934" s="224">
        <v>99.81</v>
      </c>
    </row>
    <row r="935">
      <c r="A935" s="219" t="s">
        <v>2708</v>
      </c>
      <c r="B935" s="220" t="s">
        <v>2709</v>
      </c>
      <c r="C935" s="221" t="s">
        <v>32</v>
      </c>
      <c r="D935" s="222">
        <v>0.6814</v>
      </c>
      <c r="E935" s="223">
        <f t="shared" si="1"/>
        <v>0.3186</v>
      </c>
      <c r="F935" s="224">
        <v>171.49</v>
      </c>
    </row>
    <row r="936">
      <c r="A936" s="219" t="s">
        <v>2710</v>
      </c>
      <c r="B936" s="220" t="s">
        <v>2711</v>
      </c>
      <c r="C936" s="221" t="s">
        <v>32</v>
      </c>
      <c r="D936" s="222">
        <v>0.1148</v>
      </c>
      <c r="E936" s="223">
        <f t="shared" si="1"/>
        <v>0.8852</v>
      </c>
      <c r="F936" s="224">
        <v>1018.21</v>
      </c>
    </row>
    <row r="937">
      <c r="A937" s="219" t="s">
        <v>2712</v>
      </c>
      <c r="B937" s="220" t="s">
        <v>2713</v>
      </c>
      <c r="C937" s="221" t="s">
        <v>32</v>
      </c>
      <c r="D937" s="222">
        <v>0.6823</v>
      </c>
      <c r="E937" s="223">
        <f t="shared" si="1"/>
        <v>0.3177</v>
      </c>
      <c r="F937" s="224">
        <v>175.88</v>
      </c>
    </row>
    <row r="938">
      <c r="A938" s="219" t="s">
        <v>2714</v>
      </c>
      <c r="B938" s="220" t="s">
        <v>2715</v>
      </c>
      <c r="C938" s="221" t="s">
        <v>32</v>
      </c>
      <c r="D938" s="222">
        <v>0.0749</v>
      </c>
      <c r="E938" s="223">
        <f t="shared" si="1"/>
        <v>0.9251</v>
      </c>
      <c r="F938" s="224">
        <v>1603.17</v>
      </c>
    </row>
    <row r="939">
      <c r="A939" s="219" t="s">
        <v>2716</v>
      </c>
      <c r="B939" s="220" t="s">
        <v>2717</v>
      </c>
      <c r="C939" s="221" t="s">
        <v>32</v>
      </c>
      <c r="D939" s="222">
        <v>0.6832</v>
      </c>
      <c r="E939" s="223">
        <f t="shared" si="1"/>
        <v>0.3168</v>
      </c>
      <c r="F939" s="224">
        <v>181.18</v>
      </c>
    </row>
    <row r="940">
      <c r="A940" s="219" t="s">
        <v>2718</v>
      </c>
      <c r="B940" s="220" t="s">
        <v>2719</v>
      </c>
      <c r="C940" s="221" t="s">
        <v>32</v>
      </c>
      <c r="D940" s="222">
        <v>0.0723</v>
      </c>
      <c r="E940" s="223">
        <f t="shared" si="1"/>
        <v>0.9277</v>
      </c>
      <c r="F940" s="224">
        <v>1711.24</v>
      </c>
    </row>
    <row r="941">
      <c r="A941" s="219" t="s">
        <v>2720</v>
      </c>
      <c r="B941" s="220" t="s">
        <v>2721</v>
      </c>
      <c r="C941" s="221" t="s">
        <v>32</v>
      </c>
      <c r="D941" s="222">
        <v>0.0614</v>
      </c>
      <c r="E941" s="223">
        <f t="shared" si="1"/>
        <v>0.9386</v>
      </c>
      <c r="F941" s="224">
        <v>2786.3</v>
      </c>
    </row>
    <row r="942">
      <c r="A942" s="219" t="s">
        <v>2722</v>
      </c>
      <c r="B942" s="220" t="s">
        <v>2723</v>
      </c>
      <c r="C942" s="221" t="s">
        <v>32</v>
      </c>
      <c r="D942" s="222">
        <v>0.692</v>
      </c>
      <c r="E942" s="223">
        <f t="shared" si="1"/>
        <v>0.308</v>
      </c>
      <c r="F942" s="224">
        <v>247.22</v>
      </c>
    </row>
    <row r="943">
      <c r="A943" s="219" t="s">
        <v>2724</v>
      </c>
      <c r="B943" s="220" t="s">
        <v>2725</v>
      </c>
      <c r="C943" s="221" t="s">
        <v>32</v>
      </c>
      <c r="D943" s="222">
        <v>0.022</v>
      </c>
      <c r="E943" s="223">
        <f t="shared" si="1"/>
        <v>0.978</v>
      </c>
      <c r="F943" s="224">
        <v>7776.74</v>
      </c>
    </row>
    <row r="944">
      <c r="A944" s="219" t="s">
        <v>2726</v>
      </c>
      <c r="B944" s="220" t="s">
        <v>2727</v>
      </c>
      <c r="C944" s="221" t="s">
        <v>32</v>
      </c>
      <c r="D944" s="222">
        <v>0.6841</v>
      </c>
      <c r="E944" s="223">
        <f t="shared" si="1"/>
        <v>0.3159</v>
      </c>
      <c r="F944" s="224">
        <v>185.76</v>
      </c>
    </row>
    <row r="945">
      <c r="A945" s="219" t="s">
        <v>2728</v>
      </c>
      <c r="B945" s="220" t="s">
        <v>2729</v>
      </c>
      <c r="C945" s="221" t="s">
        <v>32</v>
      </c>
      <c r="D945" s="222">
        <v>0.0548</v>
      </c>
      <c r="E945" s="223">
        <f t="shared" si="1"/>
        <v>0.9452</v>
      </c>
      <c r="F945" s="224">
        <v>2320.67</v>
      </c>
    </row>
    <row r="946">
      <c r="A946" s="219" t="s">
        <v>2730</v>
      </c>
      <c r="B946" s="220" t="s">
        <v>2731</v>
      </c>
      <c r="C946" s="221" t="s">
        <v>32</v>
      </c>
      <c r="D946" s="222">
        <v>0.2677</v>
      </c>
      <c r="E946" s="223">
        <f t="shared" si="1"/>
        <v>0.7323</v>
      </c>
      <c r="F946" s="224">
        <v>759.31</v>
      </c>
    </row>
    <row r="947">
      <c r="A947" s="219" t="s">
        <v>2732</v>
      </c>
      <c r="B947" s="220" t="s">
        <v>2733</v>
      </c>
      <c r="C947" s="221" t="s">
        <v>32</v>
      </c>
      <c r="D947" s="222">
        <v>0.0171</v>
      </c>
      <c r="E947" s="223">
        <f t="shared" si="1"/>
        <v>0.9829</v>
      </c>
      <c r="F947" s="224">
        <v>11900.56</v>
      </c>
    </row>
    <row r="948">
      <c r="A948" s="219" t="s">
        <v>2734</v>
      </c>
      <c r="B948" s="220" t="s">
        <v>2735</v>
      </c>
      <c r="C948" s="221" t="s">
        <v>32</v>
      </c>
      <c r="D948" s="222">
        <v>0.3042</v>
      </c>
      <c r="E948" s="223">
        <f t="shared" si="1"/>
        <v>0.6958</v>
      </c>
      <c r="F948" s="224">
        <v>92.18</v>
      </c>
    </row>
    <row r="949">
      <c r="A949" s="219" t="s">
        <v>2736</v>
      </c>
      <c r="B949" s="220" t="s">
        <v>2737</v>
      </c>
      <c r="C949" s="221" t="s">
        <v>32</v>
      </c>
      <c r="D949" s="222">
        <v>0.6984</v>
      </c>
      <c r="E949" s="223">
        <f t="shared" si="1"/>
        <v>0.3016</v>
      </c>
      <c r="F949" s="224">
        <v>89.06</v>
      </c>
    </row>
    <row r="950">
      <c r="A950" s="219" t="s">
        <v>2738</v>
      </c>
      <c r="B950" s="220" t="s">
        <v>2739</v>
      </c>
      <c r="C950" s="221" t="s">
        <v>32</v>
      </c>
      <c r="D950" s="222">
        <v>0.6906</v>
      </c>
      <c r="E950" s="223">
        <f t="shared" si="1"/>
        <v>0.3094</v>
      </c>
      <c r="F950" s="224">
        <v>233.59</v>
      </c>
    </row>
    <row r="951">
      <c r="A951" s="219" t="s">
        <v>2740</v>
      </c>
      <c r="B951" s="220" t="s">
        <v>2741</v>
      </c>
      <c r="C951" s="221" t="s">
        <v>32</v>
      </c>
      <c r="D951" s="222">
        <v>0.6939</v>
      </c>
      <c r="E951" s="223">
        <f t="shared" si="1"/>
        <v>0.3061</v>
      </c>
      <c r="F951" s="224">
        <v>269.4</v>
      </c>
    </row>
    <row r="952">
      <c r="A952" s="219" t="s">
        <v>2742</v>
      </c>
      <c r="B952" s="220" t="s">
        <v>2743</v>
      </c>
      <c r="C952" s="221" t="s">
        <v>32</v>
      </c>
      <c r="D952" s="222">
        <v>0.2457</v>
      </c>
      <c r="E952" s="223">
        <f t="shared" si="1"/>
        <v>0.7543</v>
      </c>
      <c r="F952" s="224">
        <v>1233.07</v>
      </c>
    </row>
    <row r="953">
      <c r="A953" s="219" t="s">
        <v>2744</v>
      </c>
      <c r="B953" s="220" t="s">
        <v>2745</v>
      </c>
      <c r="C953" s="221" t="s">
        <v>32</v>
      </c>
      <c r="D953" s="222">
        <v>0.2457</v>
      </c>
      <c r="E953" s="223">
        <f t="shared" si="1"/>
        <v>0.7543</v>
      </c>
      <c r="F953" s="224">
        <v>1233.07</v>
      </c>
    </row>
    <row r="954">
      <c r="A954" s="219" t="s">
        <v>2746</v>
      </c>
      <c r="B954" s="220" t="s">
        <v>2747</v>
      </c>
      <c r="C954" s="221" t="s">
        <v>32</v>
      </c>
      <c r="D954" s="222">
        <v>0.2276</v>
      </c>
      <c r="E954" s="223">
        <f t="shared" si="1"/>
        <v>0.7724</v>
      </c>
      <c r="F954" s="224">
        <v>1216.3</v>
      </c>
    </row>
    <row r="955">
      <c r="A955" s="219" t="s">
        <v>2748</v>
      </c>
      <c r="B955" s="220" t="s">
        <v>2749</v>
      </c>
      <c r="C955" s="221" t="s">
        <v>32</v>
      </c>
      <c r="D955" s="222">
        <v>0.2704</v>
      </c>
      <c r="E955" s="223">
        <f t="shared" si="1"/>
        <v>0.7296</v>
      </c>
      <c r="F955" s="224">
        <v>1649.28</v>
      </c>
    </row>
    <row r="956">
      <c r="A956" s="219" t="s">
        <v>2750</v>
      </c>
      <c r="B956" s="220" t="s">
        <v>2751</v>
      </c>
      <c r="C956" s="221" t="s">
        <v>32</v>
      </c>
      <c r="D956" s="222">
        <v>0.4581</v>
      </c>
      <c r="E956" s="223">
        <f t="shared" si="1"/>
        <v>0.5419</v>
      </c>
      <c r="F956" s="224">
        <v>536.64</v>
      </c>
    </row>
    <row r="957">
      <c r="A957" s="219" t="s">
        <v>2752</v>
      </c>
      <c r="B957" s="220" t="s">
        <v>2753</v>
      </c>
      <c r="C957" s="221" t="s">
        <v>32</v>
      </c>
      <c r="D957" s="222">
        <v>0.4636</v>
      </c>
      <c r="E957" s="223">
        <f t="shared" si="1"/>
        <v>0.5364</v>
      </c>
      <c r="F957" s="224">
        <v>698.5</v>
      </c>
    </row>
    <row r="958">
      <c r="A958" s="219" t="s">
        <v>2754</v>
      </c>
      <c r="B958" s="220" t="s">
        <v>2755</v>
      </c>
      <c r="C958" s="221" t="s">
        <v>32</v>
      </c>
      <c r="D958" s="222">
        <v>0.456</v>
      </c>
      <c r="E958" s="223">
        <f t="shared" si="1"/>
        <v>0.544</v>
      </c>
      <c r="F958" s="224">
        <v>870.17</v>
      </c>
    </row>
    <row r="959">
      <c r="A959" s="219" t="s">
        <v>2756</v>
      </c>
      <c r="B959" s="220" t="s">
        <v>2757</v>
      </c>
      <c r="C959" s="221" t="s">
        <v>32</v>
      </c>
      <c r="D959" s="222">
        <v>0.4619</v>
      </c>
      <c r="E959" s="223">
        <f t="shared" si="1"/>
        <v>0.5381</v>
      </c>
      <c r="F959" s="224">
        <v>1150.61</v>
      </c>
    </row>
    <row r="960">
      <c r="A960" s="219" t="s">
        <v>289</v>
      </c>
      <c r="B960" s="220" t="s">
        <v>2758</v>
      </c>
      <c r="C960" s="221" t="s">
        <v>32</v>
      </c>
      <c r="D960" s="222">
        <v>0.0319</v>
      </c>
      <c r="E960" s="223">
        <f t="shared" si="1"/>
        <v>0.9681</v>
      </c>
      <c r="F960" s="224">
        <v>388.11</v>
      </c>
    </row>
    <row r="961">
      <c r="A961" s="219" t="s">
        <v>2759</v>
      </c>
      <c r="B961" s="220" t="s">
        <v>2760</v>
      </c>
      <c r="C961" s="221" t="s">
        <v>32</v>
      </c>
      <c r="D961" s="222">
        <v>0.4516</v>
      </c>
      <c r="E961" s="223">
        <f t="shared" si="1"/>
        <v>0.5484</v>
      </c>
      <c r="F961" s="224">
        <v>299.76</v>
      </c>
    </row>
    <row r="962">
      <c r="A962" s="219" t="s">
        <v>2761</v>
      </c>
      <c r="B962" s="220" t="s">
        <v>2762</v>
      </c>
      <c r="C962" s="221" t="s">
        <v>32</v>
      </c>
      <c r="D962" s="222">
        <v>0.4594</v>
      </c>
      <c r="E962" s="223">
        <f t="shared" si="1"/>
        <v>0.5406</v>
      </c>
      <c r="F962" s="224">
        <v>400.0</v>
      </c>
    </row>
    <row r="963">
      <c r="A963" s="219" t="s">
        <v>2763</v>
      </c>
      <c r="B963" s="220" t="s">
        <v>2764</v>
      </c>
      <c r="C963" s="221" t="s">
        <v>32</v>
      </c>
      <c r="D963" s="222">
        <v>0.0236</v>
      </c>
      <c r="E963" s="223">
        <f t="shared" si="1"/>
        <v>0.9764</v>
      </c>
      <c r="F963" s="224">
        <v>202.28</v>
      </c>
    </row>
    <row r="964">
      <c r="A964" s="219" t="s">
        <v>2765</v>
      </c>
      <c r="B964" s="220" t="s">
        <v>2766</v>
      </c>
      <c r="C964" s="221" t="s">
        <v>32</v>
      </c>
      <c r="D964" s="222">
        <v>0.1256</v>
      </c>
      <c r="E964" s="223">
        <f t="shared" si="1"/>
        <v>0.8744</v>
      </c>
      <c r="F964" s="224">
        <v>54.05</v>
      </c>
    </row>
    <row r="965">
      <c r="A965" s="219" t="s">
        <v>2767</v>
      </c>
      <c r="B965" s="220" t="s">
        <v>2768</v>
      </c>
      <c r="C965" s="221" t="s">
        <v>32</v>
      </c>
      <c r="D965" s="222">
        <v>0.477</v>
      </c>
      <c r="E965" s="223">
        <f t="shared" si="1"/>
        <v>0.523</v>
      </c>
      <c r="F965" s="224">
        <v>222.02</v>
      </c>
    </row>
    <row r="966">
      <c r="A966" s="219" t="s">
        <v>2769</v>
      </c>
      <c r="B966" s="220" t="s">
        <v>2770</v>
      </c>
      <c r="C966" s="221" t="s">
        <v>32</v>
      </c>
      <c r="D966" s="222">
        <v>0.4584</v>
      </c>
      <c r="E966" s="223">
        <f t="shared" si="1"/>
        <v>0.5416</v>
      </c>
      <c r="F966" s="224">
        <v>414.56</v>
      </c>
    </row>
    <row r="967">
      <c r="A967" s="219" t="s">
        <v>2771</v>
      </c>
      <c r="B967" s="220" t="s">
        <v>2772</v>
      </c>
      <c r="C967" s="221" t="s">
        <v>32</v>
      </c>
      <c r="D967" s="222">
        <v>0.4604</v>
      </c>
      <c r="E967" s="223">
        <f t="shared" si="1"/>
        <v>0.5396</v>
      </c>
      <c r="F967" s="224">
        <v>573.12</v>
      </c>
    </row>
    <row r="968">
      <c r="A968" s="219" t="s">
        <v>2773</v>
      </c>
      <c r="B968" s="220" t="s">
        <v>2774</v>
      </c>
      <c r="C968" s="221" t="s">
        <v>32</v>
      </c>
      <c r="D968" s="222">
        <v>0.4058</v>
      </c>
      <c r="E968" s="223">
        <f t="shared" si="1"/>
        <v>0.5942</v>
      </c>
      <c r="F968" s="224">
        <v>625.03</v>
      </c>
    </row>
    <row r="969">
      <c r="A969" s="219" t="s">
        <v>2775</v>
      </c>
      <c r="B969" s="220" t="s">
        <v>2776</v>
      </c>
      <c r="C969" s="221" t="s">
        <v>32</v>
      </c>
      <c r="D969" s="222">
        <v>0.4792</v>
      </c>
      <c r="E969" s="223">
        <f t="shared" si="1"/>
        <v>0.5208</v>
      </c>
      <c r="F969" s="224">
        <v>180.61</v>
      </c>
    </row>
    <row r="970">
      <c r="A970" s="219" t="s">
        <v>2777</v>
      </c>
      <c r="B970" s="220" t="s">
        <v>2778</v>
      </c>
      <c r="C970" s="221" t="s">
        <v>32</v>
      </c>
      <c r="D970" s="222">
        <v>0.4777</v>
      </c>
      <c r="E970" s="223">
        <f t="shared" si="1"/>
        <v>0.5223</v>
      </c>
      <c r="F970" s="224">
        <v>284.64</v>
      </c>
    </row>
    <row r="971">
      <c r="A971" s="219" t="s">
        <v>2779</v>
      </c>
      <c r="B971" s="220" t="s">
        <v>2780</v>
      </c>
      <c r="C971" s="221" t="s">
        <v>32</v>
      </c>
      <c r="D971" s="222">
        <v>0.4638</v>
      </c>
      <c r="E971" s="223">
        <f t="shared" si="1"/>
        <v>0.5362</v>
      </c>
      <c r="F971" s="224">
        <v>546.96</v>
      </c>
    </row>
    <row r="972">
      <c r="A972" s="219" t="s">
        <v>2781</v>
      </c>
      <c r="B972" s="220" t="s">
        <v>2782</v>
      </c>
      <c r="C972" s="221" t="s">
        <v>32</v>
      </c>
      <c r="D972" s="222">
        <v>0.4649</v>
      </c>
      <c r="E972" s="223">
        <f t="shared" si="1"/>
        <v>0.5351</v>
      </c>
      <c r="F972" s="224">
        <v>741.97</v>
      </c>
    </row>
    <row r="973">
      <c r="A973" s="219" t="s">
        <v>2783</v>
      </c>
      <c r="B973" s="220" t="s">
        <v>2784</v>
      </c>
      <c r="C973" s="221" t="s">
        <v>32</v>
      </c>
      <c r="D973" s="222">
        <v>0.4242</v>
      </c>
      <c r="E973" s="223">
        <f t="shared" si="1"/>
        <v>0.5758</v>
      </c>
      <c r="F973" s="224">
        <v>829.62</v>
      </c>
    </row>
    <row r="974">
      <c r="A974" s="219" t="s">
        <v>2300</v>
      </c>
      <c r="B974" s="220" t="s">
        <v>2301</v>
      </c>
      <c r="C974" s="221" t="s">
        <v>32</v>
      </c>
      <c r="D974" s="222">
        <v>0.1526</v>
      </c>
      <c r="E974" s="223">
        <f t="shared" si="1"/>
        <v>0.8474</v>
      </c>
      <c r="F974" s="224">
        <v>152.68</v>
      </c>
    </row>
    <row r="975">
      <c r="A975" s="219" t="s">
        <v>2785</v>
      </c>
      <c r="B975" s="220" t="s">
        <v>2786</v>
      </c>
      <c r="C975" s="221" t="s">
        <v>32</v>
      </c>
      <c r="D975" s="222">
        <v>0.1374</v>
      </c>
      <c r="E975" s="223">
        <f t="shared" si="1"/>
        <v>0.8626</v>
      </c>
      <c r="F975" s="224">
        <v>242.06</v>
      </c>
    </row>
    <row r="976">
      <c r="A976" s="219" t="s">
        <v>2787</v>
      </c>
      <c r="B976" s="220" t="s">
        <v>2788</v>
      </c>
      <c r="C976" s="221" t="s">
        <v>32</v>
      </c>
      <c r="D976" s="222">
        <v>0.1233</v>
      </c>
      <c r="E976" s="223">
        <f t="shared" si="1"/>
        <v>0.8767</v>
      </c>
      <c r="F976" s="224">
        <v>466.92</v>
      </c>
    </row>
    <row r="977">
      <c r="A977" s="219" t="s">
        <v>2789</v>
      </c>
      <c r="B977" s="220" t="s">
        <v>2790</v>
      </c>
      <c r="C977" s="221" t="s">
        <v>32</v>
      </c>
      <c r="D977" s="222">
        <v>0.1048</v>
      </c>
      <c r="E977" s="223">
        <f t="shared" si="1"/>
        <v>0.8952</v>
      </c>
      <c r="F977" s="224">
        <v>920.27</v>
      </c>
    </row>
    <row r="978">
      <c r="A978" s="219" t="s">
        <v>2791</v>
      </c>
      <c r="B978" s="220" t="s">
        <v>2792</v>
      </c>
      <c r="C978" s="221" t="s">
        <v>32</v>
      </c>
      <c r="D978" s="222">
        <v>0.0921</v>
      </c>
      <c r="E978" s="223">
        <f t="shared" si="1"/>
        <v>0.9079</v>
      </c>
      <c r="F978" s="224">
        <v>1417.23</v>
      </c>
    </row>
    <row r="979">
      <c r="A979" s="219" t="s">
        <v>2793</v>
      </c>
      <c r="B979" s="220" t="s">
        <v>2794</v>
      </c>
      <c r="C979" s="221" t="s">
        <v>32</v>
      </c>
      <c r="D979" s="222">
        <v>0.4602</v>
      </c>
      <c r="E979" s="223">
        <f t="shared" si="1"/>
        <v>0.5398</v>
      </c>
      <c r="F979" s="224">
        <v>199.06</v>
      </c>
    </row>
    <row r="980">
      <c r="A980" s="219" t="s">
        <v>2795</v>
      </c>
      <c r="B980" s="220" t="s">
        <v>2796</v>
      </c>
      <c r="C980" s="221" t="s">
        <v>32</v>
      </c>
      <c r="D980" s="222">
        <v>0.4516</v>
      </c>
      <c r="E980" s="223">
        <f t="shared" si="1"/>
        <v>0.5484</v>
      </c>
      <c r="F980" s="224">
        <v>203.33</v>
      </c>
    </row>
    <row r="981">
      <c r="A981" s="219" t="s">
        <v>2797</v>
      </c>
      <c r="B981" s="220" t="s">
        <v>2798</v>
      </c>
      <c r="C981" s="221" t="s">
        <v>32</v>
      </c>
      <c r="D981" s="222">
        <v>0.4642</v>
      </c>
      <c r="E981" s="223">
        <f t="shared" si="1"/>
        <v>0.5358</v>
      </c>
      <c r="F981" s="224">
        <v>311.66</v>
      </c>
    </row>
    <row r="982">
      <c r="A982" s="219" t="s">
        <v>2799</v>
      </c>
      <c r="B982" s="220" t="s">
        <v>2800</v>
      </c>
      <c r="C982" s="221" t="s">
        <v>32</v>
      </c>
      <c r="D982" s="222">
        <v>0.4547</v>
      </c>
      <c r="E982" s="223">
        <f t="shared" si="1"/>
        <v>0.5453</v>
      </c>
      <c r="F982" s="224">
        <v>318.98</v>
      </c>
    </row>
    <row r="983">
      <c r="A983" s="219" t="s">
        <v>2801</v>
      </c>
      <c r="B983" s="220" t="s">
        <v>2802</v>
      </c>
      <c r="C983" s="221" t="s">
        <v>32</v>
      </c>
      <c r="D983" s="222">
        <v>0.4568</v>
      </c>
      <c r="E983" s="223">
        <f t="shared" si="1"/>
        <v>0.5432</v>
      </c>
      <c r="F983" s="224">
        <v>599.75</v>
      </c>
    </row>
    <row r="984">
      <c r="A984" s="219" t="s">
        <v>2803</v>
      </c>
      <c r="B984" s="220" t="s">
        <v>2804</v>
      </c>
      <c r="C984" s="221" t="s">
        <v>32</v>
      </c>
      <c r="D984" s="222">
        <v>0.446</v>
      </c>
      <c r="E984" s="223">
        <f t="shared" si="1"/>
        <v>0.554</v>
      </c>
      <c r="F984" s="224">
        <v>616.18</v>
      </c>
    </row>
    <row r="985">
      <c r="A985" s="219" t="s">
        <v>2805</v>
      </c>
      <c r="B985" s="220" t="s">
        <v>2806</v>
      </c>
      <c r="C985" s="221" t="s">
        <v>32</v>
      </c>
      <c r="D985" s="222">
        <v>0.4569</v>
      </c>
      <c r="E985" s="223">
        <f t="shared" si="1"/>
        <v>0.5431</v>
      </c>
      <c r="F985" s="224">
        <v>835.38</v>
      </c>
    </row>
    <row r="986">
      <c r="A986" s="219" t="s">
        <v>2807</v>
      </c>
      <c r="B986" s="220" t="s">
        <v>2808</v>
      </c>
      <c r="C986" s="221" t="s">
        <v>32</v>
      </c>
      <c r="D986" s="222">
        <v>0.4463</v>
      </c>
      <c r="E986" s="223">
        <f t="shared" si="1"/>
        <v>0.5537</v>
      </c>
      <c r="F986" s="224">
        <v>857.91</v>
      </c>
    </row>
    <row r="987">
      <c r="A987" s="219" t="s">
        <v>2809</v>
      </c>
      <c r="B987" s="220" t="s">
        <v>2810</v>
      </c>
      <c r="C987" s="221" t="s">
        <v>32</v>
      </c>
      <c r="D987" s="222">
        <v>0.4254</v>
      </c>
      <c r="E987" s="223">
        <f t="shared" si="1"/>
        <v>0.5746</v>
      </c>
      <c r="F987" s="224">
        <v>971.68</v>
      </c>
    </row>
    <row r="988">
      <c r="A988" s="219" t="s">
        <v>2811</v>
      </c>
      <c r="B988" s="220" t="s">
        <v>2812</v>
      </c>
      <c r="C988" s="221" t="s">
        <v>32</v>
      </c>
      <c r="D988" s="222">
        <v>0.4146</v>
      </c>
      <c r="E988" s="223">
        <f t="shared" si="1"/>
        <v>0.5854</v>
      </c>
      <c r="F988" s="224">
        <v>1000.81</v>
      </c>
    </row>
    <row r="989">
      <c r="A989" s="219" t="s">
        <v>2813</v>
      </c>
      <c r="B989" s="220" t="s">
        <v>2814</v>
      </c>
      <c r="C989" s="221" t="s">
        <v>32</v>
      </c>
      <c r="D989" s="222">
        <v>0.4558</v>
      </c>
      <c r="E989" s="223">
        <f t="shared" si="1"/>
        <v>0.5442</v>
      </c>
      <c r="F989" s="224">
        <v>258.81</v>
      </c>
    </row>
    <row r="990">
      <c r="A990" s="219" t="s">
        <v>2815</v>
      </c>
      <c r="B990" s="220" t="s">
        <v>2816</v>
      </c>
      <c r="C990" s="221" t="s">
        <v>32</v>
      </c>
      <c r="D990" s="222">
        <v>0.4487</v>
      </c>
      <c r="E990" s="223">
        <f t="shared" si="1"/>
        <v>0.5513</v>
      </c>
      <c r="F990" s="224">
        <v>263.46</v>
      </c>
    </row>
    <row r="991">
      <c r="A991" s="219" t="s">
        <v>2817</v>
      </c>
      <c r="B991" s="220" t="s">
        <v>2818</v>
      </c>
      <c r="C991" s="221" t="s">
        <v>32</v>
      </c>
      <c r="D991" s="222">
        <v>0.4452</v>
      </c>
      <c r="E991" s="223">
        <f t="shared" si="1"/>
        <v>0.5548</v>
      </c>
      <c r="F991" s="224">
        <v>476.31</v>
      </c>
    </row>
    <row r="992">
      <c r="A992" s="219" t="s">
        <v>2819</v>
      </c>
      <c r="B992" s="220" t="s">
        <v>2820</v>
      </c>
      <c r="C992" s="221" t="s">
        <v>32</v>
      </c>
      <c r="D992" s="222">
        <v>0.4368</v>
      </c>
      <c r="E992" s="223">
        <f t="shared" si="1"/>
        <v>0.5632</v>
      </c>
      <c r="F992" s="224">
        <v>486.66</v>
      </c>
    </row>
    <row r="993">
      <c r="A993" s="219" t="s">
        <v>2821</v>
      </c>
      <c r="B993" s="220" t="s">
        <v>2822</v>
      </c>
      <c r="C993" s="221" t="s">
        <v>32</v>
      </c>
      <c r="D993" s="222">
        <v>0.4466</v>
      </c>
      <c r="E993" s="223">
        <f t="shared" si="1"/>
        <v>0.5534</v>
      </c>
      <c r="F993" s="224">
        <v>677.88</v>
      </c>
    </row>
    <row r="994">
      <c r="A994" s="219" t="s">
        <v>2823</v>
      </c>
      <c r="B994" s="220" t="s">
        <v>2824</v>
      </c>
      <c r="C994" s="221" t="s">
        <v>32</v>
      </c>
      <c r="D994" s="222">
        <v>0.4381</v>
      </c>
      <c r="E994" s="223">
        <f t="shared" si="1"/>
        <v>0.5619</v>
      </c>
      <c r="F994" s="224">
        <v>692.64</v>
      </c>
    </row>
    <row r="995">
      <c r="A995" s="219" t="s">
        <v>2825</v>
      </c>
      <c r="B995" s="220" t="s">
        <v>2826</v>
      </c>
      <c r="C995" s="221" t="s">
        <v>32</v>
      </c>
      <c r="D995" s="222">
        <v>0.4074</v>
      </c>
      <c r="E995" s="223">
        <f t="shared" si="1"/>
        <v>0.5926</v>
      </c>
      <c r="F995" s="224">
        <v>785.29</v>
      </c>
    </row>
    <row r="996">
      <c r="A996" s="219" t="s">
        <v>2827</v>
      </c>
      <c r="B996" s="220" t="s">
        <v>2828</v>
      </c>
      <c r="C996" s="221" t="s">
        <v>32</v>
      </c>
      <c r="D996" s="222">
        <v>0.3986</v>
      </c>
      <c r="E996" s="223">
        <f t="shared" si="1"/>
        <v>0.6014</v>
      </c>
      <c r="F996" s="224">
        <v>805.24</v>
      </c>
    </row>
    <row r="997">
      <c r="A997" s="219" t="s">
        <v>2829</v>
      </c>
      <c r="B997" s="220" t="s">
        <v>2830</v>
      </c>
      <c r="C997" s="221" t="s">
        <v>32</v>
      </c>
      <c r="D997" s="222">
        <v>0.0135</v>
      </c>
      <c r="E997" s="223">
        <f t="shared" si="1"/>
        <v>0.9865</v>
      </c>
      <c r="F997" s="224">
        <v>213.32</v>
      </c>
    </row>
    <row r="998">
      <c r="A998" s="219" t="s">
        <v>2831</v>
      </c>
      <c r="B998" s="220" t="s">
        <v>2832</v>
      </c>
      <c r="C998" s="221" t="s">
        <v>32</v>
      </c>
      <c r="D998" s="222">
        <v>0.0149</v>
      </c>
      <c r="E998" s="223">
        <f t="shared" si="1"/>
        <v>0.9851</v>
      </c>
      <c r="F998" s="224">
        <v>394.97</v>
      </c>
    </row>
    <row r="999">
      <c r="A999" s="219" t="s">
        <v>2833</v>
      </c>
      <c r="B999" s="220" t="s">
        <v>2834</v>
      </c>
      <c r="C999" s="221" t="s">
        <v>32</v>
      </c>
      <c r="D999" s="222">
        <v>0.0213</v>
      </c>
      <c r="E999" s="223">
        <f t="shared" si="1"/>
        <v>0.9787</v>
      </c>
      <c r="F999" s="224">
        <v>511.89</v>
      </c>
    </row>
    <row r="1000">
      <c r="A1000" s="219" t="s">
        <v>2835</v>
      </c>
      <c r="B1000" s="220" t="s">
        <v>2836</v>
      </c>
      <c r="C1000" s="221" t="s">
        <v>32</v>
      </c>
      <c r="D1000" s="222">
        <v>0.093</v>
      </c>
      <c r="E1000" s="223">
        <f t="shared" si="1"/>
        <v>0.907</v>
      </c>
      <c r="F1000" s="224">
        <v>980.41</v>
      </c>
    </row>
    <row r="1001">
      <c r="A1001" s="219" t="s">
        <v>2837</v>
      </c>
      <c r="B1001" s="220" t="s">
        <v>2838</v>
      </c>
      <c r="C1001" s="221" t="s">
        <v>32</v>
      </c>
      <c r="D1001" s="222">
        <v>0.3822</v>
      </c>
      <c r="E1001" s="223">
        <f t="shared" si="1"/>
        <v>0.6178</v>
      </c>
      <c r="F1001" s="224">
        <v>622.11</v>
      </c>
    </row>
    <row r="1002">
      <c r="A1002" s="219" t="s">
        <v>2839</v>
      </c>
      <c r="B1002" s="220" t="s">
        <v>2840</v>
      </c>
      <c r="C1002" s="221" t="s">
        <v>32</v>
      </c>
      <c r="D1002" s="222">
        <v>0.3642</v>
      </c>
      <c r="E1002" s="223">
        <f t="shared" si="1"/>
        <v>0.6358</v>
      </c>
      <c r="F1002" s="224">
        <v>1808.39</v>
      </c>
    </row>
    <row r="1003">
      <c r="A1003" s="219" t="s">
        <v>2841</v>
      </c>
      <c r="B1003" s="220" t="s">
        <v>2842</v>
      </c>
      <c r="C1003" s="221" t="s">
        <v>32</v>
      </c>
      <c r="D1003" s="222">
        <v>0.3945</v>
      </c>
      <c r="E1003" s="223">
        <f t="shared" si="1"/>
        <v>0.6055</v>
      </c>
      <c r="F1003" s="224">
        <v>1164.61</v>
      </c>
    </row>
    <row r="1004">
      <c r="A1004" s="219" t="s">
        <v>2843</v>
      </c>
      <c r="B1004" s="220" t="s">
        <v>2844</v>
      </c>
      <c r="C1004" s="221" t="s">
        <v>32</v>
      </c>
      <c r="D1004" s="222">
        <v>0.372</v>
      </c>
      <c r="E1004" s="223">
        <f t="shared" si="1"/>
        <v>0.628</v>
      </c>
      <c r="F1004" s="224">
        <v>1454.08</v>
      </c>
    </row>
    <row r="1005">
      <c r="A1005" s="219" t="s">
        <v>2845</v>
      </c>
      <c r="B1005" s="220" t="s">
        <v>2846</v>
      </c>
      <c r="C1005" s="221" t="s">
        <v>32</v>
      </c>
      <c r="D1005" s="222">
        <v>0.3724</v>
      </c>
      <c r="E1005" s="223">
        <f t="shared" si="1"/>
        <v>0.6276</v>
      </c>
      <c r="F1005" s="224">
        <v>1851.67</v>
      </c>
    </row>
    <row r="1006">
      <c r="A1006" s="219" t="s">
        <v>2847</v>
      </c>
      <c r="B1006" s="220" t="s">
        <v>2848</v>
      </c>
      <c r="C1006" s="221" t="s">
        <v>32</v>
      </c>
      <c r="D1006" s="222">
        <v>0.4908</v>
      </c>
      <c r="E1006" s="223">
        <f t="shared" si="1"/>
        <v>0.5092</v>
      </c>
      <c r="F1006" s="224">
        <v>109.69</v>
      </c>
    </row>
    <row r="1007">
      <c r="A1007" s="219" t="s">
        <v>2849</v>
      </c>
      <c r="B1007" s="220" t="s">
        <v>2850</v>
      </c>
      <c r="C1007" s="221" t="s">
        <v>32</v>
      </c>
      <c r="D1007" s="222">
        <v>0.0543</v>
      </c>
      <c r="E1007" s="223">
        <f t="shared" si="1"/>
        <v>0.9457</v>
      </c>
      <c r="F1007" s="224">
        <v>845.23</v>
      </c>
    </row>
    <row r="1008">
      <c r="A1008" s="219" t="s">
        <v>2851</v>
      </c>
      <c r="B1008" s="220" t="s">
        <v>2852</v>
      </c>
      <c r="C1008" s="221" t="s">
        <v>32</v>
      </c>
      <c r="D1008" s="222">
        <v>0.1932</v>
      </c>
      <c r="E1008" s="223">
        <f t="shared" si="1"/>
        <v>0.8068</v>
      </c>
      <c r="F1008" s="224">
        <v>97.95</v>
      </c>
    </row>
    <row r="1009">
      <c r="A1009" s="219" t="s">
        <v>2853</v>
      </c>
      <c r="B1009" s="220" t="s">
        <v>2854</v>
      </c>
      <c r="C1009" s="221" t="s">
        <v>32</v>
      </c>
      <c r="D1009" s="222">
        <v>0.0178</v>
      </c>
      <c r="E1009" s="223">
        <f t="shared" si="1"/>
        <v>0.9822</v>
      </c>
      <c r="F1009" s="224">
        <v>1518.0</v>
      </c>
    </row>
    <row r="1010">
      <c r="A1010" s="219" t="s">
        <v>2855</v>
      </c>
      <c r="B1010" s="220" t="s">
        <v>2856</v>
      </c>
      <c r="C1010" s="221" t="s">
        <v>32</v>
      </c>
      <c r="D1010" s="222">
        <v>0.104</v>
      </c>
      <c r="E1010" s="223">
        <f t="shared" si="1"/>
        <v>0.896</v>
      </c>
      <c r="F1010" s="224">
        <v>880.01</v>
      </c>
    </row>
    <row r="1011">
      <c r="A1011" s="219" t="s">
        <v>2857</v>
      </c>
      <c r="B1011" s="220" t="s">
        <v>2858</v>
      </c>
      <c r="C1011" s="221" t="s">
        <v>32</v>
      </c>
      <c r="D1011" s="222">
        <v>0.0129</v>
      </c>
      <c r="E1011" s="223">
        <f t="shared" si="1"/>
        <v>0.9871</v>
      </c>
      <c r="F1011" s="224">
        <v>508.97</v>
      </c>
    </row>
    <row r="1012">
      <c r="A1012" s="219" t="s">
        <v>2859</v>
      </c>
      <c r="B1012" s="220" t="s">
        <v>2860</v>
      </c>
      <c r="C1012" s="221" t="s">
        <v>32</v>
      </c>
      <c r="D1012" s="222">
        <v>0.0075</v>
      </c>
      <c r="E1012" s="223">
        <f t="shared" si="1"/>
        <v>0.9925</v>
      </c>
      <c r="F1012" s="224">
        <v>1165.81</v>
      </c>
    </row>
    <row r="1013">
      <c r="A1013" s="219" t="s">
        <v>2861</v>
      </c>
      <c r="B1013" s="220" t="s">
        <v>2862</v>
      </c>
      <c r="C1013" s="221" t="s">
        <v>32</v>
      </c>
      <c r="D1013" s="222">
        <v>0.0088</v>
      </c>
      <c r="E1013" s="223">
        <f t="shared" si="1"/>
        <v>0.9912</v>
      </c>
      <c r="F1013" s="224">
        <v>1324.92</v>
      </c>
    </row>
    <row r="1014">
      <c r="A1014" s="219" t="s">
        <v>2863</v>
      </c>
      <c r="B1014" s="220" t="s">
        <v>2864</v>
      </c>
      <c r="C1014" s="221" t="s">
        <v>32</v>
      </c>
      <c r="D1014" s="222">
        <v>0.0064</v>
      </c>
      <c r="E1014" s="223">
        <f t="shared" si="1"/>
        <v>0.9936</v>
      </c>
      <c r="F1014" s="224">
        <v>2276.42</v>
      </c>
    </row>
    <row r="1015">
      <c r="A1015" s="219" t="s">
        <v>2865</v>
      </c>
      <c r="B1015" s="220" t="s">
        <v>2866</v>
      </c>
      <c r="C1015" s="221" t="s">
        <v>32</v>
      </c>
      <c r="D1015" s="222">
        <v>0.1316</v>
      </c>
      <c r="E1015" s="223">
        <f t="shared" si="1"/>
        <v>0.8684</v>
      </c>
      <c r="F1015" s="224">
        <v>629.55</v>
      </c>
    </row>
    <row r="1016">
      <c r="A1016" s="219" t="s">
        <v>2867</v>
      </c>
      <c r="B1016" s="220" t="s">
        <v>2868</v>
      </c>
      <c r="C1016" s="221" t="s">
        <v>32</v>
      </c>
      <c r="D1016" s="222">
        <v>0.0148</v>
      </c>
      <c r="E1016" s="223">
        <f t="shared" si="1"/>
        <v>0.9852</v>
      </c>
      <c r="F1016" s="224">
        <v>308.63</v>
      </c>
    </row>
    <row r="1017">
      <c r="A1017" s="219" t="s">
        <v>2869</v>
      </c>
      <c r="B1017" s="220" t="s">
        <v>2870</v>
      </c>
      <c r="C1017" s="221" t="s">
        <v>32</v>
      </c>
      <c r="D1017" s="222">
        <v>0.0118</v>
      </c>
      <c r="E1017" s="223">
        <f t="shared" si="1"/>
        <v>0.9882</v>
      </c>
      <c r="F1017" s="224">
        <v>475.4</v>
      </c>
    </row>
    <row r="1018">
      <c r="A1018" s="219" t="s">
        <v>2871</v>
      </c>
      <c r="B1018" s="220" t="s">
        <v>2872</v>
      </c>
      <c r="C1018" s="221" t="s">
        <v>32</v>
      </c>
      <c r="D1018" s="222">
        <v>0.0094</v>
      </c>
      <c r="E1018" s="223">
        <f t="shared" si="1"/>
        <v>0.9906</v>
      </c>
      <c r="F1018" s="224">
        <v>713.14</v>
      </c>
    </row>
    <row r="1019">
      <c r="A1019" s="219" t="s">
        <v>2873</v>
      </c>
      <c r="B1019" s="220" t="s">
        <v>2874</v>
      </c>
      <c r="C1019" s="221" t="s">
        <v>32</v>
      </c>
      <c r="D1019" s="222">
        <v>0.0248</v>
      </c>
      <c r="E1019" s="223">
        <f t="shared" si="1"/>
        <v>0.9752</v>
      </c>
      <c r="F1019" s="224">
        <v>6054.19</v>
      </c>
    </row>
    <row r="1020">
      <c r="A1020" s="219" t="s">
        <v>2875</v>
      </c>
      <c r="B1020" s="220" t="s">
        <v>2876</v>
      </c>
      <c r="C1020" s="221" t="s">
        <v>32</v>
      </c>
      <c r="D1020" s="222">
        <v>0.0078</v>
      </c>
      <c r="E1020" s="223">
        <f t="shared" si="1"/>
        <v>0.9922</v>
      </c>
      <c r="F1020" s="224">
        <v>1096.32</v>
      </c>
    </row>
    <row r="1021">
      <c r="A1021" s="219" t="s">
        <v>2877</v>
      </c>
      <c r="B1021" s="220" t="s">
        <v>2878</v>
      </c>
      <c r="C1021" s="221" t="s">
        <v>32</v>
      </c>
      <c r="D1021" s="222">
        <v>0.0171</v>
      </c>
      <c r="E1021" s="223">
        <f t="shared" si="1"/>
        <v>0.9829</v>
      </c>
      <c r="F1021" s="224">
        <v>8802.95</v>
      </c>
    </row>
    <row r="1022">
      <c r="A1022" s="219" t="s">
        <v>2879</v>
      </c>
      <c r="B1022" s="220" t="s">
        <v>2880</v>
      </c>
      <c r="C1022" s="221" t="s">
        <v>32</v>
      </c>
      <c r="D1022" s="222">
        <v>0.0078</v>
      </c>
      <c r="E1022" s="223">
        <f t="shared" si="1"/>
        <v>0.9922</v>
      </c>
      <c r="F1022" s="224">
        <v>1375.88</v>
      </c>
    </row>
    <row r="1023">
      <c r="A1023" s="219" t="s">
        <v>2881</v>
      </c>
      <c r="B1023" s="220" t="s">
        <v>2882</v>
      </c>
      <c r="C1023" s="221" t="s">
        <v>32</v>
      </c>
      <c r="D1023" s="222">
        <v>0.0111</v>
      </c>
      <c r="E1023" s="223">
        <f t="shared" si="1"/>
        <v>0.9889</v>
      </c>
      <c r="F1023" s="224">
        <v>13539.77</v>
      </c>
    </row>
    <row r="1024">
      <c r="A1024" s="219" t="s">
        <v>2883</v>
      </c>
      <c r="B1024" s="220" t="s">
        <v>2884</v>
      </c>
      <c r="C1024" s="221" t="s">
        <v>32</v>
      </c>
      <c r="D1024" s="222">
        <v>0.0069</v>
      </c>
      <c r="E1024" s="223">
        <f t="shared" si="1"/>
        <v>0.9931</v>
      </c>
      <c r="F1024" s="224">
        <v>2036.51</v>
      </c>
    </row>
    <row r="1025">
      <c r="A1025" s="219" t="s">
        <v>2885</v>
      </c>
      <c r="B1025" s="220" t="s">
        <v>2886</v>
      </c>
      <c r="C1025" s="221" t="s">
        <v>32</v>
      </c>
      <c r="D1025" s="222">
        <v>0.0098</v>
      </c>
      <c r="E1025" s="223">
        <f t="shared" si="1"/>
        <v>0.9902</v>
      </c>
      <c r="F1025" s="224">
        <v>512.44</v>
      </c>
    </row>
    <row r="1026">
      <c r="A1026" s="219" t="s">
        <v>2887</v>
      </c>
      <c r="B1026" s="220" t="s">
        <v>2888</v>
      </c>
      <c r="C1026" s="221" t="s">
        <v>32</v>
      </c>
      <c r="D1026" s="222">
        <v>0.0401</v>
      </c>
      <c r="E1026" s="223">
        <f t="shared" si="1"/>
        <v>0.9599</v>
      </c>
      <c r="F1026" s="224">
        <v>3742.59</v>
      </c>
    </row>
    <row r="1027">
      <c r="A1027" s="219" t="s">
        <v>2889</v>
      </c>
      <c r="B1027" s="220" t="s">
        <v>2890</v>
      </c>
      <c r="C1027" s="221" t="s">
        <v>32</v>
      </c>
      <c r="D1027" s="222">
        <v>0.0333</v>
      </c>
      <c r="E1027" s="223">
        <f t="shared" si="1"/>
        <v>0.9667</v>
      </c>
      <c r="F1027" s="224">
        <v>4505.79</v>
      </c>
    </row>
    <row r="1028">
      <c r="A1028" s="219" t="s">
        <v>2891</v>
      </c>
      <c r="B1028" s="220" t="s">
        <v>2892</v>
      </c>
      <c r="C1028" s="221" t="s">
        <v>32</v>
      </c>
      <c r="D1028" s="222">
        <v>0.0075</v>
      </c>
      <c r="E1028" s="223">
        <f t="shared" si="1"/>
        <v>0.9925</v>
      </c>
      <c r="F1028" s="224">
        <v>735.51</v>
      </c>
    </row>
    <row r="1029">
      <c r="A1029" s="219" t="s">
        <v>2893</v>
      </c>
      <c r="B1029" s="220" t="s">
        <v>2894</v>
      </c>
      <c r="C1029" s="221" t="s">
        <v>32</v>
      </c>
      <c r="D1029" s="222">
        <v>0.7157</v>
      </c>
      <c r="E1029" s="223">
        <f t="shared" si="1"/>
        <v>0.2843</v>
      </c>
      <c r="F1029" s="224">
        <v>12.38</v>
      </c>
    </row>
    <row r="1030">
      <c r="A1030" s="219" t="s">
        <v>2895</v>
      </c>
      <c r="B1030" s="220" t="s">
        <v>2896</v>
      </c>
      <c r="C1030" s="221" t="s">
        <v>32</v>
      </c>
      <c r="D1030" s="222">
        <v>0.717</v>
      </c>
      <c r="E1030" s="223">
        <f t="shared" si="1"/>
        <v>0.283</v>
      </c>
      <c r="F1030" s="224">
        <v>4.24</v>
      </c>
    </row>
    <row r="1031">
      <c r="A1031" s="219" t="s">
        <v>2897</v>
      </c>
      <c r="B1031" s="220" t="s">
        <v>2898</v>
      </c>
      <c r="C1031" s="221" t="s">
        <v>32</v>
      </c>
      <c r="D1031" s="222">
        <v>0.7155</v>
      </c>
      <c r="E1031" s="223">
        <f t="shared" si="1"/>
        <v>0.2845</v>
      </c>
      <c r="F1031" s="224">
        <v>4.71</v>
      </c>
    </row>
    <row r="1032">
      <c r="A1032" s="219" t="s">
        <v>2899</v>
      </c>
      <c r="B1032" s="220" t="s">
        <v>2900</v>
      </c>
      <c r="C1032" s="221" t="s">
        <v>32</v>
      </c>
      <c r="D1032" s="222">
        <v>0.7154</v>
      </c>
      <c r="E1032" s="223">
        <f t="shared" si="1"/>
        <v>0.2846</v>
      </c>
      <c r="F1032" s="224">
        <v>5.2</v>
      </c>
    </row>
    <row r="1033">
      <c r="A1033" s="219" t="s">
        <v>2901</v>
      </c>
      <c r="B1033" s="220" t="s">
        <v>2902</v>
      </c>
      <c r="C1033" s="221" t="s">
        <v>32</v>
      </c>
      <c r="D1033" s="222">
        <v>0.7167</v>
      </c>
      <c r="E1033" s="223">
        <f t="shared" si="1"/>
        <v>0.2833</v>
      </c>
      <c r="F1033" s="224">
        <v>5.86</v>
      </c>
    </row>
    <row r="1034">
      <c r="A1034" s="219" t="s">
        <v>2903</v>
      </c>
      <c r="B1034" s="220" t="s">
        <v>2904</v>
      </c>
      <c r="C1034" s="221" t="s">
        <v>32</v>
      </c>
      <c r="D1034" s="222">
        <v>0.7164</v>
      </c>
      <c r="E1034" s="223">
        <f t="shared" si="1"/>
        <v>0.2836</v>
      </c>
      <c r="F1034" s="224">
        <v>6.63</v>
      </c>
    </row>
    <row r="1035">
      <c r="A1035" s="219" t="s">
        <v>2905</v>
      </c>
      <c r="B1035" s="220" t="s">
        <v>2906</v>
      </c>
      <c r="C1035" s="221" t="s">
        <v>32</v>
      </c>
      <c r="D1035" s="222">
        <v>0.7154</v>
      </c>
      <c r="E1035" s="223">
        <f t="shared" si="1"/>
        <v>0.2846</v>
      </c>
      <c r="F1035" s="224">
        <v>7.59</v>
      </c>
    </row>
    <row r="1036">
      <c r="A1036" s="219" t="s">
        <v>2907</v>
      </c>
      <c r="B1036" s="220" t="s">
        <v>2908</v>
      </c>
      <c r="C1036" s="221" t="s">
        <v>32</v>
      </c>
      <c r="D1036" s="222">
        <v>0.7146</v>
      </c>
      <c r="E1036" s="223">
        <f t="shared" si="1"/>
        <v>0.2854</v>
      </c>
      <c r="F1036" s="224">
        <v>8.55</v>
      </c>
    </row>
    <row r="1037">
      <c r="A1037" s="219" t="s">
        <v>2909</v>
      </c>
      <c r="B1037" s="220" t="s">
        <v>2910</v>
      </c>
      <c r="C1037" s="221" t="s">
        <v>32</v>
      </c>
      <c r="D1037" s="222">
        <v>0.7157</v>
      </c>
      <c r="E1037" s="223">
        <f t="shared" si="1"/>
        <v>0.2843</v>
      </c>
      <c r="F1037" s="224">
        <v>9.99</v>
      </c>
    </row>
    <row r="1038">
      <c r="A1038" s="219" t="s">
        <v>2911</v>
      </c>
      <c r="B1038" s="220" t="s">
        <v>2912</v>
      </c>
      <c r="C1038" s="221" t="s">
        <v>32</v>
      </c>
      <c r="D1038" s="222">
        <v>0.7162</v>
      </c>
      <c r="E1038" s="223">
        <f t="shared" si="1"/>
        <v>0.2838</v>
      </c>
      <c r="F1038" s="224">
        <v>14.27</v>
      </c>
    </row>
    <row r="1039">
      <c r="A1039" s="219" t="s">
        <v>2913</v>
      </c>
      <c r="B1039" s="220" t="s">
        <v>2914</v>
      </c>
      <c r="C1039" s="221" t="s">
        <v>32</v>
      </c>
      <c r="D1039" s="222">
        <v>0.715</v>
      </c>
      <c r="E1039" s="223">
        <f t="shared" si="1"/>
        <v>0.285</v>
      </c>
      <c r="F1039" s="224">
        <v>6.14</v>
      </c>
    </row>
    <row r="1040">
      <c r="A1040" s="219" t="s">
        <v>2915</v>
      </c>
      <c r="B1040" s="220" t="s">
        <v>2916</v>
      </c>
      <c r="C1040" s="221" t="s">
        <v>32</v>
      </c>
      <c r="D1040" s="222">
        <v>0.7156</v>
      </c>
      <c r="E1040" s="223">
        <f t="shared" si="1"/>
        <v>0.2844</v>
      </c>
      <c r="F1040" s="224">
        <v>6.61</v>
      </c>
    </row>
    <row r="1041">
      <c r="A1041" s="219" t="s">
        <v>2917</v>
      </c>
      <c r="B1041" s="220" t="s">
        <v>2918</v>
      </c>
      <c r="C1041" s="221" t="s">
        <v>32</v>
      </c>
      <c r="D1041" s="222">
        <v>0.7151</v>
      </c>
      <c r="E1041" s="223">
        <f t="shared" si="1"/>
        <v>0.2849</v>
      </c>
      <c r="F1041" s="224">
        <v>7.09</v>
      </c>
    </row>
    <row r="1042">
      <c r="A1042" s="219" t="s">
        <v>2919</v>
      </c>
      <c r="B1042" s="220" t="s">
        <v>2920</v>
      </c>
      <c r="C1042" s="221" t="s">
        <v>32</v>
      </c>
      <c r="D1042" s="222">
        <v>0.7165</v>
      </c>
      <c r="E1042" s="223">
        <f t="shared" si="1"/>
        <v>0.2835</v>
      </c>
      <c r="F1042" s="224">
        <v>7.76</v>
      </c>
    </row>
    <row r="1043">
      <c r="A1043" s="219" t="s">
        <v>2921</v>
      </c>
      <c r="B1043" s="220" t="s">
        <v>2922</v>
      </c>
      <c r="C1043" s="221" t="s">
        <v>32</v>
      </c>
      <c r="D1043" s="222">
        <v>0.7163</v>
      </c>
      <c r="E1043" s="223">
        <f t="shared" si="1"/>
        <v>0.2837</v>
      </c>
      <c r="F1043" s="224">
        <v>8.53</v>
      </c>
    </row>
    <row r="1044">
      <c r="A1044" s="219" t="s">
        <v>2923</v>
      </c>
      <c r="B1044" s="220" t="s">
        <v>2924</v>
      </c>
      <c r="C1044" s="221" t="s">
        <v>32</v>
      </c>
      <c r="D1044" s="222">
        <v>0.7152</v>
      </c>
      <c r="E1044" s="223">
        <f t="shared" si="1"/>
        <v>0.2848</v>
      </c>
      <c r="F1044" s="224">
        <v>9.48</v>
      </c>
    </row>
    <row r="1045">
      <c r="A1045" s="219" t="s">
        <v>2925</v>
      </c>
      <c r="B1045" s="220" t="s">
        <v>2926</v>
      </c>
      <c r="C1045" s="221" t="s">
        <v>32</v>
      </c>
      <c r="D1045" s="222">
        <v>0.7148</v>
      </c>
      <c r="E1045" s="223">
        <f t="shared" si="1"/>
        <v>0.2852</v>
      </c>
      <c r="F1045" s="224">
        <v>10.45</v>
      </c>
    </row>
    <row r="1046">
      <c r="A1046" s="219" t="s">
        <v>2927</v>
      </c>
      <c r="B1046" s="220" t="s">
        <v>2928</v>
      </c>
      <c r="C1046" s="221" t="s">
        <v>32</v>
      </c>
      <c r="D1046" s="222">
        <v>0.7169</v>
      </c>
      <c r="E1046" s="223">
        <f t="shared" si="1"/>
        <v>0.2831</v>
      </c>
      <c r="F1046" s="224">
        <v>11.87</v>
      </c>
    </row>
    <row r="1047">
      <c r="A1047" s="219" t="s">
        <v>2929</v>
      </c>
      <c r="B1047" s="220" t="s">
        <v>2930</v>
      </c>
      <c r="C1047" s="221" t="s">
        <v>32</v>
      </c>
      <c r="D1047" s="222">
        <v>0.2415</v>
      </c>
      <c r="E1047" s="223">
        <f t="shared" si="1"/>
        <v>0.7585</v>
      </c>
      <c r="F1047" s="224">
        <v>708.98</v>
      </c>
    </row>
    <row r="1048">
      <c r="A1048" s="219" t="s">
        <v>2931</v>
      </c>
      <c r="B1048" s="220" t="s">
        <v>2932</v>
      </c>
      <c r="C1048" s="221" t="s">
        <v>32</v>
      </c>
      <c r="D1048" s="222">
        <v>0.2413</v>
      </c>
      <c r="E1048" s="223">
        <f t="shared" si="1"/>
        <v>0.7587</v>
      </c>
      <c r="F1048" s="224">
        <v>899.25</v>
      </c>
    </row>
    <row r="1049">
      <c r="A1049" s="219" t="s">
        <v>2933</v>
      </c>
      <c r="B1049" s="220" t="s">
        <v>2934</v>
      </c>
      <c r="C1049" s="221" t="s">
        <v>32</v>
      </c>
      <c r="D1049" s="222">
        <v>0.2318</v>
      </c>
      <c r="E1049" s="223">
        <f t="shared" si="1"/>
        <v>0.7682</v>
      </c>
      <c r="F1049" s="224">
        <v>1198.11</v>
      </c>
    </row>
    <row r="1050">
      <c r="A1050" s="219" t="s">
        <v>1526</v>
      </c>
      <c r="B1050" s="220" t="s">
        <v>1528</v>
      </c>
      <c r="C1050" s="221" t="s">
        <v>107</v>
      </c>
      <c r="D1050" s="222">
        <v>0.3368</v>
      </c>
      <c r="E1050" s="223">
        <f t="shared" si="1"/>
        <v>0.6632</v>
      </c>
      <c r="F1050" s="224">
        <v>31.12</v>
      </c>
    </row>
    <row r="1051">
      <c r="A1051" s="219" t="s">
        <v>2935</v>
      </c>
      <c r="B1051" s="220" t="s">
        <v>2936</v>
      </c>
      <c r="C1051" s="221" t="s">
        <v>107</v>
      </c>
      <c r="D1051" s="222">
        <v>0.3471</v>
      </c>
      <c r="E1051" s="223">
        <f t="shared" si="1"/>
        <v>0.6529</v>
      </c>
      <c r="F1051" s="224">
        <v>39.58</v>
      </c>
    </row>
    <row r="1052">
      <c r="A1052" s="219" t="s">
        <v>2937</v>
      </c>
      <c r="B1052" s="220" t="s">
        <v>2938</v>
      </c>
      <c r="C1052" s="221" t="s">
        <v>107</v>
      </c>
      <c r="D1052" s="222">
        <v>0.3494</v>
      </c>
      <c r="E1052" s="223">
        <f t="shared" si="1"/>
        <v>0.6506</v>
      </c>
      <c r="F1052" s="224">
        <v>52.23</v>
      </c>
    </row>
    <row r="1053">
      <c r="A1053" s="219" t="s">
        <v>2939</v>
      </c>
      <c r="B1053" s="220" t="s">
        <v>2940</v>
      </c>
      <c r="C1053" s="221" t="s">
        <v>107</v>
      </c>
      <c r="D1053" s="222">
        <v>0.167</v>
      </c>
      <c r="E1053" s="223">
        <f t="shared" si="1"/>
        <v>0.833</v>
      </c>
      <c r="F1053" s="224">
        <v>72.81</v>
      </c>
    </row>
    <row r="1054">
      <c r="A1054" s="219" t="s">
        <v>2941</v>
      </c>
      <c r="B1054" s="220" t="s">
        <v>2942</v>
      </c>
      <c r="C1054" s="221" t="s">
        <v>107</v>
      </c>
      <c r="D1054" s="222">
        <v>0.1688</v>
      </c>
      <c r="E1054" s="223">
        <f t="shared" si="1"/>
        <v>0.8312</v>
      </c>
      <c r="F1054" s="224">
        <v>94.92</v>
      </c>
    </row>
    <row r="1055">
      <c r="A1055" s="219" t="s">
        <v>2943</v>
      </c>
      <c r="B1055" s="220" t="s">
        <v>2944</v>
      </c>
      <c r="C1055" s="221" t="s">
        <v>107</v>
      </c>
      <c r="D1055" s="222">
        <v>0.1693</v>
      </c>
      <c r="E1055" s="223">
        <f t="shared" si="1"/>
        <v>0.8307</v>
      </c>
      <c r="F1055" s="224">
        <v>177.18</v>
      </c>
    </row>
    <row r="1056">
      <c r="A1056" s="219" t="s">
        <v>2945</v>
      </c>
      <c r="B1056" s="220" t="s">
        <v>2946</v>
      </c>
      <c r="C1056" s="221" t="s">
        <v>145</v>
      </c>
      <c r="D1056" s="222">
        <v>0.3073</v>
      </c>
      <c r="E1056" s="223">
        <f t="shared" si="1"/>
        <v>0.6927</v>
      </c>
      <c r="F1056" s="224">
        <v>795.02</v>
      </c>
    </row>
    <row r="1057">
      <c r="A1057" s="219" t="s">
        <v>2947</v>
      </c>
      <c r="B1057" s="220" t="s">
        <v>2948</v>
      </c>
      <c r="C1057" s="221" t="s">
        <v>107</v>
      </c>
      <c r="D1057" s="222">
        <v>0.4007</v>
      </c>
      <c r="E1057" s="223">
        <f t="shared" si="1"/>
        <v>0.5993</v>
      </c>
      <c r="F1057" s="224">
        <v>186.69</v>
      </c>
    </row>
    <row r="1058">
      <c r="A1058" s="219" t="s">
        <v>2949</v>
      </c>
      <c r="B1058" s="220" t="s">
        <v>2950</v>
      </c>
      <c r="C1058" s="221" t="s">
        <v>107</v>
      </c>
      <c r="D1058" s="222">
        <v>0.4015</v>
      </c>
      <c r="E1058" s="223">
        <f t="shared" si="1"/>
        <v>0.5985</v>
      </c>
      <c r="F1058" s="224">
        <v>220.56</v>
      </c>
    </row>
    <row r="1059">
      <c r="A1059" s="219" t="s">
        <v>2951</v>
      </c>
      <c r="B1059" s="220" t="s">
        <v>2952</v>
      </c>
      <c r="C1059" s="221" t="s">
        <v>107</v>
      </c>
      <c r="D1059" s="222">
        <v>0.4007</v>
      </c>
      <c r="E1059" s="223">
        <f t="shared" si="1"/>
        <v>0.5993</v>
      </c>
      <c r="F1059" s="224">
        <v>263.32</v>
      </c>
    </row>
    <row r="1060">
      <c r="A1060" s="219" t="s">
        <v>2953</v>
      </c>
      <c r="B1060" s="220" t="s">
        <v>2954</v>
      </c>
      <c r="C1060" s="221" t="s">
        <v>107</v>
      </c>
      <c r="D1060" s="222">
        <v>0.4009</v>
      </c>
      <c r="E1060" s="223">
        <f t="shared" si="1"/>
        <v>0.5991</v>
      </c>
      <c r="F1060" s="224">
        <v>300.17</v>
      </c>
    </row>
    <row r="1061">
      <c r="A1061" s="219" t="s">
        <v>2955</v>
      </c>
      <c r="B1061" s="220" t="s">
        <v>2956</v>
      </c>
      <c r="C1061" s="221" t="s">
        <v>107</v>
      </c>
      <c r="D1061" s="222">
        <v>0.401</v>
      </c>
      <c r="E1061" s="223">
        <f t="shared" si="1"/>
        <v>0.599</v>
      </c>
      <c r="F1061" s="224">
        <v>337.01</v>
      </c>
    </row>
    <row r="1062">
      <c r="A1062" s="219" t="s">
        <v>2957</v>
      </c>
      <c r="B1062" s="220" t="s">
        <v>2958</v>
      </c>
      <c r="C1062" s="221" t="s">
        <v>107</v>
      </c>
      <c r="D1062" s="222">
        <v>0.4007</v>
      </c>
      <c r="E1062" s="223">
        <f t="shared" si="1"/>
        <v>0.5993</v>
      </c>
      <c r="F1062" s="224">
        <v>416.61</v>
      </c>
    </row>
    <row r="1063">
      <c r="A1063" s="219" t="s">
        <v>2959</v>
      </c>
      <c r="B1063" s="220" t="s">
        <v>2960</v>
      </c>
      <c r="C1063" s="221" t="s">
        <v>107</v>
      </c>
      <c r="D1063" s="222">
        <v>0.4012</v>
      </c>
      <c r="E1063" s="223">
        <f t="shared" si="1"/>
        <v>0.5988</v>
      </c>
      <c r="F1063" s="224">
        <v>487.33</v>
      </c>
    </row>
    <row r="1064">
      <c r="A1064" s="219" t="s">
        <v>2961</v>
      </c>
      <c r="B1064" s="220" t="s">
        <v>2962</v>
      </c>
      <c r="C1064" s="221" t="s">
        <v>107</v>
      </c>
      <c r="D1064" s="222">
        <v>0.3135</v>
      </c>
      <c r="E1064" s="223">
        <f t="shared" si="1"/>
        <v>0.6865</v>
      </c>
      <c r="F1064" s="224">
        <v>897.37</v>
      </c>
    </row>
    <row r="1065">
      <c r="A1065" s="219" t="s">
        <v>2963</v>
      </c>
      <c r="B1065" s="220" t="s">
        <v>2964</v>
      </c>
      <c r="C1065" s="221" t="s">
        <v>107</v>
      </c>
      <c r="D1065" s="222">
        <v>0.3171</v>
      </c>
      <c r="E1065" s="223">
        <f t="shared" si="1"/>
        <v>0.6829</v>
      </c>
      <c r="F1065" s="224">
        <v>1118.9</v>
      </c>
    </row>
    <row r="1066">
      <c r="A1066" s="219" t="s">
        <v>2965</v>
      </c>
      <c r="B1066" s="220" t="s">
        <v>2966</v>
      </c>
      <c r="C1066" s="221" t="s">
        <v>107</v>
      </c>
      <c r="D1066" s="222">
        <v>0.3078</v>
      </c>
      <c r="E1066" s="223">
        <f t="shared" si="1"/>
        <v>0.6922</v>
      </c>
      <c r="F1066" s="224">
        <v>992.24</v>
      </c>
    </row>
    <row r="1067">
      <c r="A1067" s="219" t="s">
        <v>2967</v>
      </c>
      <c r="B1067" s="220" t="s">
        <v>2968</v>
      </c>
      <c r="C1067" s="221" t="s">
        <v>107</v>
      </c>
      <c r="D1067" s="222">
        <v>0.2795</v>
      </c>
      <c r="E1067" s="223">
        <f t="shared" si="1"/>
        <v>0.7205</v>
      </c>
      <c r="F1067" s="224">
        <v>1305.13</v>
      </c>
    </row>
    <row r="1068">
      <c r="A1068" s="219" t="s">
        <v>2969</v>
      </c>
      <c r="B1068" s="220" t="s">
        <v>2970</v>
      </c>
      <c r="C1068" s="221" t="s">
        <v>107</v>
      </c>
      <c r="D1068" s="222">
        <v>0.2917</v>
      </c>
      <c r="E1068" s="223">
        <f t="shared" si="1"/>
        <v>0.7083</v>
      </c>
      <c r="F1068" s="224">
        <v>1544.42</v>
      </c>
    </row>
    <row r="1069">
      <c r="A1069" s="219" t="s">
        <v>2971</v>
      </c>
      <c r="B1069" s="220" t="s">
        <v>2972</v>
      </c>
      <c r="C1069" s="221" t="s">
        <v>107</v>
      </c>
      <c r="D1069" s="222">
        <v>0.2998</v>
      </c>
      <c r="E1069" s="223">
        <f t="shared" si="1"/>
        <v>0.7002</v>
      </c>
      <c r="F1069" s="224">
        <v>1800.27</v>
      </c>
    </row>
    <row r="1070">
      <c r="A1070" s="219" t="s">
        <v>2973</v>
      </c>
      <c r="B1070" s="220" t="s">
        <v>2974</v>
      </c>
      <c r="C1070" s="221" t="s">
        <v>107</v>
      </c>
      <c r="D1070" s="222">
        <v>0.2482</v>
      </c>
      <c r="E1070" s="223">
        <f t="shared" si="1"/>
        <v>0.7518</v>
      </c>
      <c r="F1070" s="224">
        <v>180.71</v>
      </c>
    </row>
    <row r="1071">
      <c r="A1071" s="219" t="s">
        <v>2975</v>
      </c>
      <c r="B1071" s="220" t="s">
        <v>2976</v>
      </c>
      <c r="C1071" s="221" t="s">
        <v>107</v>
      </c>
      <c r="D1071" s="222">
        <v>0.2499</v>
      </c>
      <c r="E1071" s="223">
        <f t="shared" si="1"/>
        <v>0.7501</v>
      </c>
      <c r="F1071" s="224">
        <v>98.85</v>
      </c>
    </row>
    <row r="1072">
      <c r="A1072" s="219" t="s">
        <v>2977</v>
      </c>
      <c r="B1072" s="220" t="s">
        <v>2978</v>
      </c>
      <c r="C1072" s="221" t="s">
        <v>107</v>
      </c>
      <c r="D1072" s="222">
        <v>0.2495</v>
      </c>
      <c r="E1072" s="223">
        <f t="shared" si="1"/>
        <v>0.7505</v>
      </c>
      <c r="F1072" s="224">
        <v>109.55</v>
      </c>
    </row>
    <row r="1073">
      <c r="A1073" s="219" t="s">
        <v>2979</v>
      </c>
      <c r="B1073" s="220" t="s">
        <v>2980</v>
      </c>
      <c r="C1073" s="221" t="s">
        <v>107</v>
      </c>
      <c r="D1073" s="222">
        <v>0.2491</v>
      </c>
      <c r="E1073" s="223">
        <f t="shared" si="1"/>
        <v>0.7509</v>
      </c>
      <c r="F1073" s="224">
        <v>124.67</v>
      </c>
    </row>
    <row r="1074">
      <c r="A1074" s="219" t="s">
        <v>2981</v>
      </c>
      <c r="B1074" s="220" t="s">
        <v>2982</v>
      </c>
      <c r="C1074" s="221" t="s">
        <v>107</v>
      </c>
      <c r="D1074" s="222">
        <v>0.2487</v>
      </c>
      <c r="E1074" s="223">
        <f t="shared" si="1"/>
        <v>0.7513</v>
      </c>
      <c r="F1074" s="224">
        <v>139.78</v>
      </c>
    </row>
    <row r="1075">
      <c r="A1075" s="219" t="s">
        <v>2983</v>
      </c>
      <c r="B1075" s="220" t="s">
        <v>2984</v>
      </c>
      <c r="C1075" s="221" t="s">
        <v>107</v>
      </c>
      <c r="D1075" s="222">
        <v>0.2486</v>
      </c>
      <c r="E1075" s="223">
        <f t="shared" si="1"/>
        <v>0.7514</v>
      </c>
      <c r="F1075" s="224">
        <v>150.48</v>
      </c>
    </row>
    <row r="1076">
      <c r="A1076" s="219" t="s">
        <v>2985</v>
      </c>
      <c r="B1076" s="220" t="s">
        <v>2986</v>
      </c>
      <c r="C1076" s="221" t="s">
        <v>107</v>
      </c>
      <c r="D1076" s="222">
        <v>0.2484</v>
      </c>
      <c r="E1076" s="223">
        <f t="shared" si="1"/>
        <v>0.7516</v>
      </c>
      <c r="F1076" s="224">
        <v>165.6</v>
      </c>
    </row>
    <row r="1077">
      <c r="A1077" s="219" t="s">
        <v>2987</v>
      </c>
      <c r="B1077" s="220" t="s">
        <v>2988</v>
      </c>
      <c r="C1077" s="221" t="s">
        <v>107</v>
      </c>
      <c r="D1077" s="222">
        <v>0.3374</v>
      </c>
      <c r="E1077" s="223">
        <f t="shared" si="1"/>
        <v>0.6626</v>
      </c>
      <c r="F1077" s="224">
        <v>102.25</v>
      </c>
    </row>
    <row r="1078">
      <c r="A1078" s="219" t="s">
        <v>2989</v>
      </c>
      <c r="B1078" s="220" t="s">
        <v>2990</v>
      </c>
      <c r="C1078" s="221" t="s">
        <v>107</v>
      </c>
      <c r="D1078" s="222">
        <v>0.337</v>
      </c>
      <c r="E1078" s="223">
        <f t="shared" si="1"/>
        <v>0.663</v>
      </c>
      <c r="F1078" s="224">
        <v>122.7</v>
      </c>
    </row>
    <row r="1079">
      <c r="A1079" s="219" t="s">
        <v>2991</v>
      </c>
      <c r="B1079" s="220" t="s">
        <v>2992</v>
      </c>
      <c r="C1079" s="221" t="s">
        <v>107</v>
      </c>
      <c r="D1079" s="222">
        <v>0.3366</v>
      </c>
      <c r="E1079" s="223">
        <f t="shared" si="1"/>
        <v>0.6634</v>
      </c>
      <c r="F1079" s="224">
        <v>150.39</v>
      </c>
    </row>
    <row r="1080">
      <c r="A1080" s="219" t="s">
        <v>2993</v>
      </c>
      <c r="B1080" s="220" t="s">
        <v>2994</v>
      </c>
      <c r="C1080" s="221" t="s">
        <v>107</v>
      </c>
      <c r="D1080" s="222">
        <v>0.3363</v>
      </c>
      <c r="E1080" s="223">
        <f t="shared" si="1"/>
        <v>0.6637</v>
      </c>
      <c r="F1080" s="224">
        <v>178.16</v>
      </c>
    </row>
    <row r="1081">
      <c r="A1081" s="219" t="s">
        <v>2995</v>
      </c>
      <c r="B1081" s="220" t="s">
        <v>2996</v>
      </c>
      <c r="C1081" s="221" t="s">
        <v>107</v>
      </c>
      <c r="D1081" s="222">
        <v>0.3362</v>
      </c>
      <c r="E1081" s="223">
        <f t="shared" si="1"/>
        <v>0.6638</v>
      </c>
      <c r="F1081" s="224">
        <v>192.64</v>
      </c>
    </row>
    <row r="1082">
      <c r="A1082" s="219" t="s">
        <v>2997</v>
      </c>
      <c r="B1082" s="220" t="s">
        <v>2998</v>
      </c>
      <c r="C1082" s="221" t="s">
        <v>107</v>
      </c>
      <c r="D1082" s="222">
        <v>0.3387</v>
      </c>
      <c r="E1082" s="223">
        <f t="shared" si="1"/>
        <v>0.6613</v>
      </c>
      <c r="F1082" s="224">
        <v>67.32</v>
      </c>
    </row>
    <row r="1083">
      <c r="A1083" s="219" t="s">
        <v>2999</v>
      </c>
      <c r="B1083" s="220" t="s">
        <v>3000</v>
      </c>
      <c r="C1083" s="221" t="s">
        <v>107</v>
      </c>
      <c r="D1083" s="222">
        <v>0.3383</v>
      </c>
      <c r="E1083" s="223">
        <f t="shared" si="1"/>
        <v>0.6617</v>
      </c>
      <c r="F1083" s="224">
        <v>74.56</v>
      </c>
    </row>
    <row r="1084">
      <c r="A1084" s="219" t="s">
        <v>3001</v>
      </c>
      <c r="B1084" s="220" t="s">
        <v>3002</v>
      </c>
      <c r="C1084" s="221" t="s">
        <v>107</v>
      </c>
      <c r="D1084" s="222">
        <v>0.3379</v>
      </c>
      <c r="E1084" s="223">
        <f t="shared" si="1"/>
        <v>0.6621</v>
      </c>
      <c r="F1084" s="224">
        <v>84.79</v>
      </c>
    </row>
    <row r="1085">
      <c r="A1085" s="219" t="s">
        <v>3003</v>
      </c>
      <c r="B1085" s="220" t="s">
        <v>3004</v>
      </c>
      <c r="C1085" s="221" t="s">
        <v>107</v>
      </c>
      <c r="D1085" s="222">
        <v>0.3375</v>
      </c>
      <c r="E1085" s="223">
        <f t="shared" si="1"/>
        <v>0.6625</v>
      </c>
      <c r="F1085" s="224">
        <v>95.01</v>
      </c>
    </row>
    <row r="1086">
      <c r="A1086" s="219" t="s">
        <v>3005</v>
      </c>
      <c r="B1086" s="220" t="s">
        <v>3006</v>
      </c>
      <c r="C1086" s="221" t="s">
        <v>107</v>
      </c>
      <c r="D1086" s="222">
        <v>0.337</v>
      </c>
      <c r="E1086" s="223">
        <f t="shared" si="1"/>
        <v>0.663</v>
      </c>
      <c r="F1086" s="224">
        <v>116.72</v>
      </c>
    </row>
    <row r="1087">
      <c r="A1087" s="219" t="s">
        <v>3007</v>
      </c>
      <c r="B1087" s="220" t="s">
        <v>3008</v>
      </c>
      <c r="C1087" s="221" t="s">
        <v>107</v>
      </c>
      <c r="D1087" s="222">
        <v>0.3367</v>
      </c>
      <c r="E1087" s="223">
        <f t="shared" si="1"/>
        <v>0.6633</v>
      </c>
      <c r="F1087" s="224">
        <v>145.68</v>
      </c>
    </row>
    <row r="1088">
      <c r="A1088" s="219" t="s">
        <v>3009</v>
      </c>
      <c r="B1088" s="220" t="s">
        <v>3010</v>
      </c>
      <c r="C1088" s="221" t="s">
        <v>32</v>
      </c>
      <c r="D1088" s="222">
        <v>0.0401</v>
      </c>
      <c r="E1088" s="223">
        <f t="shared" si="1"/>
        <v>0.9599</v>
      </c>
      <c r="F1088" s="224">
        <v>278.57</v>
      </c>
    </row>
    <row r="1089">
      <c r="A1089" s="219" t="s">
        <v>3011</v>
      </c>
      <c r="B1089" s="220" t="s">
        <v>3012</v>
      </c>
      <c r="C1089" s="221" t="s">
        <v>32</v>
      </c>
      <c r="D1089" s="222">
        <v>0.0332</v>
      </c>
      <c r="E1089" s="223">
        <f t="shared" si="1"/>
        <v>0.9668</v>
      </c>
      <c r="F1089" s="224">
        <v>349.79</v>
      </c>
    </row>
    <row r="1090">
      <c r="A1090" s="219" t="s">
        <v>3013</v>
      </c>
      <c r="B1090" s="220" t="s">
        <v>3014</v>
      </c>
      <c r="C1090" s="221" t="s">
        <v>32</v>
      </c>
      <c r="D1090" s="222">
        <v>0.0255</v>
      </c>
      <c r="E1090" s="223">
        <f t="shared" si="1"/>
        <v>0.9745</v>
      </c>
      <c r="F1090" s="224">
        <v>492.2</v>
      </c>
    </row>
    <row r="1091">
      <c r="A1091" s="219" t="s">
        <v>3015</v>
      </c>
      <c r="B1091" s="220" t="s">
        <v>3016</v>
      </c>
      <c r="C1091" s="221" t="s">
        <v>77</v>
      </c>
      <c r="D1091" s="222">
        <v>0.5349</v>
      </c>
      <c r="E1091" s="223">
        <f t="shared" si="1"/>
        <v>0.4651</v>
      </c>
      <c r="F1091" s="224">
        <v>8.75</v>
      </c>
    </row>
    <row r="1092">
      <c r="A1092" s="219" t="s">
        <v>3017</v>
      </c>
      <c r="B1092" s="220" t="s">
        <v>3018</v>
      </c>
      <c r="C1092" s="221" t="s">
        <v>107</v>
      </c>
      <c r="D1092" s="222">
        <v>0.2707</v>
      </c>
      <c r="E1092" s="223">
        <f t="shared" si="1"/>
        <v>0.7293</v>
      </c>
      <c r="F1092" s="224">
        <v>180.78</v>
      </c>
    </row>
    <row r="1093">
      <c r="A1093" s="219" t="s">
        <v>3019</v>
      </c>
      <c r="B1093" s="220" t="s">
        <v>3020</v>
      </c>
      <c r="C1093" s="221" t="s">
        <v>77</v>
      </c>
      <c r="D1093" s="222">
        <v>0.196</v>
      </c>
      <c r="E1093" s="223">
        <f t="shared" si="1"/>
        <v>0.804</v>
      </c>
      <c r="F1093" s="224">
        <v>210.68</v>
      </c>
    </row>
    <row r="1094">
      <c r="A1094" s="219" t="s">
        <v>3021</v>
      </c>
      <c r="B1094" s="220" t="s">
        <v>3022</v>
      </c>
      <c r="C1094" s="221" t="s">
        <v>77</v>
      </c>
      <c r="D1094" s="222">
        <v>0.2201</v>
      </c>
      <c r="E1094" s="223">
        <f t="shared" si="1"/>
        <v>0.7799</v>
      </c>
      <c r="F1094" s="224">
        <v>187.68</v>
      </c>
    </row>
    <row r="1095">
      <c r="A1095" s="219" t="s">
        <v>3023</v>
      </c>
      <c r="B1095" s="220" t="s">
        <v>3024</v>
      </c>
      <c r="C1095" s="221" t="s">
        <v>77</v>
      </c>
      <c r="D1095" s="222">
        <v>0.2377</v>
      </c>
      <c r="E1095" s="223">
        <f t="shared" si="1"/>
        <v>0.7623</v>
      </c>
      <c r="F1095" s="224">
        <v>175.21</v>
      </c>
    </row>
    <row r="1096">
      <c r="A1096" s="219" t="s">
        <v>3025</v>
      </c>
      <c r="B1096" s="220" t="s">
        <v>3026</v>
      </c>
      <c r="C1096" s="221" t="s">
        <v>107</v>
      </c>
      <c r="D1096" s="222">
        <v>0.3357</v>
      </c>
      <c r="E1096" s="223">
        <f t="shared" si="1"/>
        <v>0.6643</v>
      </c>
      <c r="F1096" s="224">
        <v>68.25</v>
      </c>
    </row>
    <row r="1097">
      <c r="A1097" s="219" t="s">
        <v>3027</v>
      </c>
      <c r="B1097" s="220" t="s">
        <v>3028</v>
      </c>
      <c r="C1097" s="221" t="s">
        <v>107</v>
      </c>
      <c r="D1097" s="222">
        <v>0.3013</v>
      </c>
      <c r="E1097" s="223">
        <f t="shared" si="1"/>
        <v>0.6987</v>
      </c>
      <c r="F1097" s="224">
        <v>76.03</v>
      </c>
    </row>
    <row r="1098">
      <c r="A1098" s="219" t="s">
        <v>3029</v>
      </c>
      <c r="B1098" s="220" t="s">
        <v>3030</v>
      </c>
      <c r="C1098" s="221" t="s">
        <v>107</v>
      </c>
      <c r="D1098" s="222">
        <v>0.3337</v>
      </c>
      <c r="E1098" s="223">
        <f t="shared" si="1"/>
        <v>0.6663</v>
      </c>
      <c r="F1098" s="224">
        <v>68.66</v>
      </c>
    </row>
    <row r="1099">
      <c r="A1099" s="219" t="s">
        <v>3031</v>
      </c>
      <c r="B1099" s="220" t="s">
        <v>3032</v>
      </c>
      <c r="C1099" s="221" t="s">
        <v>107</v>
      </c>
      <c r="D1099" s="222">
        <v>0.3094</v>
      </c>
      <c r="E1099" s="223">
        <f t="shared" si="1"/>
        <v>0.6906</v>
      </c>
      <c r="F1099" s="224">
        <v>74.04</v>
      </c>
    </row>
    <row r="1100">
      <c r="A1100" s="219" t="s">
        <v>3033</v>
      </c>
      <c r="B1100" s="220" t="s">
        <v>3034</v>
      </c>
      <c r="C1100" s="221" t="s">
        <v>107</v>
      </c>
      <c r="D1100" s="222">
        <v>0.306</v>
      </c>
      <c r="E1100" s="223">
        <f t="shared" si="1"/>
        <v>0.694</v>
      </c>
      <c r="F1100" s="224">
        <v>74.87</v>
      </c>
    </row>
    <row r="1101">
      <c r="A1101" s="219" t="s">
        <v>3035</v>
      </c>
      <c r="B1101" s="220" t="s">
        <v>3036</v>
      </c>
      <c r="C1101" s="221" t="s">
        <v>107</v>
      </c>
      <c r="D1101" s="222">
        <v>0.3077</v>
      </c>
      <c r="E1101" s="223">
        <f t="shared" si="1"/>
        <v>0.6923</v>
      </c>
      <c r="F1101" s="224">
        <v>74.45</v>
      </c>
    </row>
    <row r="1102">
      <c r="A1102" s="219" t="s">
        <v>3037</v>
      </c>
      <c r="B1102" s="220" t="s">
        <v>3038</v>
      </c>
      <c r="C1102" s="221" t="s">
        <v>107</v>
      </c>
      <c r="D1102" s="222">
        <v>0.3508</v>
      </c>
      <c r="E1102" s="223">
        <f t="shared" si="1"/>
        <v>0.6492</v>
      </c>
      <c r="F1102" s="224">
        <v>104.29</v>
      </c>
    </row>
    <row r="1103">
      <c r="A1103" s="219" t="s">
        <v>3039</v>
      </c>
      <c r="B1103" s="220" t="s">
        <v>3040</v>
      </c>
      <c r="C1103" s="221" t="s">
        <v>107</v>
      </c>
      <c r="D1103" s="222">
        <v>0.3077</v>
      </c>
      <c r="E1103" s="223">
        <f t="shared" si="1"/>
        <v>0.6923</v>
      </c>
      <c r="F1103" s="224">
        <v>138.36</v>
      </c>
    </row>
    <row r="1104">
      <c r="A1104" s="219" t="s">
        <v>3041</v>
      </c>
      <c r="B1104" s="220" t="s">
        <v>3042</v>
      </c>
      <c r="C1104" s="221" t="s">
        <v>107</v>
      </c>
      <c r="D1104" s="222">
        <v>0.3473</v>
      </c>
      <c r="E1104" s="223">
        <f t="shared" si="1"/>
        <v>0.6527</v>
      </c>
      <c r="F1104" s="224">
        <v>105.32</v>
      </c>
    </row>
    <row r="1105">
      <c r="A1105" s="219" t="s">
        <v>3043</v>
      </c>
      <c r="B1105" s="220" t="s">
        <v>3044</v>
      </c>
      <c r="C1105" s="221" t="s">
        <v>107</v>
      </c>
      <c r="D1105" s="222">
        <v>0.4407</v>
      </c>
      <c r="E1105" s="223">
        <f t="shared" si="1"/>
        <v>0.5593</v>
      </c>
      <c r="F1105" s="224">
        <v>52.08</v>
      </c>
    </row>
    <row r="1106">
      <c r="A1106" s="219" t="s">
        <v>3045</v>
      </c>
      <c r="B1106" s="220" t="s">
        <v>3046</v>
      </c>
      <c r="C1106" s="221" t="s">
        <v>107</v>
      </c>
      <c r="D1106" s="222">
        <v>0.432</v>
      </c>
      <c r="E1106" s="223">
        <f t="shared" si="1"/>
        <v>0.568</v>
      </c>
      <c r="F1106" s="224">
        <v>53.12</v>
      </c>
    </row>
    <row r="1107">
      <c r="A1107" s="219" t="s">
        <v>3047</v>
      </c>
      <c r="B1107" s="220" t="s">
        <v>3048</v>
      </c>
      <c r="C1107" s="221" t="s">
        <v>107</v>
      </c>
      <c r="D1107" s="222">
        <v>0.4371</v>
      </c>
      <c r="E1107" s="223">
        <f t="shared" si="1"/>
        <v>0.5629</v>
      </c>
      <c r="F1107" s="224">
        <v>52.5</v>
      </c>
    </row>
    <row r="1108">
      <c r="A1108" s="219" t="s">
        <v>3049</v>
      </c>
      <c r="B1108" s="220" t="s">
        <v>3050</v>
      </c>
      <c r="C1108" s="221" t="s">
        <v>107</v>
      </c>
      <c r="D1108" s="222">
        <v>0.3126</v>
      </c>
      <c r="E1108" s="223">
        <f t="shared" si="1"/>
        <v>0.6874</v>
      </c>
      <c r="F1108" s="224">
        <v>68.32</v>
      </c>
    </row>
    <row r="1109">
      <c r="A1109" s="219" t="s">
        <v>3051</v>
      </c>
      <c r="B1109" s="220" t="s">
        <v>3052</v>
      </c>
      <c r="C1109" s="221" t="s">
        <v>107</v>
      </c>
      <c r="D1109" s="222">
        <v>0.3299</v>
      </c>
      <c r="E1109" s="223">
        <f t="shared" si="1"/>
        <v>0.6701</v>
      </c>
      <c r="F1109" s="224">
        <v>84.05</v>
      </c>
    </row>
    <row r="1110">
      <c r="A1110" s="219" t="s">
        <v>3053</v>
      </c>
      <c r="B1110" s="220" t="s">
        <v>3054</v>
      </c>
      <c r="C1110" s="221" t="s">
        <v>107</v>
      </c>
      <c r="D1110" s="222">
        <v>0.432</v>
      </c>
      <c r="E1110" s="223">
        <f t="shared" si="1"/>
        <v>0.568</v>
      </c>
      <c r="F1110" s="224">
        <v>53.12</v>
      </c>
    </row>
    <row r="1111">
      <c r="A1111" s="219" t="s">
        <v>3055</v>
      </c>
      <c r="B1111" s="220" t="s">
        <v>3056</v>
      </c>
      <c r="C1111" s="221" t="s">
        <v>107</v>
      </c>
      <c r="D1111" s="222">
        <v>0.5236</v>
      </c>
      <c r="E1111" s="223">
        <f t="shared" si="1"/>
        <v>0.4764</v>
      </c>
      <c r="F1111" s="224">
        <v>7.43</v>
      </c>
    </row>
    <row r="1112">
      <c r="A1112" s="219" t="s">
        <v>3057</v>
      </c>
      <c r="B1112" s="220" t="s">
        <v>3058</v>
      </c>
      <c r="C1112" s="221" t="s">
        <v>77</v>
      </c>
      <c r="D1112" s="222">
        <v>0.5968</v>
      </c>
      <c r="E1112" s="223">
        <f t="shared" si="1"/>
        <v>0.4032</v>
      </c>
      <c r="F1112" s="224">
        <v>9.4</v>
      </c>
    </row>
    <row r="1113">
      <c r="A1113" s="219" t="s">
        <v>3059</v>
      </c>
      <c r="B1113" s="220" t="s">
        <v>3060</v>
      </c>
      <c r="C1113" s="221" t="s">
        <v>77</v>
      </c>
      <c r="D1113" s="222">
        <v>0.5982</v>
      </c>
      <c r="E1113" s="223">
        <f t="shared" si="1"/>
        <v>0.4018</v>
      </c>
      <c r="F1113" s="224">
        <v>9.98</v>
      </c>
    </row>
    <row r="1114">
      <c r="A1114" s="219" t="s">
        <v>3061</v>
      </c>
      <c r="B1114" s="220" t="s">
        <v>3062</v>
      </c>
      <c r="C1114" s="221" t="s">
        <v>77</v>
      </c>
      <c r="D1114" s="222">
        <v>0.4676</v>
      </c>
      <c r="E1114" s="223">
        <f t="shared" si="1"/>
        <v>0.5324</v>
      </c>
      <c r="F1114" s="224">
        <v>6.95</v>
      </c>
    </row>
    <row r="1115">
      <c r="A1115" s="219" t="s">
        <v>3063</v>
      </c>
      <c r="B1115" s="220" t="s">
        <v>3064</v>
      </c>
      <c r="C1115" s="221" t="s">
        <v>77</v>
      </c>
      <c r="D1115" s="222">
        <v>0.4794</v>
      </c>
      <c r="E1115" s="223">
        <f t="shared" si="1"/>
        <v>0.5206</v>
      </c>
      <c r="F1115" s="224">
        <v>7.53</v>
      </c>
    </row>
    <row r="1116">
      <c r="A1116" s="219" t="s">
        <v>3065</v>
      </c>
      <c r="B1116" s="220" t="s">
        <v>3066</v>
      </c>
      <c r="C1116" s="221" t="s">
        <v>77</v>
      </c>
      <c r="D1116" s="222">
        <v>0.2799</v>
      </c>
      <c r="E1116" s="223">
        <f t="shared" si="1"/>
        <v>0.7201</v>
      </c>
      <c r="F1116" s="224">
        <v>12.22</v>
      </c>
    </row>
    <row r="1117">
      <c r="A1117" s="219" t="s">
        <v>3067</v>
      </c>
      <c r="B1117" s="220" t="s">
        <v>3068</v>
      </c>
      <c r="C1117" s="221" t="s">
        <v>77</v>
      </c>
      <c r="D1117" s="222">
        <v>0.2902</v>
      </c>
      <c r="E1117" s="223">
        <f t="shared" si="1"/>
        <v>0.7098</v>
      </c>
      <c r="F1117" s="224">
        <v>12.68</v>
      </c>
    </row>
    <row r="1118">
      <c r="A1118" s="219" t="s">
        <v>3069</v>
      </c>
      <c r="B1118" s="220" t="s">
        <v>3070</v>
      </c>
      <c r="C1118" s="221" t="s">
        <v>77</v>
      </c>
      <c r="D1118" s="222">
        <v>0.3504</v>
      </c>
      <c r="E1118" s="223">
        <f t="shared" si="1"/>
        <v>0.6496</v>
      </c>
      <c r="F1118" s="224">
        <v>9.76</v>
      </c>
    </row>
    <row r="1119">
      <c r="A1119" s="219" t="s">
        <v>3071</v>
      </c>
      <c r="B1119" s="220" t="s">
        <v>3072</v>
      </c>
      <c r="C1119" s="221" t="s">
        <v>77</v>
      </c>
      <c r="D1119" s="222">
        <v>0.3558</v>
      </c>
      <c r="E1119" s="223">
        <f t="shared" si="1"/>
        <v>0.6442</v>
      </c>
      <c r="F1119" s="224">
        <v>9.95</v>
      </c>
    </row>
    <row r="1120">
      <c r="A1120" s="219" t="s">
        <v>3073</v>
      </c>
      <c r="B1120" s="220" t="s">
        <v>3074</v>
      </c>
      <c r="C1120" s="221" t="s">
        <v>77</v>
      </c>
      <c r="D1120" s="222">
        <v>0.5764</v>
      </c>
      <c r="E1120" s="223">
        <f t="shared" si="1"/>
        <v>0.4236</v>
      </c>
      <c r="F1120" s="224">
        <v>7.98</v>
      </c>
    </row>
    <row r="1121">
      <c r="A1121" s="219" t="s">
        <v>3075</v>
      </c>
      <c r="B1121" s="220" t="s">
        <v>3076</v>
      </c>
      <c r="C1121" s="221" t="s">
        <v>77</v>
      </c>
      <c r="D1121" s="222">
        <v>0.5794</v>
      </c>
      <c r="E1121" s="223">
        <f t="shared" si="1"/>
        <v>0.4206</v>
      </c>
      <c r="F1121" s="224">
        <v>8.56</v>
      </c>
    </row>
    <row r="1122">
      <c r="A1122" s="219" t="s">
        <v>3077</v>
      </c>
      <c r="B1122" s="220" t="s">
        <v>3078</v>
      </c>
      <c r="C1122" s="221" t="s">
        <v>77</v>
      </c>
      <c r="D1122" s="222">
        <v>0.4417</v>
      </c>
      <c r="E1122" s="223">
        <f t="shared" si="1"/>
        <v>0.5583</v>
      </c>
      <c r="F1122" s="224">
        <v>5.66</v>
      </c>
    </row>
    <row r="1123">
      <c r="A1123" s="219" t="s">
        <v>3079</v>
      </c>
      <c r="B1123" s="220" t="s">
        <v>3080</v>
      </c>
      <c r="C1123" s="221" t="s">
        <v>77</v>
      </c>
      <c r="D1123" s="222">
        <v>0.4583</v>
      </c>
      <c r="E1123" s="223">
        <f t="shared" si="1"/>
        <v>0.5417</v>
      </c>
      <c r="F1123" s="224">
        <v>6.24</v>
      </c>
    </row>
    <row r="1124">
      <c r="A1124" s="219" t="s">
        <v>3081</v>
      </c>
      <c r="B1124" s="220" t="s">
        <v>3082</v>
      </c>
      <c r="C1124" s="221" t="s">
        <v>77</v>
      </c>
      <c r="D1124" s="222">
        <v>0.246</v>
      </c>
      <c r="E1124" s="223">
        <f t="shared" si="1"/>
        <v>0.754</v>
      </c>
      <c r="F1124" s="224">
        <v>11.34</v>
      </c>
    </row>
    <row r="1125">
      <c r="A1125" s="219" t="s">
        <v>3083</v>
      </c>
      <c r="B1125" s="220" t="s">
        <v>3084</v>
      </c>
      <c r="C1125" s="221" t="s">
        <v>77</v>
      </c>
      <c r="D1125" s="222">
        <v>0.2585</v>
      </c>
      <c r="E1125" s="223">
        <f t="shared" si="1"/>
        <v>0.7415</v>
      </c>
      <c r="F1125" s="224">
        <v>11.8</v>
      </c>
    </row>
    <row r="1126">
      <c r="A1126" s="219" t="s">
        <v>3085</v>
      </c>
      <c r="B1126" s="220" t="s">
        <v>3086</v>
      </c>
      <c r="C1126" s="221" t="s">
        <v>77</v>
      </c>
      <c r="D1126" s="222">
        <v>0.3142</v>
      </c>
      <c r="E1126" s="223">
        <f t="shared" si="1"/>
        <v>0.6858</v>
      </c>
      <c r="F1126" s="224">
        <v>8.88</v>
      </c>
    </row>
    <row r="1127">
      <c r="A1127" s="219" t="s">
        <v>3087</v>
      </c>
      <c r="B1127" s="220" t="s">
        <v>3088</v>
      </c>
      <c r="C1127" s="221" t="s">
        <v>77</v>
      </c>
      <c r="D1127" s="222">
        <v>0.3208</v>
      </c>
      <c r="E1127" s="223">
        <f t="shared" si="1"/>
        <v>0.6792</v>
      </c>
      <c r="F1127" s="224">
        <v>9.07</v>
      </c>
    </row>
    <row r="1128">
      <c r="A1128" s="219" t="s">
        <v>3089</v>
      </c>
      <c r="B1128" s="220" t="s">
        <v>3090</v>
      </c>
      <c r="C1128" s="221" t="s">
        <v>77</v>
      </c>
      <c r="D1128" s="222">
        <v>0.4233</v>
      </c>
      <c r="E1128" s="223">
        <f t="shared" si="1"/>
        <v>0.5767</v>
      </c>
      <c r="F1128" s="224">
        <v>5.67</v>
      </c>
    </row>
    <row r="1129">
      <c r="A1129" s="219" t="s">
        <v>3091</v>
      </c>
      <c r="B1129" s="220" t="s">
        <v>3092</v>
      </c>
      <c r="C1129" s="221" t="s">
        <v>77</v>
      </c>
      <c r="D1129" s="222">
        <v>0.4233</v>
      </c>
      <c r="E1129" s="223">
        <f t="shared" si="1"/>
        <v>0.5767</v>
      </c>
      <c r="F1129" s="224">
        <v>5.67</v>
      </c>
    </row>
    <row r="1130">
      <c r="A1130" s="219" t="s">
        <v>1454</v>
      </c>
      <c r="B1130" s="220" t="s">
        <v>1455</v>
      </c>
      <c r="C1130" s="221" t="s">
        <v>77</v>
      </c>
      <c r="D1130" s="222">
        <v>0.494</v>
      </c>
      <c r="E1130" s="223">
        <f t="shared" si="1"/>
        <v>0.506</v>
      </c>
      <c r="F1130" s="224">
        <v>5.0</v>
      </c>
    </row>
    <row r="1131">
      <c r="A1131" s="219" t="s">
        <v>3093</v>
      </c>
      <c r="B1131" s="220" t="s">
        <v>3094</v>
      </c>
      <c r="C1131" s="221" t="s">
        <v>77</v>
      </c>
      <c r="D1131" s="222">
        <v>0.5072</v>
      </c>
      <c r="E1131" s="223">
        <f t="shared" si="1"/>
        <v>0.4928</v>
      </c>
      <c r="F1131" s="224">
        <v>5.58</v>
      </c>
    </row>
    <row r="1132">
      <c r="A1132" s="219" t="s">
        <v>3095</v>
      </c>
      <c r="B1132" s="220" t="s">
        <v>3096</v>
      </c>
      <c r="C1132" s="221" t="s">
        <v>77</v>
      </c>
      <c r="D1132" s="222">
        <v>0.1459</v>
      </c>
      <c r="E1132" s="223">
        <f t="shared" si="1"/>
        <v>0.8541</v>
      </c>
      <c r="F1132" s="224">
        <v>9.32</v>
      </c>
    </row>
    <row r="1133">
      <c r="A1133" s="219" t="s">
        <v>3097</v>
      </c>
      <c r="B1133" s="220" t="s">
        <v>3098</v>
      </c>
      <c r="C1133" s="221" t="s">
        <v>77</v>
      </c>
      <c r="D1133" s="222">
        <v>0.1656</v>
      </c>
      <c r="E1133" s="223">
        <f t="shared" si="1"/>
        <v>0.8344</v>
      </c>
      <c r="F1133" s="224">
        <v>9.78</v>
      </c>
    </row>
    <row r="1134">
      <c r="A1134" s="219" t="s">
        <v>3099</v>
      </c>
      <c r="B1134" s="220" t="s">
        <v>3100</v>
      </c>
      <c r="C1134" s="221" t="s">
        <v>77</v>
      </c>
      <c r="D1134" s="222">
        <v>0.1983</v>
      </c>
      <c r="E1134" s="223">
        <f t="shared" si="1"/>
        <v>0.8017</v>
      </c>
      <c r="F1134" s="224">
        <v>6.86</v>
      </c>
    </row>
    <row r="1135">
      <c r="A1135" s="219" t="s">
        <v>3101</v>
      </c>
      <c r="B1135" s="220" t="s">
        <v>3102</v>
      </c>
      <c r="C1135" s="221" t="s">
        <v>77</v>
      </c>
      <c r="D1135" s="222">
        <v>0.2099</v>
      </c>
      <c r="E1135" s="223">
        <f t="shared" si="1"/>
        <v>0.7901</v>
      </c>
      <c r="F1135" s="224">
        <v>7.05</v>
      </c>
    </row>
    <row r="1136">
      <c r="A1136" s="219" t="s">
        <v>3103</v>
      </c>
      <c r="B1136" s="220" t="s">
        <v>3104</v>
      </c>
      <c r="C1136" s="221" t="s">
        <v>77</v>
      </c>
      <c r="D1136" s="222">
        <v>0.2632</v>
      </c>
      <c r="E1136" s="223">
        <f t="shared" si="1"/>
        <v>0.7368</v>
      </c>
      <c r="F1136" s="224">
        <v>16.64</v>
      </c>
    </row>
    <row r="1137">
      <c r="A1137" s="219" t="s">
        <v>3105</v>
      </c>
      <c r="B1137" s="220" t="s">
        <v>3106</v>
      </c>
      <c r="C1137" s="221" t="s">
        <v>77</v>
      </c>
      <c r="D1137" s="222">
        <v>0.2813</v>
      </c>
      <c r="E1137" s="223">
        <f t="shared" si="1"/>
        <v>0.7187</v>
      </c>
      <c r="F1137" s="224">
        <v>17.63</v>
      </c>
    </row>
    <row r="1138">
      <c r="A1138" s="219" t="s">
        <v>3107</v>
      </c>
      <c r="B1138" s="220" t="s">
        <v>3108</v>
      </c>
      <c r="C1138" s="221" t="s">
        <v>77</v>
      </c>
      <c r="D1138" s="222">
        <v>0.3931</v>
      </c>
      <c r="E1138" s="223">
        <f t="shared" si="1"/>
        <v>0.6069</v>
      </c>
      <c r="F1138" s="224">
        <v>23.33</v>
      </c>
    </row>
    <row r="1139">
      <c r="A1139" s="219" t="s">
        <v>3109</v>
      </c>
      <c r="B1139" s="220" t="s">
        <v>3110</v>
      </c>
      <c r="C1139" s="221" t="s">
        <v>77</v>
      </c>
      <c r="D1139" s="222">
        <v>0.4009</v>
      </c>
      <c r="E1139" s="223">
        <f t="shared" si="1"/>
        <v>0.5991</v>
      </c>
      <c r="F1139" s="224">
        <v>24.32</v>
      </c>
    </row>
    <row r="1140">
      <c r="A1140" s="219" t="s">
        <v>3111</v>
      </c>
      <c r="B1140" s="220" t="s">
        <v>3112</v>
      </c>
      <c r="C1140" s="221" t="s">
        <v>145</v>
      </c>
      <c r="D1140" s="222">
        <v>0.1407</v>
      </c>
      <c r="E1140" s="223">
        <f t="shared" si="1"/>
        <v>0.8593</v>
      </c>
      <c r="F1140" s="224">
        <v>670.48</v>
      </c>
    </row>
    <row r="1141">
      <c r="A1141" s="219" t="s">
        <v>3113</v>
      </c>
      <c r="B1141" s="220" t="s">
        <v>3114</v>
      </c>
      <c r="C1141" s="221" t="s">
        <v>145</v>
      </c>
      <c r="D1141" s="222">
        <v>0.0673</v>
      </c>
      <c r="E1141" s="223">
        <f t="shared" si="1"/>
        <v>0.9327</v>
      </c>
      <c r="F1141" s="224">
        <v>596.18</v>
      </c>
    </row>
    <row r="1142">
      <c r="A1142" s="219" t="s">
        <v>3115</v>
      </c>
      <c r="B1142" s="220" t="s">
        <v>3116</v>
      </c>
      <c r="C1142" s="221" t="s">
        <v>145</v>
      </c>
      <c r="D1142" s="222">
        <v>0.2668</v>
      </c>
      <c r="E1142" s="223">
        <f t="shared" si="1"/>
        <v>0.7332</v>
      </c>
      <c r="F1142" s="224">
        <v>936.09</v>
      </c>
    </row>
    <row r="1143">
      <c r="A1143" s="219" t="s">
        <v>2001</v>
      </c>
      <c r="B1143" s="220" t="s">
        <v>2003</v>
      </c>
      <c r="C1143" s="221" t="s">
        <v>145</v>
      </c>
      <c r="D1143" s="222">
        <v>0.0585</v>
      </c>
      <c r="E1143" s="223">
        <f t="shared" si="1"/>
        <v>0.9415</v>
      </c>
      <c r="F1143" s="224">
        <v>589.66</v>
      </c>
    </row>
    <row r="1144">
      <c r="A1144" s="219" t="s">
        <v>3117</v>
      </c>
      <c r="B1144" s="220" t="s">
        <v>3118</v>
      </c>
      <c r="C1144" s="221" t="s">
        <v>145</v>
      </c>
      <c r="D1144" s="222">
        <v>0.0642</v>
      </c>
      <c r="E1144" s="223">
        <f t="shared" si="1"/>
        <v>0.9358</v>
      </c>
      <c r="F1144" s="224">
        <v>630.55</v>
      </c>
    </row>
    <row r="1145">
      <c r="A1145" s="219" t="s">
        <v>3119</v>
      </c>
      <c r="B1145" s="220" t="s">
        <v>3120</v>
      </c>
      <c r="C1145" s="221" t="s">
        <v>145</v>
      </c>
      <c r="D1145" s="222">
        <v>0.1874</v>
      </c>
      <c r="E1145" s="223">
        <f t="shared" si="1"/>
        <v>0.8126</v>
      </c>
      <c r="F1145" s="224">
        <v>788.28</v>
      </c>
    </row>
    <row r="1146">
      <c r="A1146" s="219" t="s">
        <v>3121</v>
      </c>
      <c r="B1146" s="220" t="s">
        <v>3122</v>
      </c>
      <c r="C1146" s="221" t="s">
        <v>145</v>
      </c>
      <c r="D1146" s="222">
        <v>0.3246</v>
      </c>
      <c r="E1146" s="223">
        <f t="shared" si="1"/>
        <v>0.6754</v>
      </c>
      <c r="F1146" s="224">
        <v>1087.84</v>
      </c>
    </row>
    <row r="1147">
      <c r="A1147" s="219" t="s">
        <v>3123</v>
      </c>
      <c r="B1147" s="220" t="s">
        <v>3124</v>
      </c>
      <c r="C1147" s="221" t="s">
        <v>145</v>
      </c>
      <c r="D1147" s="222">
        <v>0.0829</v>
      </c>
      <c r="E1147" s="223">
        <f t="shared" si="1"/>
        <v>0.9171</v>
      </c>
      <c r="F1147" s="224">
        <v>611.6</v>
      </c>
    </row>
    <row r="1148">
      <c r="A1148" s="219" t="s">
        <v>3125</v>
      </c>
      <c r="B1148" s="220" t="s">
        <v>3126</v>
      </c>
      <c r="C1148" s="221" t="s">
        <v>145</v>
      </c>
      <c r="D1148" s="222">
        <v>0.0966</v>
      </c>
      <c r="E1148" s="223">
        <f t="shared" si="1"/>
        <v>0.9034</v>
      </c>
      <c r="F1148" s="224">
        <v>662.75</v>
      </c>
    </row>
    <row r="1149">
      <c r="A1149" s="219" t="s">
        <v>3127</v>
      </c>
      <c r="B1149" s="220" t="s">
        <v>3128</v>
      </c>
      <c r="C1149" s="221" t="s">
        <v>145</v>
      </c>
      <c r="D1149" s="222">
        <v>0.157</v>
      </c>
      <c r="E1149" s="223">
        <f t="shared" si="1"/>
        <v>0.843</v>
      </c>
      <c r="F1149" s="224">
        <v>744.24</v>
      </c>
    </row>
    <row r="1150">
      <c r="A1150" s="219" t="s">
        <v>3129</v>
      </c>
      <c r="B1150" s="220" t="s">
        <v>3130</v>
      </c>
      <c r="C1150" s="221" t="s">
        <v>145</v>
      </c>
      <c r="D1150" s="222">
        <v>0.1918</v>
      </c>
      <c r="E1150" s="223">
        <f t="shared" si="1"/>
        <v>0.8082</v>
      </c>
      <c r="F1150" s="224">
        <v>796.22</v>
      </c>
    </row>
    <row r="1151">
      <c r="A1151" s="219" t="s">
        <v>3131</v>
      </c>
      <c r="B1151" s="220" t="s">
        <v>3132</v>
      </c>
      <c r="C1151" s="221" t="s">
        <v>145</v>
      </c>
      <c r="D1151" s="222">
        <v>0.0611</v>
      </c>
      <c r="E1151" s="223">
        <f t="shared" si="1"/>
        <v>0.9389</v>
      </c>
      <c r="F1151" s="224">
        <v>590.52</v>
      </c>
    </row>
    <row r="1152">
      <c r="A1152" s="219" t="s">
        <v>3133</v>
      </c>
      <c r="B1152" s="220" t="s">
        <v>3134</v>
      </c>
      <c r="C1152" s="221" t="s">
        <v>145</v>
      </c>
      <c r="D1152" s="222">
        <v>0.2025</v>
      </c>
      <c r="E1152" s="223">
        <f t="shared" si="1"/>
        <v>0.7975</v>
      </c>
      <c r="F1152" s="224">
        <v>803.42</v>
      </c>
    </row>
    <row r="1153">
      <c r="A1153" s="219" t="s">
        <v>3135</v>
      </c>
      <c r="B1153" s="220" t="s">
        <v>3136</v>
      </c>
      <c r="C1153" s="221" t="s">
        <v>145</v>
      </c>
      <c r="D1153" s="222">
        <v>0.2411</v>
      </c>
      <c r="E1153" s="223">
        <f t="shared" si="1"/>
        <v>0.7589</v>
      </c>
      <c r="F1153" s="224">
        <v>888.04</v>
      </c>
    </row>
    <row r="1154">
      <c r="A1154" s="219" t="s">
        <v>3137</v>
      </c>
      <c r="B1154" s="220" t="s">
        <v>3138</v>
      </c>
      <c r="C1154" s="221" t="s">
        <v>145</v>
      </c>
      <c r="D1154" s="222">
        <v>0.2932</v>
      </c>
      <c r="E1154" s="223">
        <f t="shared" si="1"/>
        <v>0.7068</v>
      </c>
      <c r="F1154" s="224">
        <v>1005.11</v>
      </c>
    </row>
    <row r="1155">
      <c r="A1155" s="219" t="s">
        <v>3139</v>
      </c>
      <c r="B1155" s="220" t="s">
        <v>3140</v>
      </c>
      <c r="C1155" s="221" t="s">
        <v>145</v>
      </c>
      <c r="D1155" s="222">
        <v>0.0862</v>
      </c>
      <c r="E1155" s="223">
        <f t="shared" si="1"/>
        <v>0.9138</v>
      </c>
      <c r="F1155" s="224">
        <v>614.87</v>
      </c>
    </row>
    <row r="1156">
      <c r="A1156" s="219" t="s">
        <v>3141</v>
      </c>
      <c r="B1156" s="220" t="s">
        <v>3142</v>
      </c>
      <c r="C1156" s="221" t="s">
        <v>145</v>
      </c>
      <c r="D1156" s="222">
        <v>0.3857</v>
      </c>
      <c r="E1156" s="223">
        <f t="shared" si="1"/>
        <v>0.6143</v>
      </c>
      <c r="F1156" s="224">
        <v>1311.97</v>
      </c>
    </row>
    <row r="1157">
      <c r="A1157" s="219" t="s">
        <v>3143</v>
      </c>
      <c r="B1157" s="220" t="s">
        <v>3144</v>
      </c>
      <c r="C1157" s="221" t="s">
        <v>145</v>
      </c>
      <c r="D1157" s="222">
        <v>0.2757</v>
      </c>
      <c r="E1157" s="223">
        <f t="shared" si="1"/>
        <v>0.7243</v>
      </c>
      <c r="F1157" s="224">
        <v>958.02</v>
      </c>
    </row>
    <row r="1158">
      <c r="A1158" s="219" t="s">
        <v>3145</v>
      </c>
      <c r="B1158" s="220" t="s">
        <v>3146</v>
      </c>
      <c r="C1158" s="221" t="s">
        <v>145</v>
      </c>
      <c r="D1158" s="222">
        <v>0.6848</v>
      </c>
      <c r="E1158" s="223">
        <f t="shared" si="1"/>
        <v>0.3152</v>
      </c>
      <c r="F1158" s="224">
        <v>364.67</v>
      </c>
    </row>
    <row r="1159">
      <c r="A1159" s="219" t="s">
        <v>3147</v>
      </c>
      <c r="B1159" s="220" t="s">
        <v>3148</v>
      </c>
      <c r="C1159" s="221" t="s">
        <v>145</v>
      </c>
      <c r="D1159" s="222">
        <v>0.6744</v>
      </c>
      <c r="E1159" s="223">
        <f t="shared" si="1"/>
        <v>0.3256</v>
      </c>
      <c r="F1159" s="224">
        <v>51.14</v>
      </c>
    </row>
    <row r="1160">
      <c r="A1160" s="219" t="s">
        <v>3149</v>
      </c>
      <c r="B1160" s="220" t="s">
        <v>3150</v>
      </c>
      <c r="C1160" s="221" t="s">
        <v>77</v>
      </c>
      <c r="D1160" s="222">
        <v>0.3624</v>
      </c>
      <c r="E1160" s="223">
        <f t="shared" si="1"/>
        <v>0.6376</v>
      </c>
      <c r="F1160" s="224">
        <v>279.77</v>
      </c>
    </row>
    <row r="1161">
      <c r="A1161" s="219" t="s">
        <v>3151</v>
      </c>
      <c r="B1161" s="220" t="s">
        <v>3152</v>
      </c>
      <c r="C1161" s="221" t="s">
        <v>77</v>
      </c>
      <c r="D1161" s="222">
        <v>0.2858</v>
      </c>
      <c r="E1161" s="223">
        <f t="shared" si="1"/>
        <v>0.7142</v>
      </c>
      <c r="F1161" s="224">
        <v>217.44</v>
      </c>
    </row>
    <row r="1162">
      <c r="A1162" s="219" t="s">
        <v>3153</v>
      </c>
      <c r="B1162" s="220" t="s">
        <v>3154</v>
      </c>
      <c r="C1162" s="221" t="s">
        <v>77</v>
      </c>
      <c r="D1162" s="222">
        <v>0.3422</v>
      </c>
      <c r="E1162" s="223">
        <f t="shared" si="1"/>
        <v>0.6578</v>
      </c>
      <c r="F1162" s="224">
        <v>258.86</v>
      </c>
    </row>
    <row r="1163">
      <c r="A1163" s="219" t="s">
        <v>3155</v>
      </c>
      <c r="B1163" s="220" t="s">
        <v>3156</v>
      </c>
      <c r="C1163" s="221" t="s">
        <v>77</v>
      </c>
      <c r="D1163" s="222">
        <v>0.273</v>
      </c>
      <c r="E1163" s="223">
        <f t="shared" si="1"/>
        <v>0.727</v>
      </c>
      <c r="F1163" s="224">
        <v>209.55</v>
      </c>
    </row>
    <row r="1164">
      <c r="A1164" s="219" t="s">
        <v>3157</v>
      </c>
      <c r="B1164" s="220" t="s">
        <v>3158</v>
      </c>
      <c r="C1164" s="221" t="s">
        <v>77</v>
      </c>
      <c r="D1164" s="222">
        <v>0.3271</v>
      </c>
      <c r="E1164" s="223">
        <f t="shared" si="1"/>
        <v>0.6729</v>
      </c>
      <c r="F1164" s="224">
        <v>250.02</v>
      </c>
    </row>
    <row r="1165">
      <c r="A1165" s="219" t="s">
        <v>3159</v>
      </c>
      <c r="B1165" s="220" t="s">
        <v>3160</v>
      </c>
      <c r="C1165" s="221" t="s">
        <v>77</v>
      </c>
      <c r="D1165" s="222">
        <v>0.2596</v>
      </c>
      <c r="E1165" s="223">
        <f t="shared" si="1"/>
        <v>0.7404</v>
      </c>
      <c r="F1165" s="224">
        <v>203.59</v>
      </c>
    </row>
    <row r="1166">
      <c r="A1166" s="219" t="s">
        <v>3161</v>
      </c>
      <c r="B1166" s="220" t="s">
        <v>3162</v>
      </c>
      <c r="C1166" s="221" t="s">
        <v>77</v>
      </c>
      <c r="D1166" s="222">
        <v>0.3088</v>
      </c>
      <c r="E1166" s="223">
        <f t="shared" si="1"/>
        <v>0.6912</v>
      </c>
      <c r="F1166" s="224">
        <v>235.33</v>
      </c>
    </row>
    <row r="1167">
      <c r="A1167" s="219" t="s">
        <v>3163</v>
      </c>
      <c r="B1167" s="220" t="s">
        <v>3164</v>
      </c>
      <c r="C1167" s="221" t="s">
        <v>77</v>
      </c>
      <c r="D1167" s="222">
        <v>0.2483</v>
      </c>
      <c r="E1167" s="223">
        <f t="shared" si="1"/>
        <v>0.7517</v>
      </c>
      <c r="F1167" s="224">
        <v>197.38</v>
      </c>
    </row>
    <row r="1168">
      <c r="A1168" s="219" t="s">
        <v>3165</v>
      </c>
      <c r="B1168" s="220" t="s">
        <v>3166</v>
      </c>
      <c r="C1168" s="221" t="s">
        <v>77</v>
      </c>
      <c r="D1168" s="222">
        <v>0.5833</v>
      </c>
      <c r="E1168" s="223">
        <f t="shared" si="1"/>
        <v>0.4167</v>
      </c>
      <c r="F1168" s="224">
        <v>398.12</v>
      </c>
    </row>
    <row r="1169">
      <c r="A1169" s="219" t="s">
        <v>3167</v>
      </c>
      <c r="B1169" s="220" t="s">
        <v>3168</v>
      </c>
      <c r="C1169" s="221" t="s">
        <v>77</v>
      </c>
      <c r="D1169" s="222">
        <v>0.5766</v>
      </c>
      <c r="E1169" s="223">
        <f t="shared" si="1"/>
        <v>0.4234</v>
      </c>
      <c r="F1169" s="224">
        <v>348.83</v>
      </c>
    </row>
    <row r="1170">
      <c r="A1170" s="219" t="s">
        <v>3169</v>
      </c>
      <c r="B1170" s="220" t="s">
        <v>3170</v>
      </c>
      <c r="C1170" s="221" t="s">
        <v>77</v>
      </c>
      <c r="D1170" s="222">
        <v>0.5991</v>
      </c>
      <c r="E1170" s="223">
        <f t="shared" si="1"/>
        <v>0.4009</v>
      </c>
      <c r="F1170" s="224">
        <v>414.98</v>
      </c>
    </row>
    <row r="1171">
      <c r="A1171" s="219" t="s">
        <v>3171</v>
      </c>
      <c r="B1171" s="220" t="s">
        <v>3172</v>
      </c>
      <c r="C1171" s="221" t="s">
        <v>77</v>
      </c>
      <c r="D1171" s="222">
        <v>0.5956</v>
      </c>
      <c r="E1171" s="223">
        <f t="shared" si="1"/>
        <v>0.4044</v>
      </c>
      <c r="F1171" s="224">
        <v>374.67</v>
      </c>
    </row>
    <row r="1172">
      <c r="A1172" s="219" t="s">
        <v>3173</v>
      </c>
      <c r="B1172" s="220" t="s">
        <v>3174</v>
      </c>
      <c r="C1172" s="221" t="s">
        <v>77</v>
      </c>
      <c r="D1172" s="222">
        <v>0.4612</v>
      </c>
      <c r="E1172" s="223">
        <f t="shared" si="1"/>
        <v>0.5388</v>
      </c>
      <c r="F1172" s="224">
        <v>251.98</v>
      </c>
    </row>
    <row r="1173">
      <c r="A1173" s="219" t="s">
        <v>3175</v>
      </c>
      <c r="B1173" s="220" t="s">
        <v>3176</v>
      </c>
      <c r="C1173" s="221" t="s">
        <v>77</v>
      </c>
      <c r="D1173" s="222">
        <v>0.4327</v>
      </c>
      <c r="E1173" s="223">
        <f t="shared" si="1"/>
        <v>0.5673</v>
      </c>
      <c r="F1173" s="224">
        <v>214.39</v>
      </c>
    </row>
    <row r="1174">
      <c r="A1174" s="219" t="s">
        <v>3177</v>
      </c>
      <c r="B1174" s="220" t="s">
        <v>3178</v>
      </c>
      <c r="C1174" s="221" t="s">
        <v>77</v>
      </c>
      <c r="D1174" s="222">
        <v>0.493</v>
      </c>
      <c r="E1174" s="223">
        <f t="shared" si="1"/>
        <v>0.507</v>
      </c>
      <c r="F1174" s="224">
        <v>270.05</v>
      </c>
    </row>
    <row r="1175">
      <c r="A1175" s="219" t="s">
        <v>3179</v>
      </c>
      <c r="B1175" s="220" t="s">
        <v>3180</v>
      </c>
      <c r="C1175" s="221" t="s">
        <v>77</v>
      </c>
      <c r="D1175" s="222">
        <v>0.4758</v>
      </c>
      <c r="E1175" s="223">
        <f t="shared" si="1"/>
        <v>0.5242</v>
      </c>
      <c r="F1175" s="224">
        <v>238.69</v>
      </c>
    </row>
    <row r="1176">
      <c r="A1176" s="219" t="s">
        <v>3181</v>
      </c>
      <c r="B1176" s="220" t="s">
        <v>3182</v>
      </c>
      <c r="C1176" s="221" t="s">
        <v>77</v>
      </c>
      <c r="D1176" s="222">
        <v>0.4474</v>
      </c>
      <c r="E1176" s="223">
        <f t="shared" si="1"/>
        <v>0.5526</v>
      </c>
      <c r="F1176" s="224">
        <v>351.1</v>
      </c>
    </row>
    <row r="1177">
      <c r="A1177" s="219" t="s">
        <v>3183</v>
      </c>
      <c r="B1177" s="220" t="s">
        <v>3184</v>
      </c>
      <c r="C1177" s="221" t="s">
        <v>77</v>
      </c>
      <c r="D1177" s="222">
        <v>0.3179</v>
      </c>
      <c r="E1177" s="223">
        <f t="shared" si="1"/>
        <v>0.6821</v>
      </c>
      <c r="F1177" s="224">
        <v>204.86</v>
      </c>
    </row>
    <row r="1178">
      <c r="A1178" s="219" t="s">
        <v>3185</v>
      </c>
      <c r="B1178" s="220" t="s">
        <v>3186</v>
      </c>
      <c r="C1178" s="221" t="s">
        <v>77</v>
      </c>
      <c r="D1178" s="222">
        <v>0.4092</v>
      </c>
      <c r="E1178" s="223">
        <f t="shared" si="1"/>
        <v>0.5908</v>
      </c>
      <c r="F1178" s="224">
        <v>289.73</v>
      </c>
    </row>
    <row r="1179">
      <c r="A1179" s="219" t="s">
        <v>3187</v>
      </c>
      <c r="B1179" s="220" t="s">
        <v>3188</v>
      </c>
      <c r="C1179" s="221" t="s">
        <v>77</v>
      </c>
      <c r="D1179" s="222">
        <v>0.2989</v>
      </c>
      <c r="E1179" s="223">
        <f t="shared" si="1"/>
        <v>0.7011</v>
      </c>
      <c r="F1179" s="224">
        <v>192.97</v>
      </c>
    </row>
    <row r="1180">
      <c r="A1180" s="219" t="s">
        <v>3189</v>
      </c>
      <c r="B1180" s="220" t="s">
        <v>3190</v>
      </c>
      <c r="C1180" s="221" t="s">
        <v>77</v>
      </c>
      <c r="D1180" s="222">
        <v>0.3948</v>
      </c>
      <c r="E1180" s="223">
        <f t="shared" si="1"/>
        <v>0.6052</v>
      </c>
      <c r="F1180" s="224">
        <v>277.28</v>
      </c>
    </row>
    <row r="1181">
      <c r="A1181" s="219" t="s">
        <v>3191</v>
      </c>
      <c r="B1181" s="220" t="s">
        <v>3192</v>
      </c>
      <c r="C1181" s="221" t="s">
        <v>77</v>
      </c>
      <c r="D1181" s="222">
        <v>0.2851</v>
      </c>
      <c r="E1181" s="223">
        <f t="shared" si="1"/>
        <v>0.7149</v>
      </c>
      <c r="F1181" s="224">
        <v>186.99</v>
      </c>
    </row>
    <row r="1182">
      <c r="A1182" s="219" t="s">
        <v>3193</v>
      </c>
      <c r="B1182" s="220" t="s">
        <v>3194</v>
      </c>
      <c r="C1182" s="221" t="s">
        <v>77</v>
      </c>
      <c r="D1182" s="222">
        <v>0.3628</v>
      </c>
      <c r="E1182" s="223">
        <f t="shared" si="1"/>
        <v>0.6372</v>
      </c>
      <c r="F1182" s="224">
        <v>242.82</v>
      </c>
    </row>
    <row r="1183">
      <c r="A1183" s="219" t="s">
        <v>3195</v>
      </c>
      <c r="B1183" s="220" t="s">
        <v>3196</v>
      </c>
      <c r="C1183" s="221" t="s">
        <v>77</v>
      </c>
      <c r="D1183" s="222">
        <v>0.2686</v>
      </c>
      <c r="E1183" s="223">
        <f t="shared" si="1"/>
        <v>0.7314</v>
      </c>
      <c r="F1183" s="224">
        <v>178.23</v>
      </c>
    </row>
    <row r="1184">
      <c r="A1184" s="219" t="s">
        <v>3197</v>
      </c>
      <c r="B1184" s="220" t="s">
        <v>3198</v>
      </c>
      <c r="C1184" s="221" t="s">
        <v>77</v>
      </c>
      <c r="D1184" s="222">
        <v>0.5993</v>
      </c>
      <c r="E1184" s="223">
        <f t="shared" si="1"/>
        <v>0.4007</v>
      </c>
      <c r="F1184" s="224">
        <v>436.1</v>
      </c>
    </row>
    <row r="1185">
      <c r="A1185" s="219" t="s">
        <v>3199</v>
      </c>
      <c r="B1185" s="220" t="s">
        <v>3200</v>
      </c>
      <c r="C1185" s="221" t="s">
        <v>77</v>
      </c>
      <c r="D1185" s="222">
        <v>0.591</v>
      </c>
      <c r="E1185" s="223">
        <f t="shared" si="1"/>
        <v>0.409</v>
      </c>
      <c r="F1185" s="224">
        <v>341.01</v>
      </c>
    </row>
    <row r="1186">
      <c r="A1186" s="219" t="s">
        <v>3201</v>
      </c>
      <c r="B1186" s="220" t="s">
        <v>3202</v>
      </c>
      <c r="C1186" s="221" t="s">
        <v>77</v>
      </c>
      <c r="D1186" s="222">
        <v>0.6125</v>
      </c>
      <c r="E1186" s="223">
        <f t="shared" si="1"/>
        <v>0.3875</v>
      </c>
      <c r="F1186" s="224">
        <v>432.41</v>
      </c>
    </row>
    <row r="1187">
      <c r="A1187" s="219" t="s">
        <v>3203</v>
      </c>
      <c r="B1187" s="220" t="s">
        <v>3204</v>
      </c>
      <c r="C1187" s="221" t="s">
        <v>77</v>
      </c>
      <c r="D1187" s="222">
        <v>0.6092</v>
      </c>
      <c r="E1187" s="223">
        <f t="shared" si="1"/>
        <v>0.3908</v>
      </c>
      <c r="F1187" s="224">
        <v>364.2</v>
      </c>
    </row>
    <row r="1188">
      <c r="A1188" s="219" t="s">
        <v>3205</v>
      </c>
      <c r="B1188" s="220" t="s">
        <v>3206</v>
      </c>
      <c r="C1188" s="221" t="s">
        <v>77</v>
      </c>
      <c r="D1188" s="222">
        <v>0.4901</v>
      </c>
      <c r="E1188" s="223">
        <f t="shared" si="1"/>
        <v>0.5099</v>
      </c>
      <c r="F1188" s="224">
        <v>267.72</v>
      </c>
    </row>
    <row r="1189">
      <c r="A1189" s="219" t="s">
        <v>3207</v>
      </c>
      <c r="B1189" s="220" t="s">
        <v>3208</v>
      </c>
      <c r="C1189" s="221" t="s">
        <v>77</v>
      </c>
      <c r="D1189" s="222">
        <v>0.4488</v>
      </c>
      <c r="E1189" s="223">
        <f t="shared" si="1"/>
        <v>0.5512</v>
      </c>
      <c r="F1189" s="224">
        <v>204.08</v>
      </c>
    </row>
    <row r="1190">
      <c r="A1190" s="219" t="s">
        <v>3209</v>
      </c>
      <c r="B1190" s="220" t="s">
        <v>3210</v>
      </c>
      <c r="C1190" s="221" t="s">
        <v>77</v>
      </c>
      <c r="D1190" s="222">
        <v>0.5141</v>
      </c>
      <c r="E1190" s="223">
        <f t="shared" si="1"/>
        <v>0.4859</v>
      </c>
      <c r="F1190" s="224">
        <v>274.75</v>
      </c>
    </row>
    <row r="1191">
      <c r="A1191" s="219" t="s">
        <v>3211</v>
      </c>
      <c r="B1191" s="220" t="s">
        <v>3212</v>
      </c>
      <c r="C1191" s="221" t="s">
        <v>77</v>
      </c>
      <c r="D1191" s="222">
        <v>0.4912</v>
      </c>
      <c r="E1191" s="223">
        <f t="shared" si="1"/>
        <v>0.5088</v>
      </c>
      <c r="F1191" s="224">
        <v>226.67</v>
      </c>
    </row>
    <row r="1192">
      <c r="A1192" s="219" t="s">
        <v>3213</v>
      </c>
      <c r="B1192" s="220" t="s">
        <v>3214</v>
      </c>
      <c r="C1192" s="221" t="s">
        <v>77</v>
      </c>
      <c r="D1192" s="222">
        <v>0.1679</v>
      </c>
      <c r="E1192" s="223">
        <f t="shared" si="1"/>
        <v>0.8321</v>
      </c>
      <c r="F1192" s="224">
        <v>192.86</v>
      </c>
    </row>
    <row r="1193">
      <c r="A1193" s="219" t="s">
        <v>3215</v>
      </c>
      <c r="B1193" s="220" t="s">
        <v>3216</v>
      </c>
      <c r="C1193" s="221" t="s">
        <v>77</v>
      </c>
      <c r="D1193" s="222">
        <v>0.1649</v>
      </c>
      <c r="E1193" s="223">
        <f t="shared" si="1"/>
        <v>0.8351</v>
      </c>
      <c r="F1193" s="224">
        <v>178.91</v>
      </c>
    </row>
    <row r="1194">
      <c r="A1194" s="219" t="s">
        <v>3217</v>
      </c>
      <c r="B1194" s="220" t="s">
        <v>3218</v>
      </c>
      <c r="C1194" s="221" t="s">
        <v>77</v>
      </c>
      <c r="D1194" s="222">
        <v>0.1724</v>
      </c>
      <c r="E1194" s="223">
        <f t="shared" si="1"/>
        <v>0.8276</v>
      </c>
      <c r="F1194" s="224">
        <v>218.41</v>
      </c>
    </row>
    <row r="1195">
      <c r="A1195" s="219" t="s">
        <v>3219</v>
      </c>
      <c r="B1195" s="220" t="s">
        <v>3220</v>
      </c>
      <c r="C1195" s="221" t="s">
        <v>77</v>
      </c>
      <c r="D1195" s="222">
        <v>0.1262</v>
      </c>
      <c r="E1195" s="223">
        <f t="shared" si="1"/>
        <v>0.8738</v>
      </c>
      <c r="F1195" s="224">
        <v>163.26</v>
      </c>
    </row>
    <row r="1196">
      <c r="A1196" s="219" t="s">
        <v>3221</v>
      </c>
      <c r="B1196" s="220" t="s">
        <v>3222</v>
      </c>
      <c r="C1196" s="221" t="s">
        <v>77</v>
      </c>
      <c r="D1196" s="222">
        <v>0.1292</v>
      </c>
      <c r="E1196" s="223">
        <f t="shared" si="1"/>
        <v>0.8708</v>
      </c>
      <c r="F1196" s="224">
        <v>175.82</v>
      </c>
    </row>
    <row r="1197">
      <c r="A1197" s="219" t="s">
        <v>3223</v>
      </c>
      <c r="B1197" s="220" t="s">
        <v>3224</v>
      </c>
      <c r="C1197" s="221" t="s">
        <v>77</v>
      </c>
      <c r="D1197" s="222">
        <v>0.1334</v>
      </c>
      <c r="E1197" s="223">
        <f t="shared" si="1"/>
        <v>0.8666</v>
      </c>
      <c r="F1197" s="224">
        <v>198.81</v>
      </c>
    </row>
    <row r="1198">
      <c r="A1198" s="219" t="s">
        <v>3225</v>
      </c>
      <c r="B1198" s="220" t="s">
        <v>3226</v>
      </c>
      <c r="C1198" s="221" t="s">
        <v>77</v>
      </c>
      <c r="D1198" s="222">
        <v>0.2839</v>
      </c>
      <c r="E1198" s="223">
        <f t="shared" si="1"/>
        <v>0.7161</v>
      </c>
      <c r="F1198" s="224">
        <v>94.55</v>
      </c>
    </row>
    <row r="1199">
      <c r="A1199" s="219" t="s">
        <v>3227</v>
      </c>
      <c r="B1199" s="220" t="s">
        <v>3228</v>
      </c>
      <c r="C1199" s="221" t="s">
        <v>77</v>
      </c>
      <c r="D1199" s="222">
        <v>0.292</v>
      </c>
      <c r="E1199" s="223">
        <f t="shared" si="1"/>
        <v>0.708</v>
      </c>
      <c r="F1199" s="224">
        <v>101.0</v>
      </c>
    </row>
    <row r="1200">
      <c r="A1200" s="219" t="s">
        <v>3229</v>
      </c>
      <c r="B1200" s="220" t="s">
        <v>3230</v>
      </c>
      <c r="C1200" s="221" t="s">
        <v>77</v>
      </c>
      <c r="D1200" s="222">
        <v>0.3043</v>
      </c>
      <c r="E1200" s="223">
        <f t="shared" si="1"/>
        <v>0.6957</v>
      </c>
      <c r="F1200" s="224">
        <v>112.78</v>
      </c>
    </row>
    <row r="1201">
      <c r="A1201" s="219" t="s">
        <v>3231</v>
      </c>
      <c r="B1201" s="220" t="s">
        <v>3232</v>
      </c>
      <c r="C1201" s="221" t="s">
        <v>77</v>
      </c>
      <c r="D1201" s="222">
        <v>0.2523</v>
      </c>
      <c r="E1201" s="223">
        <f t="shared" si="1"/>
        <v>0.7477</v>
      </c>
      <c r="F1201" s="224">
        <v>86.17</v>
      </c>
    </row>
    <row r="1202">
      <c r="A1202" s="219" t="s">
        <v>3233</v>
      </c>
      <c r="B1202" s="220" t="s">
        <v>3234</v>
      </c>
      <c r="C1202" s="221" t="s">
        <v>77</v>
      </c>
      <c r="D1202" s="222">
        <v>0.2605</v>
      </c>
      <c r="E1202" s="223">
        <f t="shared" si="1"/>
        <v>0.7395</v>
      </c>
      <c r="F1202" s="224">
        <v>91.87</v>
      </c>
    </row>
    <row r="1203">
      <c r="A1203" s="219" t="s">
        <v>3235</v>
      </c>
      <c r="B1203" s="220" t="s">
        <v>3236</v>
      </c>
      <c r="C1203" s="221" t="s">
        <v>77</v>
      </c>
      <c r="D1203" s="222">
        <v>0.273</v>
      </c>
      <c r="E1203" s="223">
        <f t="shared" si="1"/>
        <v>0.727</v>
      </c>
      <c r="F1203" s="224">
        <v>102.29</v>
      </c>
    </row>
    <row r="1204">
      <c r="A1204" s="219" t="s">
        <v>3237</v>
      </c>
      <c r="B1204" s="220" t="s">
        <v>3238</v>
      </c>
      <c r="C1204" s="221" t="s">
        <v>77</v>
      </c>
      <c r="D1204" s="222">
        <v>0.0847</v>
      </c>
      <c r="E1204" s="223">
        <f t="shared" si="1"/>
        <v>0.9153</v>
      </c>
      <c r="F1204" s="224">
        <v>20.65</v>
      </c>
    </row>
    <row r="1205">
      <c r="A1205" s="219" t="s">
        <v>3239</v>
      </c>
      <c r="B1205" s="220" t="s">
        <v>3240</v>
      </c>
      <c r="C1205" s="221" t="s">
        <v>77</v>
      </c>
      <c r="D1205" s="222">
        <v>0.1167</v>
      </c>
      <c r="E1205" s="223">
        <f t="shared" si="1"/>
        <v>0.8833</v>
      </c>
      <c r="F1205" s="224">
        <v>28.62</v>
      </c>
    </row>
    <row r="1206">
      <c r="A1206" s="219" t="s">
        <v>3241</v>
      </c>
      <c r="B1206" s="220" t="s">
        <v>3242</v>
      </c>
      <c r="C1206" s="221" t="s">
        <v>77</v>
      </c>
      <c r="D1206" s="222">
        <v>0.1307</v>
      </c>
      <c r="E1206" s="223">
        <f t="shared" si="1"/>
        <v>0.8693</v>
      </c>
      <c r="F1206" s="224">
        <v>35.2</v>
      </c>
    </row>
    <row r="1207">
      <c r="A1207" s="219" t="s">
        <v>3243</v>
      </c>
      <c r="B1207" s="220" t="s">
        <v>3244</v>
      </c>
      <c r="C1207" s="221" t="s">
        <v>77</v>
      </c>
      <c r="D1207" s="222">
        <v>0.1135</v>
      </c>
      <c r="E1207" s="223">
        <f t="shared" si="1"/>
        <v>0.8865</v>
      </c>
      <c r="F1207" s="224">
        <v>24.49</v>
      </c>
    </row>
    <row r="1208">
      <c r="A1208" s="219" t="s">
        <v>3245</v>
      </c>
      <c r="B1208" s="220" t="s">
        <v>3246</v>
      </c>
      <c r="C1208" s="221" t="s">
        <v>77</v>
      </c>
      <c r="D1208" s="222">
        <v>0.1251</v>
      </c>
      <c r="E1208" s="223">
        <f t="shared" si="1"/>
        <v>0.8749</v>
      </c>
      <c r="F1208" s="224">
        <v>30.78</v>
      </c>
    </row>
    <row r="1209">
      <c r="A1209" s="219" t="s">
        <v>3247</v>
      </c>
      <c r="B1209" s="220" t="s">
        <v>3248</v>
      </c>
      <c r="C1209" s="221" t="s">
        <v>77</v>
      </c>
      <c r="D1209" s="222">
        <v>0.1305</v>
      </c>
      <c r="E1209" s="223">
        <f t="shared" si="1"/>
        <v>0.8695</v>
      </c>
      <c r="F1209" s="224">
        <v>35.78</v>
      </c>
    </row>
    <row r="1210">
      <c r="A1210" s="219" t="s">
        <v>3249</v>
      </c>
      <c r="B1210" s="220" t="s">
        <v>3250</v>
      </c>
      <c r="C1210" s="221" t="s">
        <v>77</v>
      </c>
      <c r="D1210" s="222">
        <v>0.246</v>
      </c>
      <c r="E1210" s="223">
        <f t="shared" si="1"/>
        <v>0.754</v>
      </c>
      <c r="F1210" s="224">
        <v>121.39</v>
      </c>
    </row>
    <row r="1211">
      <c r="A1211" s="219" t="s">
        <v>3251</v>
      </c>
      <c r="B1211" s="220" t="s">
        <v>3252</v>
      </c>
      <c r="C1211" s="221" t="s">
        <v>77</v>
      </c>
      <c r="D1211" s="222">
        <v>0.2298</v>
      </c>
      <c r="E1211" s="223">
        <f t="shared" si="1"/>
        <v>0.7702</v>
      </c>
      <c r="F1211" s="224">
        <v>144.08</v>
      </c>
    </row>
    <row r="1212">
      <c r="A1212" s="219" t="s">
        <v>3253</v>
      </c>
      <c r="B1212" s="220" t="s">
        <v>3254</v>
      </c>
      <c r="C1212" s="221" t="s">
        <v>77</v>
      </c>
      <c r="D1212" s="222">
        <v>0.2612</v>
      </c>
      <c r="E1212" s="223">
        <f t="shared" si="1"/>
        <v>0.7388</v>
      </c>
      <c r="F1212" s="224">
        <v>95.76</v>
      </c>
    </row>
    <row r="1213">
      <c r="A1213" s="219" t="s">
        <v>3255</v>
      </c>
      <c r="B1213" s="220" t="s">
        <v>3256</v>
      </c>
      <c r="C1213" s="221" t="s">
        <v>77</v>
      </c>
      <c r="D1213" s="222">
        <v>0.2344</v>
      </c>
      <c r="E1213" s="223">
        <f t="shared" si="1"/>
        <v>0.7656</v>
      </c>
      <c r="F1213" s="224">
        <v>123.4</v>
      </c>
    </row>
    <row r="1214">
      <c r="A1214" s="219" t="s">
        <v>3257</v>
      </c>
      <c r="B1214" s="220" t="s">
        <v>3258</v>
      </c>
      <c r="C1214" s="221" t="s">
        <v>77</v>
      </c>
      <c r="D1214" s="222">
        <v>0.1789</v>
      </c>
      <c r="E1214" s="223">
        <f t="shared" si="1"/>
        <v>0.8211</v>
      </c>
      <c r="F1214" s="224">
        <v>80.84</v>
      </c>
    </row>
    <row r="1215">
      <c r="A1215" s="219" t="s">
        <v>3259</v>
      </c>
      <c r="B1215" s="220" t="s">
        <v>3260</v>
      </c>
      <c r="C1215" s="221" t="s">
        <v>77</v>
      </c>
      <c r="D1215" s="222">
        <v>0.1694</v>
      </c>
      <c r="E1215" s="223">
        <f t="shared" si="1"/>
        <v>0.8306</v>
      </c>
      <c r="F1215" s="224">
        <v>108.47</v>
      </c>
    </row>
    <row r="1216">
      <c r="A1216" s="219" t="s">
        <v>3261</v>
      </c>
      <c r="B1216" s="220" t="s">
        <v>3262</v>
      </c>
      <c r="C1216" s="221" t="s">
        <v>77</v>
      </c>
      <c r="D1216" s="222">
        <v>0.1646</v>
      </c>
      <c r="E1216" s="223">
        <f t="shared" si="1"/>
        <v>0.8354</v>
      </c>
      <c r="F1216" s="224">
        <v>131.12</v>
      </c>
    </row>
    <row r="1217">
      <c r="A1217" s="219" t="s">
        <v>3263</v>
      </c>
      <c r="B1217" s="220" t="s">
        <v>3264</v>
      </c>
      <c r="C1217" s="221" t="s">
        <v>77</v>
      </c>
      <c r="D1217" s="222">
        <v>0.1647</v>
      </c>
      <c r="E1217" s="223">
        <f t="shared" si="1"/>
        <v>0.8353</v>
      </c>
      <c r="F1217" s="224">
        <v>126.32</v>
      </c>
    </row>
    <row r="1218">
      <c r="A1218" s="219" t="s">
        <v>3265</v>
      </c>
      <c r="B1218" s="220" t="s">
        <v>3266</v>
      </c>
      <c r="C1218" s="221" t="s">
        <v>77</v>
      </c>
      <c r="D1218" s="222">
        <v>0.1647</v>
      </c>
      <c r="E1218" s="223">
        <f t="shared" si="1"/>
        <v>0.8353</v>
      </c>
      <c r="F1218" s="224">
        <v>144.71</v>
      </c>
    </row>
    <row r="1219">
      <c r="A1219" s="219" t="s">
        <v>3267</v>
      </c>
      <c r="B1219" s="220" t="s">
        <v>3268</v>
      </c>
      <c r="C1219" s="221" t="s">
        <v>77</v>
      </c>
      <c r="D1219" s="222">
        <v>0.1629</v>
      </c>
      <c r="E1219" s="223">
        <f t="shared" si="1"/>
        <v>0.8371</v>
      </c>
      <c r="F1219" s="224">
        <v>157.06</v>
      </c>
    </row>
    <row r="1220">
      <c r="A1220" s="219" t="s">
        <v>3269</v>
      </c>
      <c r="B1220" s="220" t="s">
        <v>3270</v>
      </c>
      <c r="C1220" s="221" t="s">
        <v>77</v>
      </c>
      <c r="D1220" s="222">
        <v>0.2135</v>
      </c>
      <c r="E1220" s="223">
        <f t="shared" si="1"/>
        <v>0.7865</v>
      </c>
      <c r="F1220" s="224">
        <v>110.28</v>
      </c>
    </row>
    <row r="1221">
      <c r="A1221" s="219" t="s">
        <v>3271</v>
      </c>
      <c r="B1221" s="220" t="s">
        <v>3272</v>
      </c>
      <c r="C1221" s="221" t="s">
        <v>77</v>
      </c>
      <c r="D1221" s="222">
        <v>0.1943</v>
      </c>
      <c r="E1221" s="223">
        <f t="shared" si="1"/>
        <v>0.8057</v>
      </c>
      <c r="F1221" s="224">
        <v>130.42</v>
      </c>
    </row>
    <row r="1222">
      <c r="A1222" s="219" t="s">
        <v>3273</v>
      </c>
      <c r="B1222" s="220" t="s">
        <v>3274</v>
      </c>
      <c r="C1222" s="221" t="s">
        <v>77</v>
      </c>
      <c r="D1222" s="222">
        <v>0.2332</v>
      </c>
      <c r="E1222" s="223">
        <f t="shared" si="1"/>
        <v>0.7668</v>
      </c>
      <c r="F1222" s="224">
        <v>87.77</v>
      </c>
    </row>
    <row r="1223">
      <c r="A1223" s="219" t="s">
        <v>3275</v>
      </c>
      <c r="B1223" s="220" t="s">
        <v>3276</v>
      </c>
      <c r="C1223" s="221" t="s">
        <v>77</v>
      </c>
      <c r="D1223" s="222">
        <v>0.2013</v>
      </c>
      <c r="E1223" s="223">
        <f t="shared" si="1"/>
        <v>0.7987</v>
      </c>
      <c r="F1223" s="224">
        <v>112.29</v>
      </c>
    </row>
    <row r="1224">
      <c r="A1224" s="219" t="s">
        <v>3277</v>
      </c>
      <c r="B1224" s="220" t="s">
        <v>3278</v>
      </c>
      <c r="C1224" s="221" t="s">
        <v>77</v>
      </c>
      <c r="D1224" s="222">
        <v>0.1362</v>
      </c>
      <c r="E1224" s="223">
        <f t="shared" si="1"/>
        <v>0.8638</v>
      </c>
      <c r="F1224" s="224">
        <v>72.85</v>
      </c>
    </row>
    <row r="1225">
      <c r="A1225" s="219" t="s">
        <v>3279</v>
      </c>
      <c r="B1225" s="220" t="s">
        <v>3280</v>
      </c>
      <c r="C1225" s="221" t="s">
        <v>77</v>
      </c>
      <c r="D1225" s="222">
        <v>0.1238</v>
      </c>
      <c r="E1225" s="223">
        <f t="shared" si="1"/>
        <v>0.8762</v>
      </c>
      <c r="F1225" s="224">
        <v>97.36</v>
      </c>
    </row>
    <row r="1226">
      <c r="A1226" s="219" t="s">
        <v>3281</v>
      </c>
      <c r="B1226" s="220" t="s">
        <v>3282</v>
      </c>
      <c r="C1226" s="221" t="s">
        <v>77</v>
      </c>
      <c r="D1226" s="222">
        <v>0.1176</v>
      </c>
      <c r="E1226" s="223">
        <f t="shared" si="1"/>
        <v>0.8824</v>
      </c>
      <c r="F1226" s="224">
        <v>117.46</v>
      </c>
    </row>
    <row r="1227">
      <c r="A1227" s="219" t="s">
        <v>3283</v>
      </c>
      <c r="B1227" s="220" t="s">
        <v>3284</v>
      </c>
      <c r="C1227" s="221" t="s">
        <v>77</v>
      </c>
      <c r="D1227" s="222">
        <v>0.1157</v>
      </c>
      <c r="E1227" s="223">
        <f t="shared" si="1"/>
        <v>0.8843</v>
      </c>
      <c r="F1227" s="224">
        <v>112.66</v>
      </c>
    </row>
    <row r="1228">
      <c r="A1228" s="219" t="s">
        <v>3285</v>
      </c>
      <c r="B1228" s="220" t="s">
        <v>3286</v>
      </c>
      <c r="C1228" s="221" t="s">
        <v>77</v>
      </c>
      <c r="D1228" s="222">
        <v>0.1136</v>
      </c>
      <c r="E1228" s="223">
        <f t="shared" si="1"/>
        <v>0.8864</v>
      </c>
      <c r="F1228" s="224">
        <v>140.02</v>
      </c>
    </row>
    <row r="1229">
      <c r="A1229" s="219" t="s">
        <v>3287</v>
      </c>
      <c r="B1229" s="220" t="s">
        <v>3288</v>
      </c>
      <c r="C1229" s="221" t="s">
        <v>77</v>
      </c>
      <c r="D1229" s="222">
        <v>0.1158</v>
      </c>
      <c r="E1229" s="223">
        <f t="shared" si="1"/>
        <v>0.8842</v>
      </c>
      <c r="F1229" s="224">
        <v>129.06</v>
      </c>
    </row>
    <row r="1230">
      <c r="A1230" s="219" t="s">
        <v>3289</v>
      </c>
      <c r="B1230" s="220" t="s">
        <v>3290</v>
      </c>
      <c r="C1230" s="221" t="s">
        <v>77</v>
      </c>
      <c r="D1230" s="222">
        <v>0.4548</v>
      </c>
      <c r="E1230" s="223">
        <f t="shared" si="1"/>
        <v>0.5452</v>
      </c>
      <c r="F1230" s="224">
        <v>61.5</v>
      </c>
    </row>
    <row r="1231">
      <c r="A1231" s="219" t="s">
        <v>3291</v>
      </c>
      <c r="B1231" s="220" t="s">
        <v>3292</v>
      </c>
      <c r="C1231" s="221" t="s">
        <v>77</v>
      </c>
      <c r="D1231" s="222">
        <v>0.4371</v>
      </c>
      <c r="E1231" s="223">
        <f t="shared" si="1"/>
        <v>0.5629</v>
      </c>
      <c r="F1231" s="224">
        <v>70.42</v>
      </c>
    </row>
    <row r="1232">
      <c r="A1232" s="219" t="s">
        <v>3293</v>
      </c>
      <c r="B1232" s="220" t="s">
        <v>3294</v>
      </c>
      <c r="C1232" s="221" t="s">
        <v>77</v>
      </c>
      <c r="D1232" s="222">
        <v>0.4489</v>
      </c>
      <c r="E1232" s="223">
        <f t="shared" si="1"/>
        <v>0.5511</v>
      </c>
      <c r="F1232" s="224">
        <v>52.68</v>
      </c>
    </row>
    <row r="1233">
      <c r="A1233" s="219" t="s">
        <v>3295</v>
      </c>
      <c r="B1233" s="220" t="s">
        <v>3296</v>
      </c>
      <c r="C1233" s="221" t="s">
        <v>77</v>
      </c>
      <c r="D1233" s="222">
        <v>0.4256</v>
      </c>
      <c r="E1233" s="223">
        <f t="shared" si="1"/>
        <v>0.5744</v>
      </c>
      <c r="F1233" s="224">
        <v>63.51</v>
      </c>
    </row>
    <row r="1234">
      <c r="A1234" s="219" t="s">
        <v>3297</v>
      </c>
      <c r="B1234" s="220" t="s">
        <v>3298</v>
      </c>
      <c r="C1234" s="221" t="s">
        <v>77</v>
      </c>
      <c r="D1234" s="222">
        <v>0.3469</v>
      </c>
      <c r="E1234" s="223">
        <f t="shared" si="1"/>
        <v>0.6531</v>
      </c>
      <c r="F1234" s="224">
        <v>37.76</v>
      </c>
    </row>
    <row r="1235">
      <c r="A1235" s="219" t="s">
        <v>3299</v>
      </c>
      <c r="B1235" s="220" t="s">
        <v>3300</v>
      </c>
      <c r="C1235" s="221" t="s">
        <v>77</v>
      </c>
      <c r="D1235" s="222">
        <v>0.3392</v>
      </c>
      <c r="E1235" s="223">
        <f t="shared" si="1"/>
        <v>0.6608</v>
      </c>
      <c r="F1235" s="224">
        <v>48.58</v>
      </c>
    </row>
    <row r="1236">
      <c r="A1236" s="219" t="s">
        <v>3301</v>
      </c>
      <c r="B1236" s="220" t="s">
        <v>3302</v>
      </c>
      <c r="C1236" s="221" t="s">
        <v>77</v>
      </c>
      <c r="D1236" s="222">
        <v>0.335</v>
      </c>
      <c r="E1236" s="223">
        <f t="shared" si="1"/>
        <v>0.665</v>
      </c>
      <c r="F1236" s="224">
        <v>57.46</v>
      </c>
    </row>
    <row r="1237">
      <c r="A1237" s="219" t="s">
        <v>3303</v>
      </c>
      <c r="B1237" s="220" t="s">
        <v>3304</v>
      </c>
      <c r="C1237" s="221" t="s">
        <v>77</v>
      </c>
      <c r="D1237" s="222">
        <v>0.3507</v>
      </c>
      <c r="E1237" s="223">
        <f t="shared" si="1"/>
        <v>0.6493</v>
      </c>
      <c r="F1237" s="224">
        <v>52.66</v>
      </c>
    </row>
    <row r="1238">
      <c r="A1238" s="219" t="s">
        <v>3305</v>
      </c>
      <c r="B1238" s="220" t="s">
        <v>3306</v>
      </c>
      <c r="C1238" s="221" t="s">
        <v>77</v>
      </c>
      <c r="D1238" s="222">
        <v>0.351</v>
      </c>
      <c r="E1238" s="223">
        <f t="shared" si="1"/>
        <v>0.649</v>
      </c>
      <c r="F1238" s="224">
        <v>60.35</v>
      </c>
    </row>
    <row r="1239">
      <c r="A1239" s="219" t="s">
        <v>3307</v>
      </c>
      <c r="B1239" s="220" t="s">
        <v>3308</v>
      </c>
      <c r="C1239" s="221" t="s">
        <v>77</v>
      </c>
      <c r="D1239" s="222">
        <v>0.348</v>
      </c>
      <c r="E1239" s="223">
        <f t="shared" si="1"/>
        <v>0.652</v>
      </c>
      <c r="F1239" s="224">
        <v>65.2</v>
      </c>
    </row>
    <row r="1240">
      <c r="A1240" s="219" t="s">
        <v>3309</v>
      </c>
      <c r="B1240" s="220" t="s">
        <v>3310</v>
      </c>
      <c r="C1240" s="221" t="s">
        <v>77</v>
      </c>
      <c r="D1240" s="222">
        <v>0.4382</v>
      </c>
      <c r="E1240" s="223">
        <f t="shared" si="1"/>
        <v>0.5618</v>
      </c>
      <c r="F1240" s="224">
        <v>55.54</v>
      </c>
    </row>
    <row r="1241">
      <c r="A1241" s="219" t="s">
        <v>3311</v>
      </c>
      <c r="B1241" s="220" t="s">
        <v>3312</v>
      </c>
      <c r="C1241" s="221" t="s">
        <v>77</v>
      </c>
      <c r="D1241" s="222">
        <v>0.417</v>
      </c>
      <c r="E1241" s="223">
        <f t="shared" si="1"/>
        <v>0.583</v>
      </c>
      <c r="F1241" s="224">
        <v>63.11</v>
      </c>
    </row>
    <row r="1242">
      <c r="A1242" s="219" t="s">
        <v>3313</v>
      </c>
      <c r="B1242" s="220" t="s">
        <v>3314</v>
      </c>
      <c r="C1242" s="221" t="s">
        <v>77</v>
      </c>
      <c r="D1242" s="222">
        <v>0.4347</v>
      </c>
      <c r="E1242" s="223">
        <f t="shared" si="1"/>
        <v>0.5653</v>
      </c>
      <c r="F1242" s="224">
        <v>48.4</v>
      </c>
    </row>
    <row r="1243">
      <c r="A1243" s="219" t="s">
        <v>3315</v>
      </c>
      <c r="B1243" s="220" t="s">
        <v>3316</v>
      </c>
      <c r="C1243" s="221" t="s">
        <v>77</v>
      </c>
      <c r="D1243" s="222">
        <v>0.4066</v>
      </c>
      <c r="E1243" s="223">
        <f t="shared" si="1"/>
        <v>0.5934</v>
      </c>
      <c r="F1243" s="224">
        <v>57.55</v>
      </c>
    </row>
    <row r="1244">
      <c r="A1244" s="219" t="s">
        <v>3317</v>
      </c>
      <c r="B1244" s="220" t="s">
        <v>3318</v>
      </c>
      <c r="C1244" s="221" t="s">
        <v>77</v>
      </c>
      <c r="D1244" s="222">
        <v>0.3133</v>
      </c>
      <c r="E1244" s="223">
        <f t="shared" si="1"/>
        <v>0.6867</v>
      </c>
      <c r="F1244" s="224">
        <v>33.48</v>
      </c>
    </row>
    <row r="1245">
      <c r="A1245" s="219" t="s">
        <v>3319</v>
      </c>
      <c r="B1245" s="220" t="s">
        <v>3320</v>
      </c>
      <c r="C1245" s="221" t="s">
        <v>77</v>
      </c>
      <c r="D1245" s="222">
        <v>0.3015</v>
      </c>
      <c r="E1245" s="223">
        <f t="shared" si="1"/>
        <v>0.6985</v>
      </c>
      <c r="F1245" s="224">
        <v>42.62</v>
      </c>
    </row>
    <row r="1246">
      <c r="A1246" s="219" t="s">
        <v>3321</v>
      </c>
      <c r="B1246" s="220" t="s">
        <v>3322</v>
      </c>
      <c r="C1246" s="221" t="s">
        <v>77</v>
      </c>
      <c r="D1246" s="222">
        <v>0.2949</v>
      </c>
      <c r="E1246" s="223">
        <f t="shared" si="1"/>
        <v>0.7051</v>
      </c>
      <c r="F1246" s="224">
        <v>50.15</v>
      </c>
    </row>
    <row r="1247">
      <c r="A1247" s="219" t="s">
        <v>3323</v>
      </c>
      <c r="B1247" s="220" t="s">
        <v>3324</v>
      </c>
      <c r="C1247" s="221" t="s">
        <v>77</v>
      </c>
      <c r="D1247" s="222">
        <v>0.3089</v>
      </c>
      <c r="E1247" s="223">
        <f t="shared" si="1"/>
        <v>0.6911</v>
      </c>
      <c r="F1247" s="224">
        <v>45.35</v>
      </c>
    </row>
    <row r="1248">
      <c r="A1248" s="219" t="s">
        <v>3325</v>
      </c>
      <c r="B1248" s="220" t="s">
        <v>3326</v>
      </c>
      <c r="C1248" s="221" t="s">
        <v>77</v>
      </c>
      <c r="D1248" s="222">
        <v>0.3094</v>
      </c>
      <c r="E1248" s="223">
        <f t="shared" si="1"/>
        <v>0.6906</v>
      </c>
      <c r="F1248" s="224">
        <v>51.97</v>
      </c>
    </row>
    <row r="1249">
      <c r="A1249" s="219" t="s">
        <v>3327</v>
      </c>
      <c r="B1249" s="220" t="s">
        <v>3328</v>
      </c>
      <c r="C1249" s="221" t="s">
        <v>77</v>
      </c>
      <c r="D1249" s="222">
        <v>0.3055</v>
      </c>
      <c r="E1249" s="223">
        <f t="shared" si="1"/>
        <v>0.6945</v>
      </c>
      <c r="F1249" s="224">
        <v>56.07</v>
      </c>
    </row>
    <row r="1250">
      <c r="A1250" s="219" t="s">
        <v>3329</v>
      </c>
      <c r="B1250" s="220" t="s">
        <v>3330</v>
      </c>
      <c r="C1250" s="221" t="s">
        <v>77</v>
      </c>
      <c r="D1250" s="222">
        <v>0.6179</v>
      </c>
      <c r="E1250" s="223">
        <f t="shared" si="1"/>
        <v>0.3821</v>
      </c>
      <c r="F1250" s="224">
        <v>2.8</v>
      </c>
    </row>
    <row r="1251">
      <c r="A1251" s="219" t="s">
        <v>3331</v>
      </c>
      <c r="B1251" s="220" t="s">
        <v>3332</v>
      </c>
      <c r="C1251" s="221" t="s">
        <v>864</v>
      </c>
      <c r="D1251" s="222">
        <v>0.0</v>
      </c>
      <c r="E1251" s="223">
        <f t="shared" si="1"/>
        <v>1</v>
      </c>
      <c r="F1251" s="224">
        <v>0.28</v>
      </c>
    </row>
    <row r="1252">
      <c r="A1252" s="219" t="s">
        <v>3333</v>
      </c>
      <c r="B1252" s="220" t="s">
        <v>3334</v>
      </c>
      <c r="C1252" s="221" t="s">
        <v>872</v>
      </c>
      <c r="D1252" s="222">
        <v>0.0</v>
      </c>
      <c r="E1252" s="223">
        <f t="shared" si="1"/>
        <v>1</v>
      </c>
      <c r="F1252" s="224">
        <v>104.87</v>
      </c>
    </row>
    <row r="1253">
      <c r="A1253" s="219" t="s">
        <v>3335</v>
      </c>
      <c r="B1253" s="220" t="s">
        <v>3336</v>
      </c>
      <c r="C1253" s="221" t="s">
        <v>864</v>
      </c>
      <c r="D1253" s="222">
        <v>0.4709</v>
      </c>
      <c r="E1253" s="223">
        <f t="shared" si="1"/>
        <v>0.5291</v>
      </c>
      <c r="F1253" s="224">
        <v>104.18</v>
      </c>
    </row>
    <row r="1254">
      <c r="A1254" s="219" t="s">
        <v>3337</v>
      </c>
      <c r="B1254" s="220" t="s">
        <v>3338</v>
      </c>
      <c r="C1254" s="221" t="s">
        <v>872</v>
      </c>
      <c r="D1254" s="222">
        <v>0.2204</v>
      </c>
      <c r="E1254" s="223">
        <f t="shared" si="1"/>
        <v>0.7796</v>
      </c>
      <c r="F1254" s="224">
        <v>222.6</v>
      </c>
    </row>
    <row r="1255">
      <c r="A1255" s="219" t="s">
        <v>3339</v>
      </c>
      <c r="B1255" s="220" t="s">
        <v>3340</v>
      </c>
      <c r="C1255" s="221" t="s">
        <v>864</v>
      </c>
      <c r="D1255" s="222">
        <v>0.0</v>
      </c>
      <c r="E1255" s="223">
        <f t="shared" si="1"/>
        <v>1</v>
      </c>
      <c r="F1255" s="224">
        <v>0.51</v>
      </c>
    </row>
    <row r="1256">
      <c r="A1256" s="219" t="s">
        <v>3341</v>
      </c>
      <c r="B1256" s="220" t="s">
        <v>3342</v>
      </c>
      <c r="C1256" s="221" t="s">
        <v>872</v>
      </c>
      <c r="D1256" s="222">
        <v>0.0</v>
      </c>
      <c r="E1256" s="223">
        <f t="shared" si="1"/>
        <v>1</v>
      </c>
      <c r="F1256" s="224">
        <v>5.12</v>
      </c>
    </row>
    <row r="1257">
      <c r="A1257" s="219" t="s">
        <v>3343</v>
      </c>
      <c r="B1257" s="220" t="s">
        <v>3344</v>
      </c>
      <c r="C1257" s="221" t="s">
        <v>864</v>
      </c>
      <c r="D1257" s="222">
        <v>0.0</v>
      </c>
      <c r="E1257" s="223">
        <f t="shared" si="1"/>
        <v>1</v>
      </c>
      <c r="F1257" s="224">
        <v>0.48</v>
      </c>
    </row>
    <row r="1258">
      <c r="A1258" s="219" t="s">
        <v>3345</v>
      </c>
      <c r="B1258" s="220" t="s">
        <v>3346</v>
      </c>
      <c r="C1258" s="221" t="s">
        <v>872</v>
      </c>
      <c r="D1258" s="222">
        <v>0.0</v>
      </c>
      <c r="E1258" s="223">
        <f t="shared" si="1"/>
        <v>1</v>
      </c>
      <c r="F1258" s="224">
        <v>5.99</v>
      </c>
    </row>
    <row r="1259">
      <c r="A1259" s="219" t="s">
        <v>3347</v>
      </c>
      <c r="B1259" s="220" t="s">
        <v>3348</v>
      </c>
      <c r="C1259" s="221" t="s">
        <v>864</v>
      </c>
      <c r="D1259" s="222">
        <v>0.0</v>
      </c>
      <c r="E1259" s="223">
        <f t="shared" si="1"/>
        <v>1</v>
      </c>
      <c r="F1259" s="224">
        <v>0.38</v>
      </c>
    </row>
    <row r="1260">
      <c r="A1260" s="219" t="s">
        <v>3349</v>
      </c>
      <c r="B1260" s="220" t="s">
        <v>3350</v>
      </c>
      <c r="C1260" s="221" t="s">
        <v>872</v>
      </c>
      <c r="D1260" s="222">
        <v>0.0</v>
      </c>
      <c r="E1260" s="223">
        <f t="shared" si="1"/>
        <v>1</v>
      </c>
      <c r="F1260" s="224">
        <v>1.6</v>
      </c>
    </row>
    <row r="1261">
      <c r="A1261" s="219" t="s">
        <v>3351</v>
      </c>
      <c r="B1261" s="220" t="s">
        <v>3352</v>
      </c>
      <c r="C1261" s="221" t="s">
        <v>864</v>
      </c>
      <c r="D1261" s="222">
        <v>0.0</v>
      </c>
      <c r="E1261" s="223">
        <f t="shared" si="1"/>
        <v>1</v>
      </c>
      <c r="F1261" s="224">
        <v>1.56</v>
      </c>
    </row>
    <row r="1262">
      <c r="A1262" s="219" t="s">
        <v>3353</v>
      </c>
      <c r="B1262" s="220" t="s">
        <v>3354</v>
      </c>
      <c r="C1262" s="221" t="s">
        <v>872</v>
      </c>
      <c r="D1262" s="222">
        <v>0.0</v>
      </c>
      <c r="E1262" s="223">
        <f t="shared" si="1"/>
        <v>1</v>
      </c>
      <c r="F1262" s="224">
        <v>4.72</v>
      </c>
    </row>
    <row r="1263">
      <c r="A1263" s="219" t="s">
        <v>3355</v>
      </c>
      <c r="B1263" s="220" t="s">
        <v>3356</v>
      </c>
      <c r="C1263" s="221" t="s">
        <v>864</v>
      </c>
      <c r="D1263" s="222">
        <v>0.0</v>
      </c>
      <c r="E1263" s="223">
        <f t="shared" si="1"/>
        <v>1</v>
      </c>
      <c r="F1263" s="224">
        <v>1.9</v>
      </c>
    </row>
    <row r="1264">
      <c r="A1264" s="219" t="s">
        <v>3357</v>
      </c>
      <c r="B1264" s="220" t="s">
        <v>3358</v>
      </c>
      <c r="C1264" s="221" t="s">
        <v>872</v>
      </c>
      <c r="D1264" s="222">
        <v>0.0</v>
      </c>
      <c r="E1264" s="223">
        <f t="shared" si="1"/>
        <v>1</v>
      </c>
      <c r="F1264" s="224">
        <v>11.99</v>
      </c>
    </row>
    <row r="1265">
      <c r="A1265" s="219" t="s">
        <v>3359</v>
      </c>
      <c r="B1265" s="220" t="s">
        <v>3360</v>
      </c>
      <c r="C1265" s="221" t="s">
        <v>864</v>
      </c>
      <c r="D1265" s="222">
        <v>0.0</v>
      </c>
      <c r="E1265" s="223">
        <f t="shared" si="1"/>
        <v>1</v>
      </c>
      <c r="F1265" s="224">
        <v>0.98</v>
      </c>
    </row>
    <row r="1266">
      <c r="A1266" s="219" t="s">
        <v>3361</v>
      </c>
      <c r="B1266" s="220" t="s">
        <v>3362</v>
      </c>
      <c r="C1266" s="221" t="s">
        <v>872</v>
      </c>
      <c r="D1266" s="222">
        <v>0.0</v>
      </c>
      <c r="E1266" s="223">
        <f t="shared" si="1"/>
        <v>1</v>
      </c>
      <c r="F1266" s="224">
        <v>8.79</v>
      </c>
    </row>
    <row r="1267">
      <c r="A1267" s="219" t="s">
        <v>3363</v>
      </c>
      <c r="B1267" s="220" t="s">
        <v>3364</v>
      </c>
      <c r="C1267" s="221" t="s">
        <v>864</v>
      </c>
      <c r="D1267" s="222">
        <v>0.0</v>
      </c>
      <c r="E1267" s="223">
        <f t="shared" si="1"/>
        <v>1</v>
      </c>
      <c r="F1267" s="224">
        <v>4.7</v>
      </c>
    </row>
    <row r="1268">
      <c r="A1268" s="219" t="s">
        <v>3365</v>
      </c>
      <c r="B1268" s="220" t="s">
        <v>3366</v>
      </c>
      <c r="C1268" s="221" t="s">
        <v>872</v>
      </c>
      <c r="D1268" s="222">
        <v>0.0</v>
      </c>
      <c r="E1268" s="223">
        <f t="shared" si="1"/>
        <v>1</v>
      </c>
      <c r="F1268" s="224">
        <v>13.44</v>
      </c>
    </row>
    <row r="1269">
      <c r="A1269" s="219" t="s">
        <v>3367</v>
      </c>
      <c r="B1269" s="220" t="s">
        <v>3368</v>
      </c>
      <c r="C1269" s="221" t="s">
        <v>864</v>
      </c>
      <c r="D1269" s="222">
        <v>0.0</v>
      </c>
      <c r="E1269" s="223">
        <f t="shared" si="1"/>
        <v>1</v>
      </c>
      <c r="F1269" s="224">
        <v>5.03</v>
      </c>
    </row>
    <row r="1270">
      <c r="A1270" s="219" t="s">
        <v>3369</v>
      </c>
      <c r="B1270" s="220" t="s">
        <v>3370</v>
      </c>
      <c r="C1270" s="221" t="s">
        <v>872</v>
      </c>
      <c r="D1270" s="222">
        <v>0.0</v>
      </c>
      <c r="E1270" s="223">
        <f t="shared" si="1"/>
        <v>1</v>
      </c>
      <c r="F1270" s="224">
        <v>14.06</v>
      </c>
    </row>
    <row r="1271">
      <c r="A1271" s="219" t="s">
        <v>3371</v>
      </c>
      <c r="B1271" s="220" t="s">
        <v>3372</v>
      </c>
      <c r="C1271" s="221" t="s">
        <v>864</v>
      </c>
      <c r="D1271" s="222">
        <v>0.0</v>
      </c>
      <c r="E1271" s="223">
        <f t="shared" si="1"/>
        <v>1</v>
      </c>
      <c r="F1271" s="224">
        <v>0.54</v>
      </c>
    </row>
    <row r="1272">
      <c r="A1272" s="219" t="s">
        <v>3373</v>
      </c>
      <c r="B1272" s="220" t="s">
        <v>3374</v>
      </c>
      <c r="C1272" s="221" t="s">
        <v>872</v>
      </c>
      <c r="D1272" s="222">
        <v>0.0</v>
      </c>
      <c r="E1272" s="223">
        <f t="shared" si="1"/>
        <v>1</v>
      </c>
      <c r="F1272" s="224">
        <v>2.4</v>
      </c>
    </row>
    <row r="1273">
      <c r="A1273" s="219" t="s">
        <v>3375</v>
      </c>
      <c r="B1273" s="220" t="s">
        <v>3376</v>
      </c>
      <c r="C1273" s="221" t="s">
        <v>864</v>
      </c>
      <c r="D1273" s="222">
        <v>0.0</v>
      </c>
      <c r="E1273" s="223">
        <f t="shared" si="1"/>
        <v>1</v>
      </c>
      <c r="F1273" s="224">
        <v>7.22</v>
      </c>
    </row>
    <row r="1274">
      <c r="A1274" s="219" t="s">
        <v>3377</v>
      </c>
      <c r="B1274" s="220" t="s">
        <v>3378</v>
      </c>
      <c r="C1274" s="221" t="s">
        <v>872</v>
      </c>
      <c r="D1274" s="222">
        <v>0.0</v>
      </c>
      <c r="E1274" s="223">
        <f t="shared" si="1"/>
        <v>1</v>
      </c>
      <c r="F1274" s="224">
        <v>25.88</v>
      </c>
    </row>
    <row r="1275">
      <c r="A1275" s="219" t="s">
        <v>3379</v>
      </c>
      <c r="B1275" s="220" t="s">
        <v>3380</v>
      </c>
      <c r="C1275" s="221" t="s">
        <v>864</v>
      </c>
      <c r="D1275" s="222">
        <v>0.5953</v>
      </c>
      <c r="E1275" s="223">
        <f t="shared" si="1"/>
        <v>0.4047</v>
      </c>
      <c r="F1275" s="224">
        <v>37.29</v>
      </c>
    </row>
    <row r="1276">
      <c r="A1276" s="219" t="s">
        <v>3381</v>
      </c>
      <c r="B1276" s="220" t="s">
        <v>3382</v>
      </c>
      <c r="C1276" s="221" t="s">
        <v>872</v>
      </c>
      <c r="D1276" s="222">
        <v>0.2551</v>
      </c>
      <c r="E1276" s="223">
        <f t="shared" si="1"/>
        <v>0.7449</v>
      </c>
      <c r="F1276" s="224">
        <v>87.01</v>
      </c>
    </row>
    <row r="1277">
      <c r="A1277" s="219" t="s">
        <v>3383</v>
      </c>
      <c r="B1277" s="220" t="s">
        <v>3384</v>
      </c>
      <c r="C1277" s="221" t="s">
        <v>864</v>
      </c>
      <c r="D1277" s="222">
        <v>0.4493</v>
      </c>
      <c r="E1277" s="223">
        <f t="shared" si="1"/>
        <v>0.5507</v>
      </c>
      <c r="F1277" s="224">
        <v>49.41</v>
      </c>
    </row>
    <row r="1278">
      <c r="A1278" s="219" t="s">
        <v>3385</v>
      </c>
      <c r="B1278" s="220" t="s">
        <v>3386</v>
      </c>
      <c r="C1278" s="221" t="s">
        <v>872</v>
      </c>
      <c r="D1278" s="222">
        <v>0.221</v>
      </c>
      <c r="E1278" s="223">
        <f t="shared" si="1"/>
        <v>0.779</v>
      </c>
      <c r="F1278" s="224">
        <v>100.43</v>
      </c>
    </row>
    <row r="1279">
      <c r="A1279" s="219" t="s">
        <v>3387</v>
      </c>
      <c r="B1279" s="220" t="s">
        <v>3388</v>
      </c>
      <c r="C1279" s="221" t="s">
        <v>864</v>
      </c>
      <c r="D1279" s="222">
        <v>0.3311</v>
      </c>
      <c r="E1279" s="223">
        <f t="shared" si="1"/>
        <v>0.6689</v>
      </c>
      <c r="F1279" s="224">
        <v>78.43</v>
      </c>
    </row>
    <row r="1280">
      <c r="A1280" s="219" t="s">
        <v>3389</v>
      </c>
      <c r="B1280" s="220" t="s">
        <v>3390</v>
      </c>
      <c r="C1280" s="221" t="s">
        <v>872</v>
      </c>
      <c r="D1280" s="222">
        <v>0.0967</v>
      </c>
      <c r="E1280" s="223">
        <f t="shared" si="1"/>
        <v>0.9033</v>
      </c>
      <c r="F1280" s="224">
        <v>268.56</v>
      </c>
    </row>
    <row r="1281">
      <c r="A1281" s="219" t="s">
        <v>3391</v>
      </c>
      <c r="B1281" s="220" t="s">
        <v>3392</v>
      </c>
      <c r="C1281" s="221" t="s">
        <v>864</v>
      </c>
      <c r="D1281" s="222">
        <v>0.2983</v>
      </c>
      <c r="E1281" s="223">
        <f t="shared" si="1"/>
        <v>0.7017</v>
      </c>
      <c r="F1281" s="224">
        <v>87.07</v>
      </c>
    </row>
    <row r="1282">
      <c r="A1282" s="219" t="s">
        <v>3393</v>
      </c>
      <c r="B1282" s="220" t="s">
        <v>3394</v>
      </c>
      <c r="C1282" s="221" t="s">
        <v>872</v>
      </c>
      <c r="D1282" s="222">
        <v>0.0918</v>
      </c>
      <c r="E1282" s="223">
        <f t="shared" si="1"/>
        <v>0.9082</v>
      </c>
      <c r="F1282" s="224">
        <v>282.81</v>
      </c>
    </row>
    <row r="1283">
      <c r="A1283" s="219" t="s">
        <v>3395</v>
      </c>
      <c r="B1283" s="220" t="s">
        <v>3396</v>
      </c>
      <c r="C1283" s="221" t="s">
        <v>864</v>
      </c>
      <c r="D1283" s="222">
        <v>0.2931</v>
      </c>
      <c r="E1283" s="223">
        <f t="shared" si="1"/>
        <v>0.7069</v>
      </c>
      <c r="F1283" s="224">
        <v>88.61</v>
      </c>
    </row>
    <row r="1284">
      <c r="A1284" s="219" t="s">
        <v>3397</v>
      </c>
      <c r="B1284" s="220" t="s">
        <v>3398</v>
      </c>
      <c r="C1284" s="221" t="s">
        <v>872</v>
      </c>
      <c r="D1284" s="222">
        <v>0.0804</v>
      </c>
      <c r="E1284" s="223">
        <f t="shared" si="1"/>
        <v>0.9196</v>
      </c>
      <c r="F1284" s="224">
        <v>322.92</v>
      </c>
    </row>
    <row r="1285">
      <c r="A1285" s="219" t="s">
        <v>3399</v>
      </c>
      <c r="B1285" s="220" t="s">
        <v>3400</v>
      </c>
      <c r="C1285" s="221" t="s">
        <v>864</v>
      </c>
      <c r="D1285" s="222">
        <v>0.282</v>
      </c>
      <c r="E1285" s="223">
        <f t="shared" si="1"/>
        <v>0.718</v>
      </c>
      <c r="F1285" s="224">
        <v>92.08</v>
      </c>
    </row>
    <row r="1286">
      <c r="A1286" s="219" t="s">
        <v>3401</v>
      </c>
      <c r="B1286" s="220" t="s">
        <v>3402</v>
      </c>
      <c r="C1286" s="221" t="s">
        <v>872</v>
      </c>
      <c r="D1286" s="222">
        <v>0.0728</v>
      </c>
      <c r="E1286" s="223">
        <f t="shared" si="1"/>
        <v>0.9272</v>
      </c>
      <c r="F1286" s="224">
        <v>356.51</v>
      </c>
    </row>
    <row r="1287">
      <c r="A1287" s="219" t="s">
        <v>3403</v>
      </c>
      <c r="B1287" s="220" t="s">
        <v>3404</v>
      </c>
      <c r="C1287" s="221" t="s">
        <v>864</v>
      </c>
      <c r="D1287" s="222">
        <v>0.3764</v>
      </c>
      <c r="E1287" s="223">
        <f t="shared" si="1"/>
        <v>0.6236</v>
      </c>
      <c r="F1287" s="224">
        <v>69.0</v>
      </c>
    </row>
    <row r="1288">
      <c r="A1288" s="219" t="s">
        <v>3405</v>
      </c>
      <c r="B1288" s="220" t="s">
        <v>3406</v>
      </c>
      <c r="C1288" s="221" t="s">
        <v>872</v>
      </c>
      <c r="D1288" s="222">
        <v>0.1371</v>
      </c>
      <c r="E1288" s="223">
        <f t="shared" si="1"/>
        <v>0.8629</v>
      </c>
      <c r="F1288" s="224">
        <v>189.36</v>
      </c>
    </row>
    <row r="1289">
      <c r="A1289" s="219" t="s">
        <v>3407</v>
      </c>
      <c r="B1289" s="220" t="s">
        <v>3408</v>
      </c>
      <c r="C1289" s="221" t="s">
        <v>864</v>
      </c>
      <c r="D1289" s="222">
        <v>0.3831</v>
      </c>
      <c r="E1289" s="223">
        <f t="shared" si="1"/>
        <v>0.6169</v>
      </c>
      <c r="F1289" s="224">
        <v>67.79</v>
      </c>
    </row>
    <row r="1290">
      <c r="A1290" s="219" t="s">
        <v>3409</v>
      </c>
      <c r="B1290" s="220" t="s">
        <v>3410</v>
      </c>
      <c r="C1290" s="221" t="s">
        <v>872</v>
      </c>
      <c r="D1290" s="222">
        <v>0.126</v>
      </c>
      <c r="E1290" s="223">
        <f t="shared" si="1"/>
        <v>0.874</v>
      </c>
      <c r="F1290" s="224">
        <v>206.06</v>
      </c>
    </row>
    <row r="1291">
      <c r="A1291" s="219" t="s">
        <v>3411</v>
      </c>
      <c r="B1291" s="220" t="s">
        <v>3412</v>
      </c>
      <c r="C1291" s="221" t="s">
        <v>864</v>
      </c>
      <c r="D1291" s="222">
        <v>0.3755</v>
      </c>
      <c r="E1291" s="223">
        <f t="shared" si="1"/>
        <v>0.6245</v>
      </c>
      <c r="F1291" s="224">
        <v>82.78</v>
      </c>
    </row>
    <row r="1292">
      <c r="A1292" s="219" t="s">
        <v>3413</v>
      </c>
      <c r="B1292" s="220" t="s">
        <v>3414</v>
      </c>
      <c r="C1292" s="221" t="s">
        <v>872</v>
      </c>
      <c r="D1292" s="222">
        <v>0.0774</v>
      </c>
      <c r="E1292" s="223">
        <f t="shared" si="1"/>
        <v>0.9226</v>
      </c>
      <c r="F1292" s="224">
        <v>401.71</v>
      </c>
    </row>
    <row r="1293">
      <c r="A1293" s="219" t="s">
        <v>3415</v>
      </c>
      <c r="B1293" s="220" t="s">
        <v>3416</v>
      </c>
      <c r="C1293" s="221" t="s">
        <v>864</v>
      </c>
      <c r="D1293" s="222">
        <v>0.3138</v>
      </c>
      <c r="E1293" s="223">
        <f t="shared" si="1"/>
        <v>0.6862</v>
      </c>
      <c r="F1293" s="224">
        <v>99.05</v>
      </c>
    </row>
    <row r="1294">
      <c r="A1294" s="219" t="s">
        <v>3417</v>
      </c>
      <c r="B1294" s="220" t="s">
        <v>3418</v>
      </c>
      <c r="C1294" s="221" t="s">
        <v>872</v>
      </c>
      <c r="D1294" s="222">
        <v>0.0674</v>
      </c>
      <c r="E1294" s="223">
        <f t="shared" si="1"/>
        <v>0.9326</v>
      </c>
      <c r="F1294" s="224">
        <v>461.29</v>
      </c>
    </row>
    <row r="1295">
      <c r="A1295" s="219" t="s">
        <v>3419</v>
      </c>
      <c r="B1295" s="220" t="s">
        <v>3420</v>
      </c>
      <c r="C1295" s="221" t="s">
        <v>864</v>
      </c>
      <c r="D1295" s="222">
        <v>0.2557</v>
      </c>
      <c r="E1295" s="223">
        <f t="shared" si="1"/>
        <v>0.7443</v>
      </c>
      <c r="F1295" s="224">
        <v>97.75</v>
      </c>
    </row>
    <row r="1296">
      <c r="A1296" s="219" t="s">
        <v>3421</v>
      </c>
      <c r="B1296" s="220" t="s">
        <v>3422</v>
      </c>
      <c r="C1296" s="221" t="s">
        <v>872</v>
      </c>
      <c r="D1296" s="222">
        <v>0.0702</v>
      </c>
      <c r="E1296" s="223">
        <f t="shared" si="1"/>
        <v>0.9298</v>
      </c>
      <c r="F1296" s="224">
        <v>356.14</v>
      </c>
    </row>
    <row r="1297">
      <c r="A1297" s="219" t="s">
        <v>3423</v>
      </c>
      <c r="B1297" s="220" t="s">
        <v>3424</v>
      </c>
      <c r="C1297" s="221" t="s">
        <v>864</v>
      </c>
      <c r="D1297" s="222">
        <v>0.32</v>
      </c>
      <c r="E1297" s="223">
        <f t="shared" si="1"/>
        <v>0.68</v>
      </c>
      <c r="F1297" s="224">
        <v>78.09</v>
      </c>
    </row>
    <row r="1298">
      <c r="A1298" s="219" t="s">
        <v>3425</v>
      </c>
      <c r="B1298" s="220" t="s">
        <v>3426</v>
      </c>
      <c r="C1298" s="221" t="s">
        <v>872</v>
      </c>
      <c r="D1298" s="222">
        <v>0.0787</v>
      </c>
      <c r="E1298" s="223">
        <f t="shared" si="1"/>
        <v>0.9213</v>
      </c>
      <c r="F1298" s="224">
        <v>317.35</v>
      </c>
    </row>
    <row r="1299">
      <c r="A1299" s="219" t="s">
        <v>3427</v>
      </c>
      <c r="B1299" s="220" t="s">
        <v>3428</v>
      </c>
      <c r="C1299" s="221" t="s">
        <v>864</v>
      </c>
      <c r="D1299" s="222">
        <v>0.382</v>
      </c>
      <c r="E1299" s="223">
        <f t="shared" si="1"/>
        <v>0.618</v>
      </c>
      <c r="F1299" s="224">
        <v>65.42</v>
      </c>
    </row>
    <row r="1300">
      <c r="A1300" s="219" t="s">
        <v>3429</v>
      </c>
      <c r="B1300" s="220" t="s">
        <v>3430</v>
      </c>
      <c r="C1300" s="221" t="s">
        <v>872</v>
      </c>
      <c r="D1300" s="222">
        <v>0.0974</v>
      </c>
      <c r="E1300" s="223">
        <f t="shared" si="1"/>
        <v>0.9026</v>
      </c>
      <c r="F1300" s="224">
        <v>256.49</v>
      </c>
    </row>
    <row r="1301">
      <c r="A1301" s="219" t="s">
        <v>3431</v>
      </c>
      <c r="B1301" s="220" t="s">
        <v>3432</v>
      </c>
      <c r="C1301" s="221" t="s">
        <v>864</v>
      </c>
      <c r="D1301" s="222">
        <v>0.397</v>
      </c>
      <c r="E1301" s="223">
        <f t="shared" si="1"/>
        <v>0.603</v>
      </c>
      <c r="F1301" s="224">
        <v>62.94</v>
      </c>
    </row>
    <row r="1302">
      <c r="A1302" s="219" t="s">
        <v>3433</v>
      </c>
      <c r="B1302" s="220" t="s">
        <v>3434</v>
      </c>
      <c r="C1302" s="221" t="s">
        <v>872</v>
      </c>
      <c r="D1302" s="222">
        <v>0.1005</v>
      </c>
      <c r="E1302" s="223">
        <f t="shared" si="1"/>
        <v>0.8995</v>
      </c>
      <c r="F1302" s="224">
        <v>248.74</v>
      </c>
    </row>
    <row r="1303">
      <c r="A1303" s="219" t="s">
        <v>3435</v>
      </c>
      <c r="B1303" s="220" t="s">
        <v>3436</v>
      </c>
      <c r="C1303" s="221" t="s">
        <v>864</v>
      </c>
      <c r="D1303" s="222">
        <v>0.3797</v>
      </c>
      <c r="E1303" s="223">
        <f t="shared" si="1"/>
        <v>0.6203</v>
      </c>
      <c r="F1303" s="224">
        <v>65.82</v>
      </c>
    </row>
    <row r="1304">
      <c r="A1304" s="219" t="s">
        <v>3437</v>
      </c>
      <c r="B1304" s="220" t="s">
        <v>3438</v>
      </c>
      <c r="C1304" s="221" t="s">
        <v>872</v>
      </c>
      <c r="D1304" s="222">
        <v>0.1148</v>
      </c>
      <c r="E1304" s="223">
        <f t="shared" si="1"/>
        <v>0.8852</v>
      </c>
      <c r="F1304" s="224">
        <v>217.69</v>
      </c>
    </row>
    <row r="1305">
      <c r="A1305" s="219" t="s">
        <v>3439</v>
      </c>
      <c r="B1305" s="220" t="s">
        <v>3440</v>
      </c>
      <c r="C1305" s="221" t="s">
        <v>864</v>
      </c>
      <c r="D1305" s="222">
        <v>0.4101</v>
      </c>
      <c r="E1305" s="223">
        <f t="shared" si="1"/>
        <v>0.5899</v>
      </c>
      <c r="F1305" s="224">
        <v>60.94</v>
      </c>
    </row>
    <row r="1306">
      <c r="A1306" s="219" t="s">
        <v>3441</v>
      </c>
      <c r="B1306" s="220" t="s">
        <v>3442</v>
      </c>
      <c r="C1306" s="221" t="s">
        <v>872</v>
      </c>
      <c r="D1306" s="222">
        <v>0.1218</v>
      </c>
      <c r="E1306" s="223">
        <f t="shared" si="1"/>
        <v>0.8782</v>
      </c>
      <c r="F1306" s="224">
        <v>205.18</v>
      </c>
    </row>
    <row r="1307">
      <c r="A1307" s="219" t="s">
        <v>3443</v>
      </c>
      <c r="B1307" s="220" t="s">
        <v>3444</v>
      </c>
      <c r="C1307" s="221" t="s">
        <v>864</v>
      </c>
      <c r="D1307" s="222">
        <v>0.3925</v>
      </c>
      <c r="E1307" s="223">
        <f t="shared" si="1"/>
        <v>0.6075</v>
      </c>
      <c r="F1307" s="224">
        <v>63.67</v>
      </c>
    </row>
    <row r="1308">
      <c r="A1308" s="219" t="s">
        <v>3445</v>
      </c>
      <c r="B1308" s="220" t="s">
        <v>3446</v>
      </c>
      <c r="C1308" s="221" t="s">
        <v>872</v>
      </c>
      <c r="D1308" s="222">
        <v>0.117</v>
      </c>
      <c r="E1308" s="223">
        <f t="shared" si="1"/>
        <v>0.883</v>
      </c>
      <c r="F1308" s="224">
        <v>213.56</v>
      </c>
    </row>
    <row r="1309">
      <c r="A1309" s="219" t="s">
        <v>3447</v>
      </c>
      <c r="B1309" s="220" t="s">
        <v>3448</v>
      </c>
      <c r="C1309" s="221" t="s">
        <v>864</v>
      </c>
      <c r="D1309" s="222">
        <v>0.3488</v>
      </c>
      <c r="E1309" s="223">
        <f t="shared" si="1"/>
        <v>0.6512</v>
      </c>
      <c r="F1309" s="224">
        <v>71.65</v>
      </c>
    </row>
    <row r="1310">
      <c r="A1310" s="219" t="s">
        <v>3449</v>
      </c>
      <c r="B1310" s="220" t="s">
        <v>3450</v>
      </c>
      <c r="C1310" s="221" t="s">
        <v>872</v>
      </c>
      <c r="D1310" s="222">
        <v>0.0961</v>
      </c>
      <c r="E1310" s="223">
        <f t="shared" si="1"/>
        <v>0.9039</v>
      </c>
      <c r="F1310" s="224">
        <v>259.93</v>
      </c>
    </row>
    <row r="1311">
      <c r="A1311" s="219" t="s">
        <v>3451</v>
      </c>
      <c r="B1311" s="220" t="s">
        <v>3452</v>
      </c>
      <c r="C1311" s="221" t="s">
        <v>864</v>
      </c>
      <c r="D1311" s="222">
        <v>0.7258</v>
      </c>
      <c r="E1311" s="223">
        <f t="shared" si="1"/>
        <v>0.2742</v>
      </c>
      <c r="F1311" s="224">
        <v>33.15</v>
      </c>
    </row>
    <row r="1312">
      <c r="A1312" s="219" t="s">
        <v>3453</v>
      </c>
      <c r="B1312" s="220" t="s">
        <v>3454</v>
      </c>
      <c r="C1312" s="221" t="s">
        <v>872</v>
      </c>
      <c r="D1312" s="222">
        <v>0.589</v>
      </c>
      <c r="E1312" s="223">
        <f t="shared" si="1"/>
        <v>0.411</v>
      </c>
      <c r="F1312" s="224">
        <v>40.85</v>
      </c>
    </row>
    <row r="1313">
      <c r="A1313" s="219" t="s">
        <v>3455</v>
      </c>
      <c r="B1313" s="220" t="s">
        <v>3456</v>
      </c>
      <c r="C1313" s="221" t="s">
        <v>864</v>
      </c>
      <c r="D1313" s="222">
        <v>0.0</v>
      </c>
      <c r="E1313" s="223">
        <f t="shared" si="1"/>
        <v>1</v>
      </c>
      <c r="F1313" s="224">
        <v>0.81</v>
      </c>
    </row>
    <row r="1314">
      <c r="A1314" s="219" t="s">
        <v>3457</v>
      </c>
      <c r="B1314" s="220" t="s">
        <v>3458</v>
      </c>
      <c r="C1314" s="221" t="s">
        <v>872</v>
      </c>
      <c r="D1314" s="222">
        <v>0.0</v>
      </c>
      <c r="E1314" s="223">
        <f t="shared" si="1"/>
        <v>1</v>
      </c>
      <c r="F1314" s="224">
        <v>6.69</v>
      </c>
    </row>
    <row r="1315">
      <c r="A1315" s="219" t="s">
        <v>3459</v>
      </c>
      <c r="B1315" s="220" t="s">
        <v>3460</v>
      </c>
      <c r="C1315" s="221" t="s">
        <v>864</v>
      </c>
      <c r="D1315" s="222">
        <v>0.0</v>
      </c>
      <c r="E1315" s="223">
        <f t="shared" si="1"/>
        <v>1</v>
      </c>
      <c r="F1315" s="224">
        <v>8.44</v>
      </c>
    </row>
    <row r="1316">
      <c r="A1316" s="219" t="s">
        <v>3461</v>
      </c>
      <c r="B1316" s="220" t="s">
        <v>3462</v>
      </c>
      <c r="C1316" s="221" t="s">
        <v>872</v>
      </c>
      <c r="D1316" s="222">
        <v>0.0</v>
      </c>
      <c r="E1316" s="223">
        <f t="shared" si="1"/>
        <v>1</v>
      </c>
      <c r="F1316" s="224">
        <v>75.83</v>
      </c>
    </row>
    <row r="1317">
      <c r="A1317" s="219" t="s">
        <v>3463</v>
      </c>
      <c r="B1317" s="220" t="s">
        <v>3464</v>
      </c>
      <c r="C1317" s="221" t="s">
        <v>864</v>
      </c>
      <c r="D1317" s="222">
        <v>0.0</v>
      </c>
      <c r="E1317" s="223">
        <f t="shared" si="1"/>
        <v>1</v>
      </c>
      <c r="F1317" s="224">
        <v>10.02</v>
      </c>
    </row>
    <row r="1318">
      <c r="A1318" s="219" t="s">
        <v>3465</v>
      </c>
      <c r="B1318" s="220" t="s">
        <v>3466</v>
      </c>
      <c r="C1318" s="221" t="s">
        <v>872</v>
      </c>
      <c r="D1318" s="222">
        <v>0.0</v>
      </c>
      <c r="E1318" s="223">
        <f t="shared" si="1"/>
        <v>1</v>
      </c>
      <c r="F1318" s="224">
        <v>100.13</v>
      </c>
    </row>
    <row r="1319">
      <c r="A1319" s="219" t="s">
        <v>3467</v>
      </c>
      <c r="B1319" s="220" t="s">
        <v>3468</v>
      </c>
      <c r="C1319" s="221" t="s">
        <v>864</v>
      </c>
      <c r="D1319" s="222">
        <v>0.0</v>
      </c>
      <c r="E1319" s="223">
        <f t="shared" si="1"/>
        <v>1</v>
      </c>
      <c r="F1319" s="224">
        <v>6.3</v>
      </c>
    </row>
    <row r="1320">
      <c r="A1320" s="219" t="s">
        <v>3469</v>
      </c>
      <c r="B1320" s="220" t="s">
        <v>3470</v>
      </c>
      <c r="C1320" s="221" t="s">
        <v>872</v>
      </c>
      <c r="D1320" s="222">
        <v>0.0</v>
      </c>
      <c r="E1320" s="223">
        <f t="shared" si="1"/>
        <v>1</v>
      </c>
      <c r="F1320" s="224">
        <v>58.46</v>
      </c>
    </row>
    <row r="1321">
      <c r="A1321" s="219" t="s">
        <v>3471</v>
      </c>
      <c r="B1321" s="220" t="s">
        <v>3472</v>
      </c>
      <c r="C1321" s="221" t="s">
        <v>864</v>
      </c>
      <c r="D1321" s="222">
        <v>0.0</v>
      </c>
      <c r="E1321" s="223">
        <f t="shared" si="1"/>
        <v>1</v>
      </c>
      <c r="F1321" s="224">
        <v>21.46</v>
      </c>
    </row>
    <row r="1322">
      <c r="A1322" s="219" t="s">
        <v>3473</v>
      </c>
      <c r="B1322" s="220" t="s">
        <v>3474</v>
      </c>
      <c r="C1322" s="221" t="s">
        <v>872</v>
      </c>
      <c r="D1322" s="222">
        <v>0.0</v>
      </c>
      <c r="E1322" s="223">
        <f t="shared" si="1"/>
        <v>1</v>
      </c>
      <c r="F1322" s="224">
        <v>195.84</v>
      </c>
    </row>
    <row r="1323">
      <c r="A1323" s="219" t="s">
        <v>3475</v>
      </c>
      <c r="B1323" s="220" t="s">
        <v>3476</v>
      </c>
      <c r="C1323" s="221" t="s">
        <v>864</v>
      </c>
      <c r="D1323" s="222">
        <v>0.0</v>
      </c>
      <c r="E1323" s="223">
        <f t="shared" si="1"/>
        <v>1</v>
      </c>
      <c r="F1323" s="224">
        <v>8.42</v>
      </c>
    </row>
    <row r="1324">
      <c r="A1324" s="219" t="s">
        <v>3477</v>
      </c>
      <c r="B1324" s="220" t="s">
        <v>3478</v>
      </c>
      <c r="C1324" s="221" t="s">
        <v>872</v>
      </c>
      <c r="D1324" s="222">
        <v>0.0</v>
      </c>
      <c r="E1324" s="223">
        <f t="shared" si="1"/>
        <v>1</v>
      </c>
      <c r="F1324" s="224">
        <v>31.3</v>
      </c>
    </row>
    <row r="1325">
      <c r="A1325" s="219" t="s">
        <v>3479</v>
      </c>
      <c r="B1325" s="220" t="s">
        <v>3480</v>
      </c>
      <c r="C1325" s="221" t="s">
        <v>864</v>
      </c>
      <c r="D1325" s="222">
        <v>0.0</v>
      </c>
      <c r="E1325" s="223">
        <f t="shared" si="1"/>
        <v>1</v>
      </c>
      <c r="F1325" s="224">
        <v>1.1</v>
      </c>
    </row>
    <row r="1326">
      <c r="A1326" s="219" t="s">
        <v>3481</v>
      </c>
      <c r="B1326" s="220" t="s">
        <v>3482</v>
      </c>
      <c r="C1326" s="221" t="s">
        <v>872</v>
      </c>
      <c r="D1326" s="222">
        <v>0.0</v>
      </c>
      <c r="E1326" s="223">
        <f t="shared" si="1"/>
        <v>1</v>
      </c>
      <c r="F1326" s="224">
        <v>11.67</v>
      </c>
    </row>
    <row r="1327">
      <c r="A1327" s="219" t="s">
        <v>3483</v>
      </c>
      <c r="B1327" s="220" t="s">
        <v>3484</v>
      </c>
      <c r="C1327" s="221" t="s">
        <v>864</v>
      </c>
      <c r="D1327" s="222">
        <v>0.0</v>
      </c>
      <c r="E1327" s="223">
        <f t="shared" si="1"/>
        <v>1</v>
      </c>
      <c r="F1327" s="224">
        <v>0.91</v>
      </c>
    </row>
    <row r="1328">
      <c r="A1328" s="219" t="s">
        <v>3485</v>
      </c>
      <c r="B1328" s="220" t="s">
        <v>3486</v>
      </c>
      <c r="C1328" s="221" t="s">
        <v>872</v>
      </c>
      <c r="D1328" s="222">
        <v>0.0</v>
      </c>
      <c r="E1328" s="223">
        <f t="shared" si="1"/>
        <v>1</v>
      </c>
      <c r="F1328" s="224">
        <v>11.03</v>
      </c>
    </row>
    <row r="1329">
      <c r="A1329" s="219" t="s">
        <v>3487</v>
      </c>
      <c r="B1329" s="220" t="s">
        <v>3488</v>
      </c>
      <c r="C1329" s="221" t="s">
        <v>864</v>
      </c>
      <c r="D1329" s="222">
        <v>0.4261</v>
      </c>
      <c r="E1329" s="223">
        <f t="shared" si="1"/>
        <v>0.5739</v>
      </c>
      <c r="F1329" s="224">
        <v>56.46</v>
      </c>
    </row>
    <row r="1330">
      <c r="A1330" s="219" t="s">
        <v>3489</v>
      </c>
      <c r="B1330" s="220" t="s">
        <v>3490</v>
      </c>
      <c r="C1330" s="221" t="s">
        <v>872</v>
      </c>
      <c r="D1330" s="222">
        <v>0.1092</v>
      </c>
      <c r="E1330" s="223">
        <f t="shared" si="1"/>
        <v>0.8908</v>
      </c>
      <c r="F1330" s="224">
        <v>220.26</v>
      </c>
    </row>
    <row r="1331">
      <c r="A1331" s="219" t="s">
        <v>3491</v>
      </c>
      <c r="B1331" s="220" t="s">
        <v>3492</v>
      </c>
      <c r="C1331" s="221" t="s">
        <v>864</v>
      </c>
      <c r="D1331" s="222">
        <v>0.0</v>
      </c>
      <c r="E1331" s="223">
        <f t="shared" si="1"/>
        <v>1</v>
      </c>
      <c r="F1331" s="224">
        <v>8.11</v>
      </c>
    </row>
    <row r="1332">
      <c r="A1332" s="219" t="s">
        <v>3493</v>
      </c>
      <c r="B1332" s="220" t="s">
        <v>3494</v>
      </c>
      <c r="C1332" s="221" t="s">
        <v>872</v>
      </c>
      <c r="D1332" s="222">
        <v>0.0</v>
      </c>
      <c r="E1332" s="223">
        <f t="shared" si="1"/>
        <v>1</v>
      </c>
      <c r="F1332" s="224">
        <v>13.72</v>
      </c>
    </row>
    <row r="1333">
      <c r="A1333" s="219" t="s">
        <v>3495</v>
      </c>
      <c r="B1333" s="220" t="s">
        <v>3496</v>
      </c>
      <c r="C1333" s="221" t="s">
        <v>864</v>
      </c>
      <c r="D1333" s="222">
        <v>0.0</v>
      </c>
      <c r="E1333" s="223">
        <f t="shared" si="1"/>
        <v>1</v>
      </c>
      <c r="F1333" s="224">
        <v>0.27</v>
      </c>
    </row>
    <row r="1334">
      <c r="A1334" s="219" t="s">
        <v>3497</v>
      </c>
      <c r="B1334" s="220" t="s">
        <v>3498</v>
      </c>
      <c r="C1334" s="221" t="s">
        <v>872</v>
      </c>
      <c r="D1334" s="222">
        <v>0.0</v>
      </c>
      <c r="E1334" s="223">
        <f t="shared" si="1"/>
        <v>1</v>
      </c>
      <c r="F1334" s="224">
        <v>0.43</v>
      </c>
    </row>
    <row r="1335">
      <c r="A1335" s="219" t="s">
        <v>3499</v>
      </c>
      <c r="B1335" s="220" t="s">
        <v>3500</v>
      </c>
      <c r="C1335" s="221" t="s">
        <v>864</v>
      </c>
      <c r="D1335" s="222">
        <v>0.2077</v>
      </c>
      <c r="E1335" s="223">
        <f t="shared" si="1"/>
        <v>0.7923</v>
      </c>
      <c r="F1335" s="224">
        <v>121.1</v>
      </c>
    </row>
    <row r="1336">
      <c r="A1336" s="219" t="s">
        <v>3501</v>
      </c>
      <c r="B1336" s="220" t="s">
        <v>3502</v>
      </c>
      <c r="C1336" s="221" t="s">
        <v>872</v>
      </c>
      <c r="D1336" s="222">
        <v>0.0851</v>
      </c>
      <c r="E1336" s="223">
        <f t="shared" si="1"/>
        <v>0.9149</v>
      </c>
      <c r="F1336" s="224">
        <v>295.59</v>
      </c>
    </row>
    <row r="1337">
      <c r="A1337" s="219" t="s">
        <v>3503</v>
      </c>
      <c r="B1337" s="220" t="s">
        <v>3504</v>
      </c>
      <c r="C1337" s="221" t="s">
        <v>864</v>
      </c>
      <c r="D1337" s="222">
        <v>0.2171</v>
      </c>
      <c r="E1337" s="223">
        <f t="shared" si="1"/>
        <v>0.7829</v>
      </c>
      <c r="F1337" s="224">
        <v>115.82</v>
      </c>
    </row>
    <row r="1338">
      <c r="A1338" s="219" t="s">
        <v>3505</v>
      </c>
      <c r="B1338" s="220" t="s">
        <v>3506</v>
      </c>
      <c r="C1338" s="221" t="s">
        <v>872</v>
      </c>
      <c r="D1338" s="222">
        <v>0.0882</v>
      </c>
      <c r="E1338" s="223">
        <f t="shared" si="1"/>
        <v>0.9118</v>
      </c>
      <c r="F1338" s="224">
        <v>285.09</v>
      </c>
    </row>
    <row r="1339">
      <c r="A1339" s="219" t="s">
        <v>3507</v>
      </c>
      <c r="B1339" s="220" t="s">
        <v>3508</v>
      </c>
      <c r="C1339" s="221" t="s">
        <v>864</v>
      </c>
      <c r="D1339" s="222">
        <v>0.2601</v>
      </c>
      <c r="E1339" s="223">
        <f t="shared" si="1"/>
        <v>0.7399</v>
      </c>
      <c r="F1339" s="224">
        <v>96.69</v>
      </c>
    </row>
    <row r="1340">
      <c r="A1340" s="219" t="s">
        <v>3509</v>
      </c>
      <c r="B1340" s="220" t="s">
        <v>3510</v>
      </c>
      <c r="C1340" s="221" t="s">
        <v>872</v>
      </c>
      <c r="D1340" s="222">
        <v>0.1132</v>
      </c>
      <c r="E1340" s="223">
        <f t="shared" si="1"/>
        <v>0.8868</v>
      </c>
      <c r="F1340" s="224">
        <v>222.2</v>
      </c>
    </row>
    <row r="1341">
      <c r="A1341" s="219" t="s">
        <v>3511</v>
      </c>
      <c r="B1341" s="220" t="s">
        <v>3512</v>
      </c>
      <c r="C1341" s="221" t="s">
        <v>864</v>
      </c>
      <c r="D1341" s="222">
        <v>0.2395</v>
      </c>
      <c r="E1341" s="223">
        <f t="shared" si="1"/>
        <v>0.7605</v>
      </c>
      <c r="F1341" s="224">
        <v>105.03</v>
      </c>
    </row>
    <row r="1342">
      <c r="A1342" s="219" t="s">
        <v>3513</v>
      </c>
      <c r="B1342" s="220" t="s">
        <v>3514</v>
      </c>
      <c r="C1342" s="221" t="s">
        <v>872</v>
      </c>
      <c r="D1342" s="222">
        <v>0.0954</v>
      </c>
      <c r="E1342" s="223">
        <f t="shared" si="1"/>
        <v>0.9046</v>
      </c>
      <c r="F1342" s="224">
        <v>263.63</v>
      </c>
    </row>
    <row r="1343">
      <c r="A1343" s="219" t="s">
        <v>3515</v>
      </c>
      <c r="B1343" s="220" t="s">
        <v>3516</v>
      </c>
      <c r="C1343" s="221" t="s">
        <v>864</v>
      </c>
      <c r="D1343" s="222">
        <v>0.5485</v>
      </c>
      <c r="E1343" s="223">
        <f t="shared" si="1"/>
        <v>0.4515</v>
      </c>
      <c r="F1343" s="224">
        <v>31.83</v>
      </c>
    </row>
    <row r="1344">
      <c r="A1344" s="219" t="s">
        <v>3517</v>
      </c>
      <c r="B1344" s="220" t="s">
        <v>3518</v>
      </c>
      <c r="C1344" s="221" t="s">
        <v>872</v>
      </c>
      <c r="D1344" s="222">
        <v>0.439</v>
      </c>
      <c r="E1344" s="223">
        <f t="shared" si="1"/>
        <v>0.561</v>
      </c>
      <c r="F1344" s="224">
        <v>39.77</v>
      </c>
    </row>
    <row r="1345">
      <c r="A1345" s="219" t="s">
        <v>3519</v>
      </c>
      <c r="B1345" s="220" t="s">
        <v>3520</v>
      </c>
      <c r="C1345" s="221" t="s">
        <v>864</v>
      </c>
      <c r="D1345" s="222">
        <v>0.3418</v>
      </c>
      <c r="E1345" s="223">
        <f t="shared" si="1"/>
        <v>0.6582</v>
      </c>
      <c r="F1345" s="224">
        <v>73.11</v>
      </c>
    </row>
    <row r="1346">
      <c r="A1346" s="219" t="s">
        <v>3521</v>
      </c>
      <c r="B1346" s="220" t="s">
        <v>3522</v>
      </c>
      <c r="C1346" s="221" t="s">
        <v>872</v>
      </c>
      <c r="D1346" s="222">
        <v>0.0935</v>
      </c>
      <c r="E1346" s="223">
        <f t="shared" si="1"/>
        <v>0.9065</v>
      </c>
      <c r="F1346" s="224">
        <v>267.24</v>
      </c>
    </row>
    <row r="1347">
      <c r="A1347" s="219" t="s">
        <v>3523</v>
      </c>
      <c r="B1347" s="220" t="s">
        <v>3524</v>
      </c>
      <c r="C1347" s="221" t="s">
        <v>864</v>
      </c>
      <c r="D1347" s="222">
        <v>0.1286</v>
      </c>
      <c r="E1347" s="223">
        <f t="shared" si="1"/>
        <v>0.8714</v>
      </c>
      <c r="F1347" s="224">
        <v>184.83</v>
      </c>
    </row>
    <row r="1348">
      <c r="A1348" s="219" t="s">
        <v>3525</v>
      </c>
      <c r="B1348" s="220" t="s">
        <v>3526</v>
      </c>
      <c r="C1348" s="221" t="s">
        <v>872</v>
      </c>
      <c r="D1348" s="222">
        <v>0.0427</v>
      </c>
      <c r="E1348" s="223">
        <f t="shared" si="1"/>
        <v>0.9573</v>
      </c>
      <c r="F1348" s="224">
        <v>556.56</v>
      </c>
    </row>
    <row r="1349">
      <c r="A1349" s="219" t="s">
        <v>3527</v>
      </c>
      <c r="B1349" s="220" t="s">
        <v>3528</v>
      </c>
      <c r="C1349" s="221" t="s">
        <v>864</v>
      </c>
      <c r="D1349" s="222">
        <v>0.0611</v>
      </c>
      <c r="E1349" s="223">
        <f t="shared" si="1"/>
        <v>0.9389</v>
      </c>
      <c r="F1349" s="224">
        <v>389.21</v>
      </c>
    </row>
    <row r="1350">
      <c r="A1350" s="219" t="s">
        <v>3529</v>
      </c>
      <c r="B1350" s="220" t="s">
        <v>3530</v>
      </c>
      <c r="C1350" s="221" t="s">
        <v>872</v>
      </c>
      <c r="D1350" s="222">
        <v>0.0182</v>
      </c>
      <c r="E1350" s="223">
        <f t="shared" si="1"/>
        <v>0.9818</v>
      </c>
      <c r="F1350" s="224">
        <v>1307.81</v>
      </c>
    </row>
    <row r="1351">
      <c r="A1351" s="219" t="s">
        <v>3531</v>
      </c>
      <c r="B1351" s="220" t="s">
        <v>3532</v>
      </c>
      <c r="C1351" s="221" t="s">
        <v>864</v>
      </c>
      <c r="D1351" s="222">
        <v>0.0</v>
      </c>
      <c r="E1351" s="223">
        <f t="shared" si="1"/>
        <v>1</v>
      </c>
      <c r="F1351" s="224">
        <v>0.36</v>
      </c>
    </row>
    <row r="1352">
      <c r="A1352" s="219" t="s">
        <v>3533</v>
      </c>
      <c r="B1352" s="220" t="s">
        <v>3534</v>
      </c>
      <c r="C1352" s="221" t="s">
        <v>872</v>
      </c>
      <c r="D1352" s="222">
        <v>0.0</v>
      </c>
      <c r="E1352" s="223">
        <f t="shared" si="1"/>
        <v>1</v>
      </c>
      <c r="F1352" s="224">
        <v>12.46</v>
      </c>
    </row>
    <row r="1353">
      <c r="A1353" s="219" t="s">
        <v>3535</v>
      </c>
      <c r="B1353" s="220" t="s">
        <v>3536</v>
      </c>
      <c r="C1353" s="221" t="s">
        <v>872</v>
      </c>
      <c r="D1353" s="222">
        <v>0.0</v>
      </c>
      <c r="E1353" s="223">
        <f t="shared" si="1"/>
        <v>1</v>
      </c>
      <c r="F1353" s="224">
        <v>6.55</v>
      </c>
    </row>
    <row r="1354">
      <c r="A1354" s="219" t="s">
        <v>3537</v>
      </c>
      <c r="B1354" s="220" t="s">
        <v>3538</v>
      </c>
      <c r="C1354" s="221" t="s">
        <v>864</v>
      </c>
      <c r="D1354" s="222">
        <v>0.0</v>
      </c>
      <c r="E1354" s="223">
        <f t="shared" si="1"/>
        <v>1</v>
      </c>
      <c r="F1354" s="224">
        <v>4.24</v>
      </c>
    </row>
    <row r="1355">
      <c r="A1355" s="219" t="s">
        <v>3539</v>
      </c>
      <c r="B1355" s="220" t="s">
        <v>3540</v>
      </c>
      <c r="C1355" s="221" t="s">
        <v>864</v>
      </c>
      <c r="D1355" s="222">
        <v>0.0</v>
      </c>
      <c r="E1355" s="223">
        <f t="shared" si="1"/>
        <v>1</v>
      </c>
      <c r="F1355" s="224">
        <v>3.32</v>
      </c>
    </row>
    <row r="1356">
      <c r="A1356" s="219" t="s">
        <v>3541</v>
      </c>
      <c r="B1356" s="220" t="s">
        <v>3542</v>
      </c>
      <c r="C1356" s="221" t="s">
        <v>872</v>
      </c>
      <c r="D1356" s="222">
        <v>0.0</v>
      </c>
      <c r="E1356" s="223">
        <f t="shared" si="1"/>
        <v>1</v>
      </c>
      <c r="F1356" s="224">
        <v>5.13</v>
      </c>
    </row>
    <row r="1357">
      <c r="A1357" s="219" t="s">
        <v>3543</v>
      </c>
      <c r="B1357" s="220" t="s">
        <v>3544</v>
      </c>
      <c r="C1357" s="221" t="s">
        <v>872</v>
      </c>
      <c r="D1357" s="222">
        <v>0.1896</v>
      </c>
      <c r="E1357" s="223">
        <f t="shared" si="1"/>
        <v>0.8104</v>
      </c>
      <c r="F1357" s="224">
        <v>172.24</v>
      </c>
    </row>
    <row r="1358">
      <c r="A1358" s="219" t="s">
        <v>3545</v>
      </c>
      <c r="B1358" s="220" t="s">
        <v>3546</v>
      </c>
      <c r="C1358" s="221" t="s">
        <v>864</v>
      </c>
      <c r="D1358" s="222">
        <v>0.3055</v>
      </c>
      <c r="E1358" s="223">
        <f t="shared" si="1"/>
        <v>0.6945</v>
      </c>
      <c r="F1358" s="224">
        <v>106.87</v>
      </c>
    </row>
    <row r="1359">
      <c r="A1359" s="219" t="s">
        <v>3547</v>
      </c>
      <c r="B1359" s="220" t="s">
        <v>3548</v>
      </c>
      <c r="C1359" s="221" t="s">
        <v>872</v>
      </c>
      <c r="D1359" s="222">
        <v>0.297</v>
      </c>
      <c r="E1359" s="223">
        <f t="shared" si="1"/>
        <v>0.703</v>
      </c>
      <c r="F1359" s="224">
        <v>109.95</v>
      </c>
    </row>
    <row r="1360">
      <c r="A1360" s="219" t="s">
        <v>3549</v>
      </c>
      <c r="B1360" s="220" t="s">
        <v>3550</v>
      </c>
      <c r="C1360" s="221" t="s">
        <v>864</v>
      </c>
      <c r="D1360" s="222">
        <v>0.4218</v>
      </c>
      <c r="E1360" s="223">
        <f t="shared" si="1"/>
        <v>0.5782</v>
      </c>
      <c r="F1360" s="224">
        <v>77.4</v>
      </c>
    </row>
    <row r="1361">
      <c r="A1361" s="219" t="s">
        <v>3551</v>
      </c>
      <c r="B1361" s="220" t="s">
        <v>3552</v>
      </c>
      <c r="C1361" s="221" t="s">
        <v>864</v>
      </c>
      <c r="D1361" s="222">
        <v>0.549</v>
      </c>
      <c r="E1361" s="223">
        <f t="shared" si="1"/>
        <v>0.451</v>
      </c>
      <c r="F1361" s="224">
        <v>45.21</v>
      </c>
    </row>
    <row r="1362">
      <c r="A1362" s="219" t="s">
        <v>3553</v>
      </c>
      <c r="B1362" s="220" t="s">
        <v>3554</v>
      </c>
      <c r="C1362" s="221" t="s">
        <v>872</v>
      </c>
      <c r="D1362" s="222">
        <v>0.2462</v>
      </c>
      <c r="E1362" s="223">
        <f t="shared" si="1"/>
        <v>0.7538</v>
      </c>
      <c r="F1362" s="224">
        <v>100.83</v>
      </c>
    </row>
    <row r="1363">
      <c r="A1363" s="219" t="s">
        <v>3555</v>
      </c>
      <c r="B1363" s="220" t="s">
        <v>3556</v>
      </c>
      <c r="C1363" s="221" t="s">
        <v>864</v>
      </c>
      <c r="D1363" s="222">
        <v>0.0</v>
      </c>
      <c r="E1363" s="223">
        <f t="shared" si="1"/>
        <v>1</v>
      </c>
      <c r="F1363" s="224">
        <v>10.86</v>
      </c>
    </row>
    <row r="1364">
      <c r="A1364" s="219" t="s">
        <v>3557</v>
      </c>
      <c r="B1364" s="220" t="s">
        <v>3558</v>
      </c>
      <c r="C1364" s="221" t="s">
        <v>872</v>
      </c>
      <c r="D1364" s="222">
        <v>0.0</v>
      </c>
      <c r="E1364" s="223">
        <f t="shared" si="1"/>
        <v>1</v>
      </c>
      <c r="F1364" s="224">
        <v>284.11</v>
      </c>
    </row>
    <row r="1365">
      <c r="A1365" s="219" t="s">
        <v>3559</v>
      </c>
      <c r="B1365" s="220" t="s">
        <v>3560</v>
      </c>
      <c r="C1365" s="221" t="s">
        <v>864</v>
      </c>
      <c r="D1365" s="222">
        <v>0.0</v>
      </c>
      <c r="E1365" s="223">
        <f t="shared" si="1"/>
        <v>1</v>
      </c>
      <c r="F1365" s="224">
        <v>7.63</v>
      </c>
    </row>
    <row r="1366">
      <c r="A1366" s="219" t="s">
        <v>3561</v>
      </c>
      <c r="B1366" s="220" t="s">
        <v>3562</v>
      </c>
      <c r="C1366" s="221" t="s">
        <v>872</v>
      </c>
      <c r="D1366" s="222">
        <v>0.0</v>
      </c>
      <c r="E1366" s="223">
        <f t="shared" si="1"/>
        <v>1</v>
      </c>
      <c r="F1366" s="224">
        <v>184.23</v>
      </c>
    </row>
    <row r="1367">
      <c r="A1367" s="219" t="s">
        <v>3563</v>
      </c>
      <c r="B1367" s="220" t="s">
        <v>3564</v>
      </c>
      <c r="C1367" s="221" t="s">
        <v>864</v>
      </c>
      <c r="D1367" s="222">
        <v>0.0</v>
      </c>
      <c r="E1367" s="223">
        <f t="shared" si="1"/>
        <v>1</v>
      </c>
      <c r="F1367" s="224">
        <v>6.79</v>
      </c>
    </row>
    <row r="1368">
      <c r="A1368" s="219" t="s">
        <v>3565</v>
      </c>
      <c r="B1368" s="220" t="s">
        <v>3566</v>
      </c>
      <c r="C1368" s="221" t="s">
        <v>872</v>
      </c>
      <c r="D1368" s="222">
        <v>0.0</v>
      </c>
      <c r="E1368" s="223">
        <f t="shared" si="1"/>
        <v>1</v>
      </c>
      <c r="F1368" s="224">
        <v>167.45</v>
      </c>
    </row>
    <row r="1369">
      <c r="A1369" s="219" t="s">
        <v>3567</v>
      </c>
      <c r="B1369" s="220" t="s">
        <v>3568</v>
      </c>
      <c r="C1369" s="221" t="s">
        <v>864</v>
      </c>
      <c r="D1369" s="222">
        <v>0.0</v>
      </c>
      <c r="E1369" s="223">
        <f t="shared" si="1"/>
        <v>1</v>
      </c>
      <c r="F1369" s="224">
        <v>4.8</v>
      </c>
    </row>
    <row r="1370">
      <c r="A1370" s="219" t="s">
        <v>3569</v>
      </c>
      <c r="B1370" s="220" t="s">
        <v>3570</v>
      </c>
      <c r="C1370" s="221" t="s">
        <v>872</v>
      </c>
      <c r="D1370" s="222">
        <v>0.0</v>
      </c>
      <c r="E1370" s="223">
        <f t="shared" si="1"/>
        <v>1</v>
      </c>
      <c r="F1370" s="224">
        <v>73.32</v>
      </c>
    </row>
    <row r="1371">
      <c r="A1371" s="219" t="s">
        <v>3571</v>
      </c>
      <c r="B1371" s="220" t="s">
        <v>3572</v>
      </c>
      <c r="C1371" s="221" t="s">
        <v>864</v>
      </c>
      <c r="D1371" s="222">
        <v>0.7369</v>
      </c>
      <c r="E1371" s="223">
        <f t="shared" si="1"/>
        <v>0.2631</v>
      </c>
      <c r="F1371" s="224">
        <v>31.89</v>
      </c>
    </row>
    <row r="1372">
      <c r="A1372" s="219" t="s">
        <v>3573</v>
      </c>
      <c r="B1372" s="220" t="s">
        <v>3574</v>
      </c>
      <c r="C1372" s="221" t="s">
        <v>872</v>
      </c>
      <c r="D1372" s="222">
        <v>0.7193</v>
      </c>
      <c r="E1372" s="223">
        <f t="shared" si="1"/>
        <v>0.2807</v>
      </c>
      <c r="F1372" s="224">
        <v>32.67</v>
      </c>
    </row>
    <row r="1373">
      <c r="A1373" s="219" t="s">
        <v>3575</v>
      </c>
      <c r="B1373" s="220" t="s">
        <v>3576</v>
      </c>
      <c r="C1373" s="221" t="s">
        <v>864</v>
      </c>
      <c r="D1373" s="222">
        <v>0.2763</v>
      </c>
      <c r="E1373" s="223">
        <f t="shared" si="1"/>
        <v>0.7237</v>
      </c>
      <c r="F1373" s="224">
        <v>118.19</v>
      </c>
    </row>
    <row r="1374">
      <c r="A1374" s="219" t="s">
        <v>3577</v>
      </c>
      <c r="B1374" s="220" t="s">
        <v>3578</v>
      </c>
      <c r="C1374" s="221" t="s">
        <v>872</v>
      </c>
      <c r="D1374" s="222">
        <v>0.1421</v>
      </c>
      <c r="E1374" s="223">
        <f t="shared" si="1"/>
        <v>0.8579</v>
      </c>
      <c r="F1374" s="224">
        <v>229.75</v>
      </c>
    </row>
    <row r="1375">
      <c r="A1375" s="219" t="s">
        <v>3579</v>
      </c>
      <c r="B1375" s="220" t="s">
        <v>3580</v>
      </c>
      <c r="C1375" s="221" t="s">
        <v>864</v>
      </c>
      <c r="D1375" s="222">
        <v>0.1721</v>
      </c>
      <c r="E1375" s="223">
        <f t="shared" si="1"/>
        <v>0.8279</v>
      </c>
      <c r="F1375" s="224">
        <v>189.69</v>
      </c>
    </row>
    <row r="1376">
      <c r="A1376" s="219" t="s">
        <v>3581</v>
      </c>
      <c r="B1376" s="220" t="s">
        <v>3582</v>
      </c>
      <c r="C1376" s="221" t="s">
        <v>872</v>
      </c>
      <c r="D1376" s="222">
        <v>0.0909</v>
      </c>
      <c r="E1376" s="223">
        <f t="shared" si="1"/>
        <v>0.9091</v>
      </c>
      <c r="F1376" s="224">
        <v>359.09</v>
      </c>
    </row>
    <row r="1377">
      <c r="A1377" s="219" t="s">
        <v>3583</v>
      </c>
      <c r="B1377" s="220" t="s">
        <v>3584</v>
      </c>
      <c r="C1377" s="221" t="s">
        <v>864</v>
      </c>
      <c r="D1377" s="222">
        <v>0.3793</v>
      </c>
      <c r="E1377" s="223">
        <f t="shared" si="1"/>
        <v>0.6207</v>
      </c>
      <c r="F1377" s="224">
        <v>74.71</v>
      </c>
    </row>
    <row r="1378">
      <c r="A1378" s="219" t="s">
        <v>3585</v>
      </c>
      <c r="B1378" s="220" t="s">
        <v>3586</v>
      </c>
      <c r="C1378" s="221" t="s">
        <v>872</v>
      </c>
      <c r="D1378" s="222">
        <v>0.1041</v>
      </c>
      <c r="E1378" s="223">
        <f t="shared" si="1"/>
        <v>0.8959</v>
      </c>
      <c r="F1378" s="224">
        <v>272.21</v>
      </c>
    </row>
    <row r="1379">
      <c r="A1379" s="219" t="s">
        <v>3587</v>
      </c>
      <c r="B1379" s="220" t="s">
        <v>3588</v>
      </c>
      <c r="C1379" s="221" t="s">
        <v>864</v>
      </c>
      <c r="D1379" s="222">
        <v>0.3641</v>
      </c>
      <c r="E1379" s="223">
        <f t="shared" si="1"/>
        <v>0.6359</v>
      </c>
      <c r="F1379" s="224">
        <v>77.84</v>
      </c>
    </row>
    <row r="1380">
      <c r="A1380" s="219" t="s">
        <v>3589</v>
      </c>
      <c r="B1380" s="220" t="s">
        <v>3590</v>
      </c>
      <c r="C1380" s="221" t="s">
        <v>872</v>
      </c>
      <c r="D1380" s="222">
        <v>0.1019</v>
      </c>
      <c r="E1380" s="223">
        <f t="shared" si="1"/>
        <v>0.8981</v>
      </c>
      <c r="F1380" s="224">
        <v>278.2</v>
      </c>
    </row>
    <row r="1381">
      <c r="A1381" s="219" t="s">
        <v>3591</v>
      </c>
      <c r="B1381" s="220" t="s">
        <v>3592</v>
      </c>
      <c r="C1381" s="221" t="s">
        <v>864</v>
      </c>
      <c r="D1381" s="222">
        <v>0.4085</v>
      </c>
      <c r="E1381" s="223">
        <f t="shared" si="1"/>
        <v>0.5915</v>
      </c>
      <c r="F1381" s="224">
        <v>69.37</v>
      </c>
    </row>
    <row r="1382">
      <c r="A1382" s="219" t="s">
        <v>3593</v>
      </c>
      <c r="B1382" s="220" t="s">
        <v>3594</v>
      </c>
      <c r="C1382" s="221" t="s">
        <v>872</v>
      </c>
      <c r="D1382" s="222">
        <v>0.1197</v>
      </c>
      <c r="E1382" s="223">
        <f t="shared" si="1"/>
        <v>0.8803</v>
      </c>
      <c r="F1382" s="224">
        <v>236.84</v>
      </c>
    </row>
    <row r="1383">
      <c r="A1383" s="219" t="s">
        <v>3595</v>
      </c>
      <c r="B1383" s="220" t="s">
        <v>3596</v>
      </c>
      <c r="C1383" s="221" t="s">
        <v>864</v>
      </c>
      <c r="D1383" s="222">
        <v>0.281</v>
      </c>
      <c r="E1383" s="223">
        <f t="shared" si="1"/>
        <v>0.719</v>
      </c>
      <c r="F1383" s="224">
        <v>100.86</v>
      </c>
    </row>
    <row r="1384">
      <c r="A1384" s="219" t="s">
        <v>3597</v>
      </c>
      <c r="B1384" s="220" t="s">
        <v>3598</v>
      </c>
      <c r="C1384" s="221" t="s">
        <v>872</v>
      </c>
      <c r="D1384" s="222">
        <v>0.0876</v>
      </c>
      <c r="E1384" s="223">
        <f t="shared" si="1"/>
        <v>0.9124</v>
      </c>
      <c r="F1384" s="224">
        <v>323.57</v>
      </c>
    </row>
    <row r="1385">
      <c r="A1385" s="219" t="s">
        <v>3599</v>
      </c>
      <c r="B1385" s="220" t="s">
        <v>3600</v>
      </c>
      <c r="C1385" s="221" t="s">
        <v>864</v>
      </c>
      <c r="D1385" s="222">
        <v>0.0</v>
      </c>
      <c r="E1385" s="223">
        <f t="shared" si="1"/>
        <v>1</v>
      </c>
      <c r="F1385" s="224">
        <v>0.07</v>
      </c>
    </row>
    <row r="1386">
      <c r="A1386" s="219" t="s">
        <v>3601</v>
      </c>
      <c r="B1386" s="220" t="s">
        <v>3602</v>
      </c>
      <c r="C1386" s="221" t="s">
        <v>872</v>
      </c>
      <c r="D1386" s="222">
        <v>0.0</v>
      </c>
      <c r="E1386" s="223">
        <f t="shared" si="1"/>
        <v>1</v>
      </c>
      <c r="F1386" s="224">
        <v>3.39</v>
      </c>
    </row>
    <row r="1387">
      <c r="A1387" s="219" t="s">
        <v>3603</v>
      </c>
      <c r="B1387" s="220" t="s">
        <v>3604</v>
      </c>
      <c r="C1387" s="221" t="s">
        <v>864</v>
      </c>
      <c r="D1387" s="222">
        <v>0.0</v>
      </c>
      <c r="E1387" s="223">
        <f t="shared" si="1"/>
        <v>1</v>
      </c>
      <c r="F1387" s="224">
        <v>0.2</v>
      </c>
    </row>
    <row r="1388">
      <c r="A1388" s="219" t="s">
        <v>3605</v>
      </c>
      <c r="B1388" s="220" t="s">
        <v>3606</v>
      </c>
      <c r="C1388" s="221" t="s">
        <v>872</v>
      </c>
      <c r="D1388" s="222">
        <v>0.0</v>
      </c>
      <c r="E1388" s="223">
        <f t="shared" si="1"/>
        <v>1</v>
      </c>
      <c r="F1388" s="224">
        <v>3.45</v>
      </c>
    </row>
    <row r="1389">
      <c r="A1389" s="219" t="s">
        <v>3607</v>
      </c>
      <c r="B1389" s="220" t="s">
        <v>3608</v>
      </c>
      <c r="C1389" s="221" t="s">
        <v>864</v>
      </c>
      <c r="D1389" s="222">
        <v>0.2945</v>
      </c>
      <c r="E1389" s="223">
        <f t="shared" si="1"/>
        <v>0.7055</v>
      </c>
      <c r="F1389" s="224">
        <v>80.71</v>
      </c>
    </row>
    <row r="1390">
      <c r="A1390" s="219" t="s">
        <v>3609</v>
      </c>
      <c r="B1390" s="220" t="s">
        <v>3610</v>
      </c>
      <c r="C1390" s="221" t="s">
        <v>872</v>
      </c>
      <c r="D1390" s="222">
        <v>0.1324</v>
      </c>
      <c r="E1390" s="223">
        <f t="shared" si="1"/>
        <v>0.8676</v>
      </c>
      <c r="F1390" s="224">
        <v>179.55</v>
      </c>
    </row>
    <row r="1391">
      <c r="A1391" s="219" t="s">
        <v>3611</v>
      </c>
      <c r="B1391" s="220" t="s">
        <v>3612</v>
      </c>
      <c r="C1391" s="221" t="s">
        <v>864</v>
      </c>
      <c r="D1391" s="222">
        <v>0.672</v>
      </c>
      <c r="E1391" s="223">
        <f t="shared" si="1"/>
        <v>0.328</v>
      </c>
      <c r="F1391" s="224">
        <v>31.68</v>
      </c>
    </row>
    <row r="1392">
      <c r="A1392" s="219" t="s">
        <v>3613</v>
      </c>
      <c r="B1392" s="220" t="s">
        <v>3614</v>
      </c>
      <c r="C1392" s="221" t="s">
        <v>872</v>
      </c>
      <c r="D1392" s="222">
        <v>0.626</v>
      </c>
      <c r="E1392" s="223">
        <f t="shared" si="1"/>
        <v>0.374</v>
      </c>
      <c r="F1392" s="224">
        <v>34.01</v>
      </c>
    </row>
    <row r="1393">
      <c r="A1393" s="219" t="s">
        <v>3615</v>
      </c>
      <c r="B1393" s="220" t="s">
        <v>3616</v>
      </c>
      <c r="C1393" s="221" t="s">
        <v>864</v>
      </c>
      <c r="D1393" s="222">
        <v>0.7008</v>
      </c>
      <c r="E1393" s="223">
        <f t="shared" si="1"/>
        <v>0.2992</v>
      </c>
      <c r="F1393" s="224">
        <v>30.38</v>
      </c>
    </row>
    <row r="1394">
      <c r="A1394" s="219" t="s">
        <v>3617</v>
      </c>
      <c r="B1394" s="220" t="s">
        <v>3618</v>
      </c>
      <c r="C1394" s="221" t="s">
        <v>872</v>
      </c>
      <c r="D1394" s="222">
        <v>0.6531</v>
      </c>
      <c r="E1394" s="223">
        <f t="shared" si="1"/>
        <v>0.3469</v>
      </c>
      <c r="F1394" s="224">
        <v>32.6</v>
      </c>
    </row>
    <row r="1395">
      <c r="A1395" s="219" t="s">
        <v>3619</v>
      </c>
      <c r="B1395" s="220" t="s">
        <v>3620</v>
      </c>
      <c r="C1395" s="221" t="s">
        <v>864</v>
      </c>
      <c r="D1395" s="222">
        <v>0.6776</v>
      </c>
      <c r="E1395" s="223">
        <f t="shared" si="1"/>
        <v>0.3224</v>
      </c>
      <c r="F1395" s="224">
        <v>31.42</v>
      </c>
    </row>
    <row r="1396">
      <c r="A1396" s="219" t="s">
        <v>3621</v>
      </c>
      <c r="B1396" s="220" t="s">
        <v>3622</v>
      </c>
      <c r="C1396" s="221" t="s">
        <v>872</v>
      </c>
      <c r="D1396" s="222">
        <v>0.6357</v>
      </c>
      <c r="E1396" s="223">
        <f t="shared" si="1"/>
        <v>0.3643</v>
      </c>
      <c r="F1396" s="224">
        <v>33.49</v>
      </c>
    </row>
    <row r="1397">
      <c r="A1397" s="219" t="s">
        <v>3623</v>
      </c>
      <c r="B1397" s="220" t="s">
        <v>3624</v>
      </c>
      <c r="C1397" s="221" t="s">
        <v>864</v>
      </c>
      <c r="D1397" s="222">
        <v>0.6708</v>
      </c>
      <c r="E1397" s="223">
        <f t="shared" si="1"/>
        <v>0.3292</v>
      </c>
      <c r="F1397" s="224">
        <v>31.74</v>
      </c>
    </row>
    <row r="1398">
      <c r="A1398" s="219" t="s">
        <v>3625</v>
      </c>
      <c r="B1398" s="220" t="s">
        <v>3626</v>
      </c>
      <c r="C1398" s="221" t="s">
        <v>872</v>
      </c>
      <c r="D1398" s="222">
        <v>0.6236</v>
      </c>
      <c r="E1398" s="223">
        <f t="shared" si="1"/>
        <v>0.3764</v>
      </c>
      <c r="F1398" s="224">
        <v>34.14</v>
      </c>
    </row>
    <row r="1399">
      <c r="A1399" s="219" t="s">
        <v>3627</v>
      </c>
      <c r="B1399" s="220" t="s">
        <v>3628</v>
      </c>
      <c r="C1399" s="221" t="s">
        <v>864</v>
      </c>
      <c r="D1399" s="222">
        <v>0.3467</v>
      </c>
      <c r="E1399" s="223">
        <f t="shared" si="1"/>
        <v>0.6533</v>
      </c>
      <c r="F1399" s="224">
        <v>68.56</v>
      </c>
    </row>
    <row r="1400">
      <c r="A1400" s="219" t="s">
        <v>3629</v>
      </c>
      <c r="B1400" s="220" t="s">
        <v>3630</v>
      </c>
      <c r="C1400" s="221" t="s">
        <v>872</v>
      </c>
      <c r="D1400" s="222">
        <v>0.1634</v>
      </c>
      <c r="E1400" s="223">
        <f t="shared" si="1"/>
        <v>0.8366</v>
      </c>
      <c r="F1400" s="224">
        <v>145.43</v>
      </c>
    </row>
    <row r="1401">
      <c r="A1401" s="219" t="s">
        <v>3631</v>
      </c>
      <c r="B1401" s="220" t="s">
        <v>3632</v>
      </c>
      <c r="C1401" s="221" t="s">
        <v>864</v>
      </c>
      <c r="D1401" s="222">
        <v>0.3731</v>
      </c>
      <c r="E1401" s="223">
        <f t="shared" si="1"/>
        <v>0.6269</v>
      </c>
      <c r="F1401" s="224">
        <v>63.71</v>
      </c>
    </row>
    <row r="1402">
      <c r="A1402" s="219" t="s">
        <v>3633</v>
      </c>
      <c r="B1402" s="220" t="s">
        <v>3634</v>
      </c>
      <c r="C1402" s="221" t="s">
        <v>872</v>
      </c>
      <c r="D1402" s="222">
        <v>0.1751</v>
      </c>
      <c r="E1402" s="223">
        <f t="shared" si="1"/>
        <v>0.8249</v>
      </c>
      <c r="F1402" s="224">
        <v>135.78</v>
      </c>
    </row>
    <row r="1403">
      <c r="A1403" s="219" t="s">
        <v>3635</v>
      </c>
      <c r="B1403" s="220" t="s">
        <v>3636</v>
      </c>
      <c r="C1403" s="221" t="s">
        <v>864</v>
      </c>
      <c r="D1403" s="222">
        <v>0.3647</v>
      </c>
      <c r="E1403" s="223">
        <f t="shared" si="1"/>
        <v>0.6353</v>
      </c>
      <c r="F1403" s="224">
        <v>68.97</v>
      </c>
    </row>
    <row r="1404">
      <c r="A1404" s="219" t="s">
        <v>3637</v>
      </c>
      <c r="B1404" s="220" t="s">
        <v>3638</v>
      </c>
      <c r="C1404" s="221" t="s">
        <v>872</v>
      </c>
      <c r="D1404" s="222">
        <v>0.2074</v>
      </c>
      <c r="E1404" s="223">
        <f t="shared" si="1"/>
        <v>0.7926</v>
      </c>
      <c r="F1404" s="224">
        <v>121.26</v>
      </c>
    </row>
    <row r="1405">
      <c r="A1405" s="219" t="s">
        <v>3639</v>
      </c>
      <c r="B1405" s="220" t="s">
        <v>3640</v>
      </c>
      <c r="C1405" s="221" t="s">
        <v>864</v>
      </c>
      <c r="D1405" s="222">
        <v>0.0</v>
      </c>
      <c r="E1405" s="223">
        <f t="shared" si="1"/>
        <v>1</v>
      </c>
      <c r="F1405" s="224">
        <v>0.96</v>
      </c>
    </row>
    <row r="1406">
      <c r="A1406" s="219" t="s">
        <v>3641</v>
      </c>
      <c r="B1406" s="220" t="s">
        <v>3642</v>
      </c>
      <c r="C1406" s="221" t="s">
        <v>872</v>
      </c>
      <c r="D1406" s="222">
        <v>0.0</v>
      </c>
      <c r="E1406" s="223">
        <f t="shared" si="1"/>
        <v>1</v>
      </c>
      <c r="F1406" s="224">
        <v>3.14</v>
      </c>
    </row>
    <row r="1407">
      <c r="A1407" s="219" t="s">
        <v>3643</v>
      </c>
      <c r="B1407" s="220" t="s">
        <v>3644</v>
      </c>
      <c r="C1407" s="221" t="s">
        <v>864</v>
      </c>
      <c r="D1407" s="222">
        <v>0.0</v>
      </c>
      <c r="E1407" s="223">
        <f t="shared" si="1"/>
        <v>1</v>
      </c>
      <c r="F1407" s="224">
        <v>1.02</v>
      </c>
    </row>
    <row r="1408">
      <c r="A1408" s="219" t="s">
        <v>3645</v>
      </c>
      <c r="B1408" s="220" t="s">
        <v>3646</v>
      </c>
      <c r="C1408" s="221" t="s">
        <v>872</v>
      </c>
      <c r="D1408" s="222">
        <v>0.0</v>
      </c>
      <c r="E1408" s="223">
        <f t="shared" si="1"/>
        <v>1</v>
      </c>
      <c r="F1408" s="224">
        <v>4.14</v>
      </c>
    </row>
    <row r="1409">
      <c r="A1409" s="219" t="s">
        <v>3647</v>
      </c>
      <c r="B1409" s="220" t="s">
        <v>3648</v>
      </c>
      <c r="C1409" s="221" t="s">
        <v>864</v>
      </c>
      <c r="D1409" s="222">
        <v>0.0</v>
      </c>
      <c r="E1409" s="223">
        <f t="shared" si="1"/>
        <v>1</v>
      </c>
      <c r="F1409" s="224">
        <v>1.2</v>
      </c>
    </row>
    <row r="1410">
      <c r="A1410" s="219" t="s">
        <v>3649</v>
      </c>
      <c r="B1410" s="220" t="s">
        <v>3650</v>
      </c>
      <c r="C1410" s="221" t="s">
        <v>872</v>
      </c>
      <c r="D1410" s="222">
        <v>0.0</v>
      </c>
      <c r="E1410" s="223">
        <f t="shared" si="1"/>
        <v>1</v>
      </c>
      <c r="F1410" s="224">
        <v>5.6</v>
      </c>
    </row>
    <row r="1411">
      <c r="A1411" s="219" t="s">
        <v>3651</v>
      </c>
      <c r="B1411" s="220" t="s">
        <v>3652</v>
      </c>
      <c r="C1411" s="221" t="s">
        <v>864</v>
      </c>
      <c r="D1411" s="222">
        <v>0.0</v>
      </c>
      <c r="E1411" s="223">
        <f t="shared" si="1"/>
        <v>1</v>
      </c>
      <c r="F1411" s="224">
        <v>4.83</v>
      </c>
    </row>
    <row r="1412">
      <c r="A1412" s="219" t="s">
        <v>3653</v>
      </c>
      <c r="B1412" s="220" t="s">
        <v>3654</v>
      </c>
      <c r="C1412" s="221" t="s">
        <v>872</v>
      </c>
      <c r="D1412" s="222">
        <v>0.0</v>
      </c>
      <c r="E1412" s="223">
        <f t="shared" si="1"/>
        <v>1</v>
      </c>
      <c r="F1412" s="224">
        <v>13.57</v>
      </c>
    </row>
    <row r="1413">
      <c r="A1413" s="219" t="s">
        <v>3655</v>
      </c>
      <c r="B1413" s="220" t="s">
        <v>3656</v>
      </c>
      <c r="C1413" s="221" t="s">
        <v>864</v>
      </c>
      <c r="D1413" s="222">
        <v>0.0</v>
      </c>
      <c r="E1413" s="223">
        <f t="shared" si="1"/>
        <v>1</v>
      </c>
      <c r="F1413" s="224">
        <v>0.27</v>
      </c>
    </row>
    <row r="1414">
      <c r="A1414" s="219" t="s">
        <v>3657</v>
      </c>
      <c r="B1414" s="220" t="s">
        <v>3658</v>
      </c>
      <c r="C1414" s="221" t="s">
        <v>872</v>
      </c>
      <c r="D1414" s="222">
        <v>0.0</v>
      </c>
      <c r="E1414" s="223">
        <f t="shared" si="1"/>
        <v>1</v>
      </c>
      <c r="F1414" s="224">
        <v>22.94</v>
      </c>
    </row>
    <row r="1415">
      <c r="A1415" s="219" t="s">
        <v>3659</v>
      </c>
      <c r="B1415" s="220" t="s">
        <v>3660</v>
      </c>
      <c r="C1415" s="221" t="s">
        <v>864</v>
      </c>
      <c r="D1415" s="222">
        <v>0.0</v>
      </c>
      <c r="E1415" s="223">
        <f t="shared" si="1"/>
        <v>1</v>
      </c>
      <c r="F1415" s="224">
        <v>0.34</v>
      </c>
    </row>
    <row r="1416">
      <c r="A1416" s="219" t="s">
        <v>3661</v>
      </c>
      <c r="B1416" s="220" t="s">
        <v>3662</v>
      </c>
      <c r="C1416" s="221" t="s">
        <v>872</v>
      </c>
      <c r="D1416" s="222">
        <v>0.0</v>
      </c>
      <c r="E1416" s="223">
        <f t="shared" si="1"/>
        <v>1</v>
      </c>
      <c r="F1416" s="224">
        <v>27.12</v>
      </c>
    </row>
    <row r="1417">
      <c r="A1417" s="219" t="s">
        <v>3663</v>
      </c>
      <c r="B1417" s="220" t="s">
        <v>3664</v>
      </c>
      <c r="C1417" s="221" t="s">
        <v>864</v>
      </c>
      <c r="D1417" s="222">
        <v>0.2615</v>
      </c>
      <c r="E1417" s="223">
        <f t="shared" si="1"/>
        <v>0.7385</v>
      </c>
      <c r="F1417" s="224">
        <v>117.17</v>
      </c>
    </row>
    <row r="1418">
      <c r="A1418" s="219" t="s">
        <v>3665</v>
      </c>
      <c r="B1418" s="220" t="s">
        <v>3666</v>
      </c>
      <c r="C1418" s="221" t="s">
        <v>872</v>
      </c>
      <c r="D1418" s="222">
        <v>0.1049</v>
      </c>
      <c r="E1418" s="223">
        <f t="shared" si="1"/>
        <v>0.8951</v>
      </c>
      <c r="F1418" s="224">
        <v>291.96</v>
      </c>
    </row>
    <row r="1419">
      <c r="A1419" s="219" t="s">
        <v>3667</v>
      </c>
      <c r="B1419" s="220" t="s">
        <v>3668</v>
      </c>
      <c r="C1419" s="221" t="s">
        <v>864</v>
      </c>
      <c r="D1419" s="222">
        <v>0.2384</v>
      </c>
      <c r="E1419" s="223">
        <f t="shared" si="1"/>
        <v>0.7616</v>
      </c>
      <c r="F1419" s="224">
        <v>99.69</v>
      </c>
    </row>
    <row r="1420">
      <c r="A1420" s="219" t="s">
        <v>3669</v>
      </c>
      <c r="B1420" s="220" t="s">
        <v>3670</v>
      </c>
      <c r="C1420" s="221" t="s">
        <v>872</v>
      </c>
      <c r="D1420" s="222">
        <v>0.1253</v>
      </c>
      <c r="E1420" s="223">
        <f t="shared" si="1"/>
        <v>0.8747</v>
      </c>
      <c r="F1420" s="224">
        <v>189.71</v>
      </c>
    </row>
    <row r="1421">
      <c r="A1421" s="219" t="s">
        <v>3671</v>
      </c>
      <c r="B1421" s="220" t="s">
        <v>3672</v>
      </c>
      <c r="C1421" s="221" t="s">
        <v>864</v>
      </c>
      <c r="D1421" s="222">
        <v>0.0</v>
      </c>
      <c r="E1421" s="223">
        <f t="shared" si="1"/>
        <v>1</v>
      </c>
      <c r="F1421" s="224">
        <v>5.38</v>
      </c>
    </row>
    <row r="1422">
      <c r="A1422" s="219" t="s">
        <v>3673</v>
      </c>
      <c r="B1422" s="220" t="s">
        <v>3674</v>
      </c>
      <c r="C1422" s="221" t="s">
        <v>872</v>
      </c>
      <c r="D1422" s="222">
        <v>0.0</v>
      </c>
      <c r="E1422" s="223">
        <f t="shared" si="1"/>
        <v>1</v>
      </c>
      <c r="F1422" s="224">
        <v>19.2</v>
      </c>
    </row>
    <row r="1423">
      <c r="A1423" s="219" t="s">
        <v>3675</v>
      </c>
      <c r="B1423" s="220" t="s">
        <v>3676</v>
      </c>
      <c r="C1423" s="221" t="s">
        <v>864</v>
      </c>
      <c r="D1423" s="222">
        <v>0.5569</v>
      </c>
      <c r="E1423" s="223">
        <f t="shared" si="1"/>
        <v>0.4431</v>
      </c>
      <c r="F1423" s="224">
        <v>39.02</v>
      </c>
    </row>
    <row r="1424">
      <c r="A1424" s="219" t="s">
        <v>3677</v>
      </c>
      <c r="B1424" s="220" t="s">
        <v>3678</v>
      </c>
      <c r="C1424" s="221" t="s">
        <v>872</v>
      </c>
      <c r="D1424" s="222">
        <v>0.2318</v>
      </c>
      <c r="E1424" s="223">
        <f t="shared" si="1"/>
        <v>0.7682</v>
      </c>
      <c r="F1424" s="224">
        <v>93.76</v>
      </c>
    </row>
    <row r="1425">
      <c r="A1425" s="219" t="s">
        <v>3679</v>
      </c>
      <c r="B1425" s="220" t="s">
        <v>3680</v>
      </c>
      <c r="C1425" s="221" t="s">
        <v>864</v>
      </c>
      <c r="D1425" s="222">
        <v>0.0</v>
      </c>
      <c r="E1425" s="223">
        <f t="shared" si="1"/>
        <v>1</v>
      </c>
      <c r="F1425" s="224">
        <v>1.13</v>
      </c>
    </row>
    <row r="1426">
      <c r="A1426" s="219" t="s">
        <v>3681</v>
      </c>
      <c r="B1426" s="220" t="s">
        <v>3682</v>
      </c>
      <c r="C1426" s="221" t="s">
        <v>872</v>
      </c>
      <c r="D1426" s="222">
        <v>0.0</v>
      </c>
      <c r="E1426" s="223">
        <f t="shared" si="1"/>
        <v>1</v>
      </c>
      <c r="F1426" s="224">
        <v>3.16</v>
      </c>
    </row>
    <row r="1427">
      <c r="A1427" s="219" t="s">
        <v>3683</v>
      </c>
      <c r="B1427" s="220" t="s">
        <v>3684</v>
      </c>
      <c r="C1427" s="221" t="s">
        <v>864</v>
      </c>
      <c r="D1427" s="222">
        <v>0.0669</v>
      </c>
      <c r="E1427" s="223">
        <f t="shared" si="1"/>
        <v>0.9331</v>
      </c>
      <c r="F1427" s="224">
        <v>359.63</v>
      </c>
    </row>
    <row r="1428">
      <c r="A1428" s="219" t="s">
        <v>3685</v>
      </c>
      <c r="B1428" s="220" t="s">
        <v>3686</v>
      </c>
      <c r="C1428" s="221" t="s">
        <v>872</v>
      </c>
      <c r="D1428" s="222">
        <v>0.0301</v>
      </c>
      <c r="E1428" s="223">
        <f t="shared" si="1"/>
        <v>0.9699</v>
      </c>
      <c r="F1428" s="224">
        <v>799.3</v>
      </c>
    </row>
    <row r="1429">
      <c r="A1429" s="219" t="s">
        <v>3687</v>
      </c>
      <c r="B1429" s="220" t="s">
        <v>3688</v>
      </c>
      <c r="C1429" s="221" t="s">
        <v>864</v>
      </c>
      <c r="D1429" s="222">
        <v>0.045</v>
      </c>
      <c r="E1429" s="223">
        <f t="shared" si="1"/>
        <v>0.955</v>
      </c>
      <c r="F1429" s="224">
        <v>534.3</v>
      </c>
    </row>
    <row r="1430">
      <c r="A1430" s="219" t="s">
        <v>3689</v>
      </c>
      <c r="B1430" s="220" t="s">
        <v>3690</v>
      </c>
      <c r="C1430" s="221" t="s">
        <v>872</v>
      </c>
      <c r="D1430" s="222">
        <v>0.0204</v>
      </c>
      <c r="E1430" s="223">
        <f t="shared" si="1"/>
        <v>0.9796</v>
      </c>
      <c r="F1430" s="224">
        <v>1181.99</v>
      </c>
    </row>
    <row r="1431">
      <c r="A1431" s="219" t="s">
        <v>3691</v>
      </c>
      <c r="B1431" s="220" t="s">
        <v>3692</v>
      </c>
      <c r="C1431" s="221" t="s">
        <v>864</v>
      </c>
      <c r="D1431" s="222">
        <v>0.7204</v>
      </c>
      <c r="E1431" s="223">
        <f t="shared" si="1"/>
        <v>0.2796</v>
      </c>
      <c r="F1431" s="224">
        <v>33.4</v>
      </c>
    </row>
    <row r="1432">
      <c r="A1432" s="219" t="s">
        <v>3693</v>
      </c>
      <c r="B1432" s="220" t="s">
        <v>3694</v>
      </c>
      <c r="C1432" s="221" t="s">
        <v>872</v>
      </c>
      <c r="D1432" s="222">
        <v>0.6648</v>
      </c>
      <c r="E1432" s="223">
        <f t="shared" si="1"/>
        <v>0.3352</v>
      </c>
      <c r="F1432" s="224">
        <v>36.19</v>
      </c>
    </row>
    <row r="1433">
      <c r="A1433" s="219" t="s">
        <v>3695</v>
      </c>
      <c r="B1433" s="220" t="s">
        <v>3696</v>
      </c>
      <c r="C1433" s="221" t="s">
        <v>864</v>
      </c>
      <c r="D1433" s="222">
        <v>0.1339</v>
      </c>
      <c r="E1433" s="223">
        <f t="shared" si="1"/>
        <v>0.8661</v>
      </c>
      <c r="F1433" s="224">
        <v>179.67</v>
      </c>
    </row>
    <row r="1434">
      <c r="A1434" s="219" t="s">
        <v>3697</v>
      </c>
      <c r="B1434" s="220" t="s">
        <v>3698</v>
      </c>
      <c r="C1434" s="221" t="s">
        <v>872</v>
      </c>
      <c r="D1434" s="222">
        <v>0.0582</v>
      </c>
      <c r="E1434" s="223">
        <f t="shared" si="1"/>
        <v>0.9418</v>
      </c>
      <c r="F1434" s="224">
        <v>413.34</v>
      </c>
    </row>
    <row r="1435">
      <c r="A1435" s="219" t="s">
        <v>3699</v>
      </c>
      <c r="B1435" s="220" t="s">
        <v>3700</v>
      </c>
      <c r="C1435" s="221" t="s">
        <v>864</v>
      </c>
      <c r="D1435" s="222">
        <v>0.0471</v>
      </c>
      <c r="E1435" s="223">
        <f t="shared" si="1"/>
        <v>0.9529</v>
      </c>
      <c r="F1435" s="224">
        <v>510.45</v>
      </c>
    </row>
    <row r="1436">
      <c r="A1436" s="219" t="s">
        <v>3701</v>
      </c>
      <c r="B1436" s="220" t="s">
        <v>3702</v>
      </c>
      <c r="C1436" s="221" t="s">
        <v>872</v>
      </c>
      <c r="D1436" s="222">
        <v>0.0219</v>
      </c>
      <c r="E1436" s="223">
        <f t="shared" si="1"/>
        <v>0.9781</v>
      </c>
      <c r="F1436" s="224">
        <v>1098.24</v>
      </c>
    </row>
    <row r="1437">
      <c r="A1437" s="219" t="s">
        <v>3703</v>
      </c>
      <c r="B1437" s="220" t="s">
        <v>3704</v>
      </c>
      <c r="C1437" s="221" t="s">
        <v>864</v>
      </c>
      <c r="D1437" s="222">
        <v>0.091</v>
      </c>
      <c r="E1437" s="223">
        <f t="shared" si="1"/>
        <v>0.909</v>
      </c>
      <c r="F1437" s="224">
        <v>264.28</v>
      </c>
    </row>
    <row r="1438">
      <c r="A1438" s="219" t="s">
        <v>3705</v>
      </c>
      <c r="B1438" s="220" t="s">
        <v>3706</v>
      </c>
      <c r="C1438" s="221" t="s">
        <v>872</v>
      </c>
      <c r="D1438" s="222">
        <v>0.0464</v>
      </c>
      <c r="E1438" s="223">
        <f t="shared" si="1"/>
        <v>0.9536</v>
      </c>
      <c r="F1438" s="224">
        <v>518.33</v>
      </c>
    </row>
    <row r="1439">
      <c r="A1439" s="219" t="s">
        <v>3707</v>
      </c>
      <c r="B1439" s="220" t="s">
        <v>3708</v>
      </c>
      <c r="C1439" s="221" t="s">
        <v>864</v>
      </c>
      <c r="D1439" s="222">
        <v>0.6179</v>
      </c>
      <c r="E1439" s="223">
        <f t="shared" si="1"/>
        <v>0.3821</v>
      </c>
      <c r="F1439" s="224">
        <v>38.94</v>
      </c>
    </row>
    <row r="1440">
      <c r="A1440" s="219" t="s">
        <v>3709</v>
      </c>
      <c r="B1440" s="220" t="s">
        <v>3710</v>
      </c>
      <c r="C1440" s="221" t="s">
        <v>872</v>
      </c>
      <c r="D1440" s="222">
        <v>0.5006</v>
      </c>
      <c r="E1440" s="223">
        <f t="shared" si="1"/>
        <v>0.4994</v>
      </c>
      <c r="F1440" s="224">
        <v>48.06</v>
      </c>
    </row>
    <row r="1441">
      <c r="A1441" s="219" t="s">
        <v>3711</v>
      </c>
      <c r="B1441" s="220" t="s">
        <v>3712</v>
      </c>
      <c r="C1441" s="221" t="s">
        <v>864</v>
      </c>
      <c r="D1441" s="222">
        <v>0.0</v>
      </c>
      <c r="E1441" s="223">
        <f t="shared" si="1"/>
        <v>1</v>
      </c>
      <c r="F1441" s="224">
        <v>3.06</v>
      </c>
    </row>
    <row r="1442">
      <c r="A1442" s="219" t="s">
        <v>3713</v>
      </c>
      <c r="B1442" s="220" t="s">
        <v>3714</v>
      </c>
      <c r="C1442" s="221" t="s">
        <v>872</v>
      </c>
      <c r="D1442" s="222">
        <v>0.0</v>
      </c>
      <c r="E1442" s="223">
        <f t="shared" si="1"/>
        <v>1</v>
      </c>
      <c r="F1442" s="224">
        <v>8.39</v>
      </c>
    </row>
    <row r="1443">
      <c r="A1443" s="219" t="s">
        <v>3715</v>
      </c>
      <c r="B1443" s="220" t="s">
        <v>3716</v>
      </c>
      <c r="C1443" s="221" t="s">
        <v>864</v>
      </c>
      <c r="D1443" s="222">
        <v>0.0345</v>
      </c>
      <c r="E1443" s="223">
        <f t="shared" si="1"/>
        <v>0.9655</v>
      </c>
      <c r="F1443" s="224">
        <v>696.84</v>
      </c>
    </row>
    <row r="1444">
      <c r="A1444" s="219" t="s">
        <v>3717</v>
      </c>
      <c r="B1444" s="220" t="s">
        <v>3718</v>
      </c>
      <c r="C1444" s="221" t="s">
        <v>872</v>
      </c>
      <c r="D1444" s="222">
        <v>0.0158</v>
      </c>
      <c r="E1444" s="223">
        <f t="shared" si="1"/>
        <v>0.9842</v>
      </c>
      <c r="F1444" s="224">
        <v>1526.62</v>
      </c>
    </row>
    <row r="1445">
      <c r="A1445" s="219" t="s">
        <v>3719</v>
      </c>
      <c r="B1445" s="220" t="s">
        <v>3720</v>
      </c>
      <c r="C1445" s="221" t="s">
        <v>864</v>
      </c>
      <c r="D1445" s="222">
        <v>0.1022</v>
      </c>
      <c r="E1445" s="223">
        <f t="shared" si="1"/>
        <v>0.8978</v>
      </c>
      <c r="F1445" s="224">
        <v>235.42</v>
      </c>
    </row>
    <row r="1446">
      <c r="A1446" s="219" t="s">
        <v>3721</v>
      </c>
      <c r="B1446" s="220" t="s">
        <v>3722</v>
      </c>
      <c r="C1446" s="221" t="s">
        <v>872</v>
      </c>
      <c r="D1446" s="222">
        <v>0.0512</v>
      </c>
      <c r="E1446" s="223">
        <f t="shared" si="1"/>
        <v>0.9488</v>
      </c>
      <c r="F1446" s="224">
        <v>469.85</v>
      </c>
    </row>
    <row r="1447">
      <c r="A1447" s="219" t="s">
        <v>3723</v>
      </c>
      <c r="B1447" s="220" t="s">
        <v>3724</v>
      </c>
      <c r="C1447" s="221" t="s">
        <v>864</v>
      </c>
      <c r="D1447" s="222">
        <v>0.0359</v>
      </c>
      <c r="E1447" s="223">
        <f t="shared" si="1"/>
        <v>0.9641</v>
      </c>
      <c r="F1447" s="224">
        <v>669.91</v>
      </c>
    </row>
    <row r="1448">
      <c r="A1448" s="219" t="s">
        <v>3725</v>
      </c>
      <c r="B1448" s="220" t="s">
        <v>3726</v>
      </c>
      <c r="C1448" s="221" t="s">
        <v>872</v>
      </c>
      <c r="D1448" s="222">
        <v>0.0168</v>
      </c>
      <c r="E1448" s="223">
        <f t="shared" si="1"/>
        <v>0.9832</v>
      </c>
      <c r="F1448" s="224">
        <v>1429.37</v>
      </c>
    </row>
    <row r="1449">
      <c r="A1449" s="219" t="s">
        <v>3727</v>
      </c>
      <c r="B1449" s="220" t="s">
        <v>3728</v>
      </c>
      <c r="C1449" s="221" t="s">
        <v>864</v>
      </c>
      <c r="D1449" s="222">
        <v>0.0483</v>
      </c>
      <c r="E1449" s="223">
        <f t="shared" si="1"/>
        <v>0.9517</v>
      </c>
      <c r="F1449" s="224">
        <v>498.5</v>
      </c>
    </row>
    <row r="1450">
      <c r="A1450" s="219" t="s">
        <v>3729</v>
      </c>
      <c r="B1450" s="220" t="s">
        <v>3730</v>
      </c>
      <c r="C1450" s="221" t="s">
        <v>872</v>
      </c>
      <c r="D1450" s="222">
        <v>0.0231</v>
      </c>
      <c r="E1450" s="223">
        <f t="shared" si="1"/>
        <v>0.9769</v>
      </c>
      <c r="F1450" s="224">
        <v>1042.79</v>
      </c>
    </row>
    <row r="1451">
      <c r="A1451" s="219" t="s">
        <v>3731</v>
      </c>
      <c r="B1451" s="220" t="s">
        <v>3732</v>
      </c>
      <c r="C1451" s="221" t="s">
        <v>864</v>
      </c>
      <c r="D1451" s="222">
        <v>0.6857</v>
      </c>
      <c r="E1451" s="223">
        <f t="shared" si="1"/>
        <v>0.3143</v>
      </c>
      <c r="F1451" s="224">
        <v>31.05</v>
      </c>
    </row>
    <row r="1452">
      <c r="A1452" s="219" t="s">
        <v>3733</v>
      </c>
      <c r="B1452" s="220" t="s">
        <v>3734</v>
      </c>
      <c r="C1452" s="221" t="s">
        <v>872</v>
      </c>
      <c r="D1452" s="222">
        <v>0.6501</v>
      </c>
      <c r="E1452" s="223">
        <f t="shared" si="1"/>
        <v>0.3499</v>
      </c>
      <c r="F1452" s="224">
        <v>32.75</v>
      </c>
    </row>
    <row r="1453">
      <c r="A1453" s="219" t="s">
        <v>3735</v>
      </c>
      <c r="B1453" s="220" t="s">
        <v>3736</v>
      </c>
      <c r="C1453" s="221" t="s">
        <v>864</v>
      </c>
      <c r="D1453" s="222">
        <v>0.1535</v>
      </c>
      <c r="E1453" s="223">
        <f t="shared" si="1"/>
        <v>0.8465</v>
      </c>
      <c r="F1453" s="224">
        <v>156.77</v>
      </c>
    </row>
    <row r="1454">
      <c r="A1454" s="219" t="s">
        <v>3737</v>
      </c>
      <c r="B1454" s="220" t="s">
        <v>3738</v>
      </c>
      <c r="C1454" s="221" t="s">
        <v>872</v>
      </c>
      <c r="D1454" s="222">
        <v>0.0812</v>
      </c>
      <c r="E1454" s="223">
        <f t="shared" si="1"/>
        <v>0.9188</v>
      </c>
      <c r="F1454" s="224">
        <v>296.13</v>
      </c>
    </row>
    <row r="1455">
      <c r="A1455" s="219" t="s">
        <v>3739</v>
      </c>
      <c r="B1455" s="220" t="s">
        <v>3740</v>
      </c>
      <c r="C1455" s="221" t="s">
        <v>864</v>
      </c>
      <c r="D1455" s="222">
        <v>0.2297</v>
      </c>
      <c r="E1455" s="223">
        <f t="shared" si="1"/>
        <v>0.7703</v>
      </c>
      <c r="F1455" s="224">
        <v>104.73</v>
      </c>
    </row>
    <row r="1456">
      <c r="A1456" s="219" t="s">
        <v>3741</v>
      </c>
      <c r="B1456" s="220" t="s">
        <v>3742</v>
      </c>
      <c r="C1456" s="221" t="s">
        <v>872</v>
      </c>
      <c r="D1456" s="222">
        <v>0.1356</v>
      </c>
      <c r="E1456" s="223">
        <f t="shared" si="1"/>
        <v>0.8644</v>
      </c>
      <c r="F1456" s="224">
        <v>177.4</v>
      </c>
    </row>
    <row r="1457">
      <c r="A1457" s="219" t="s">
        <v>3743</v>
      </c>
      <c r="B1457" s="220" t="s">
        <v>3744</v>
      </c>
      <c r="C1457" s="221" t="s">
        <v>864</v>
      </c>
      <c r="D1457" s="222">
        <v>0.2282</v>
      </c>
      <c r="E1457" s="223">
        <f t="shared" si="1"/>
        <v>0.7718</v>
      </c>
      <c r="F1457" s="224">
        <v>105.44</v>
      </c>
    </row>
    <row r="1458">
      <c r="A1458" s="219" t="s">
        <v>3745</v>
      </c>
      <c r="B1458" s="220" t="s">
        <v>3746</v>
      </c>
      <c r="C1458" s="221" t="s">
        <v>872</v>
      </c>
      <c r="D1458" s="222">
        <v>0.1332</v>
      </c>
      <c r="E1458" s="223">
        <f t="shared" si="1"/>
        <v>0.8668</v>
      </c>
      <c r="F1458" s="224">
        <v>180.67</v>
      </c>
    </row>
    <row r="1459">
      <c r="A1459" s="219" t="s">
        <v>3747</v>
      </c>
      <c r="B1459" s="220" t="s">
        <v>3748</v>
      </c>
      <c r="C1459" s="221" t="s">
        <v>864</v>
      </c>
      <c r="D1459" s="222">
        <v>0.0</v>
      </c>
      <c r="E1459" s="223">
        <f t="shared" si="1"/>
        <v>1</v>
      </c>
      <c r="F1459" s="224">
        <v>0.67</v>
      </c>
    </row>
    <row r="1460">
      <c r="A1460" s="219" t="s">
        <v>3749</v>
      </c>
      <c r="B1460" s="220" t="s">
        <v>3750</v>
      </c>
      <c r="C1460" s="221" t="s">
        <v>872</v>
      </c>
      <c r="D1460" s="222">
        <v>0.0</v>
      </c>
      <c r="E1460" s="223">
        <f t="shared" si="1"/>
        <v>1</v>
      </c>
      <c r="F1460" s="224">
        <v>10.72</v>
      </c>
    </row>
    <row r="1461">
      <c r="A1461" s="219" t="s">
        <v>3751</v>
      </c>
      <c r="B1461" s="220" t="s">
        <v>3752</v>
      </c>
      <c r="C1461" s="221" t="s">
        <v>864</v>
      </c>
      <c r="D1461" s="222">
        <v>0.0</v>
      </c>
      <c r="E1461" s="223">
        <f t="shared" si="1"/>
        <v>1</v>
      </c>
      <c r="F1461" s="224">
        <v>0.76</v>
      </c>
    </row>
    <row r="1462">
      <c r="A1462" s="219" t="s">
        <v>3753</v>
      </c>
      <c r="B1462" s="220" t="s">
        <v>3754</v>
      </c>
      <c r="C1462" s="221" t="s">
        <v>872</v>
      </c>
      <c r="D1462" s="222">
        <v>0.0</v>
      </c>
      <c r="E1462" s="223">
        <f t="shared" si="1"/>
        <v>1</v>
      </c>
      <c r="F1462" s="224">
        <v>3.04</v>
      </c>
    </row>
    <row r="1463">
      <c r="A1463" s="219" t="s">
        <v>3755</v>
      </c>
      <c r="B1463" s="220" t="s">
        <v>3756</v>
      </c>
      <c r="C1463" s="221" t="s">
        <v>864</v>
      </c>
      <c r="D1463" s="222">
        <v>0.0</v>
      </c>
      <c r="E1463" s="223">
        <f t="shared" si="1"/>
        <v>1</v>
      </c>
      <c r="F1463" s="224">
        <v>6.29</v>
      </c>
    </row>
    <row r="1464">
      <c r="A1464" s="219" t="s">
        <v>3757</v>
      </c>
      <c r="B1464" s="220" t="s">
        <v>3758</v>
      </c>
      <c r="C1464" s="221" t="s">
        <v>872</v>
      </c>
      <c r="D1464" s="222">
        <v>0.0</v>
      </c>
      <c r="E1464" s="223">
        <f t="shared" si="1"/>
        <v>1</v>
      </c>
      <c r="F1464" s="224">
        <v>13.43</v>
      </c>
    </row>
    <row r="1465">
      <c r="A1465" s="219" t="s">
        <v>3759</v>
      </c>
      <c r="B1465" s="220" t="s">
        <v>3760</v>
      </c>
      <c r="C1465" s="221" t="s">
        <v>864</v>
      </c>
      <c r="D1465" s="222">
        <v>0.0</v>
      </c>
      <c r="E1465" s="223">
        <f t="shared" si="1"/>
        <v>1</v>
      </c>
      <c r="F1465" s="224">
        <v>8.33</v>
      </c>
    </row>
    <row r="1466">
      <c r="A1466" s="219" t="s">
        <v>3761</v>
      </c>
      <c r="B1466" s="220" t="s">
        <v>3762</v>
      </c>
      <c r="C1466" s="221" t="s">
        <v>872</v>
      </c>
      <c r="D1466" s="222">
        <v>0.0</v>
      </c>
      <c r="E1466" s="223">
        <f t="shared" si="1"/>
        <v>1</v>
      </c>
      <c r="F1466" s="224">
        <v>17.55</v>
      </c>
    </row>
    <row r="1467">
      <c r="A1467" s="219" t="s">
        <v>3763</v>
      </c>
      <c r="B1467" s="220" t="s">
        <v>3764</v>
      </c>
      <c r="C1467" s="221" t="s">
        <v>864</v>
      </c>
      <c r="D1467" s="222">
        <v>0.0</v>
      </c>
      <c r="E1467" s="223">
        <f t="shared" si="1"/>
        <v>1</v>
      </c>
      <c r="F1467" s="224">
        <v>8.46</v>
      </c>
    </row>
    <row r="1468">
      <c r="A1468" s="219" t="s">
        <v>3765</v>
      </c>
      <c r="B1468" s="220" t="s">
        <v>3766</v>
      </c>
      <c r="C1468" s="221" t="s">
        <v>872</v>
      </c>
      <c r="D1468" s="222">
        <v>0.0</v>
      </c>
      <c r="E1468" s="223">
        <f t="shared" si="1"/>
        <v>1</v>
      </c>
      <c r="F1468" s="224">
        <v>31.39</v>
      </c>
    </row>
    <row r="1469">
      <c r="A1469" s="219" t="s">
        <v>3767</v>
      </c>
      <c r="B1469" s="220" t="s">
        <v>3768</v>
      </c>
      <c r="C1469" s="221" t="s">
        <v>864</v>
      </c>
      <c r="D1469" s="222">
        <v>0.2106</v>
      </c>
      <c r="E1469" s="223">
        <f t="shared" si="1"/>
        <v>0.7894</v>
      </c>
      <c r="F1469" s="224">
        <v>112.85</v>
      </c>
    </row>
    <row r="1470">
      <c r="A1470" s="219" t="s">
        <v>3769</v>
      </c>
      <c r="B1470" s="220" t="s">
        <v>3770</v>
      </c>
      <c r="C1470" s="221" t="s">
        <v>872</v>
      </c>
      <c r="D1470" s="222">
        <v>0.0909</v>
      </c>
      <c r="E1470" s="223">
        <f t="shared" si="1"/>
        <v>0.9091</v>
      </c>
      <c r="F1470" s="224">
        <v>261.48</v>
      </c>
    </row>
    <row r="1471">
      <c r="A1471" s="219" t="s">
        <v>3771</v>
      </c>
      <c r="B1471" s="220" t="s">
        <v>3772</v>
      </c>
      <c r="C1471" s="221" t="s">
        <v>864</v>
      </c>
      <c r="D1471" s="222">
        <v>0.2633</v>
      </c>
      <c r="E1471" s="223">
        <f t="shared" si="1"/>
        <v>0.7367</v>
      </c>
      <c r="F1471" s="224">
        <v>90.27</v>
      </c>
    </row>
    <row r="1472">
      <c r="A1472" s="219" t="s">
        <v>3773</v>
      </c>
      <c r="B1472" s="220" t="s">
        <v>3774</v>
      </c>
      <c r="C1472" s="221" t="s">
        <v>872</v>
      </c>
      <c r="D1472" s="222">
        <v>0.1234</v>
      </c>
      <c r="E1472" s="223">
        <f t="shared" si="1"/>
        <v>0.8766</v>
      </c>
      <c r="F1472" s="224">
        <v>192.56</v>
      </c>
    </row>
    <row r="1473">
      <c r="A1473" s="219" t="s">
        <v>3775</v>
      </c>
      <c r="B1473" s="220" t="s">
        <v>3776</v>
      </c>
      <c r="C1473" s="221" t="s">
        <v>864</v>
      </c>
      <c r="D1473" s="222">
        <v>0.0694</v>
      </c>
      <c r="E1473" s="223">
        <f t="shared" si="1"/>
        <v>0.9306</v>
      </c>
      <c r="F1473" s="224">
        <v>342.38</v>
      </c>
    </row>
    <row r="1474">
      <c r="A1474" s="219" t="s">
        <v>3777</v>
      </c>
      <c r="B1474" s="220" t="s">
        <v>3778</v>
      </c>
      <c r="C1474" s="221" t="s">
        <v>872</v>
      </c>
      <c r="D1474" s="222">
        <v>0.021</v>
      </c>
      <c r="E1474" s="223">
        <f t="shared" si="1"/>
        <v>0.979</v>
      </c>
      <c r="F1474" s="224">
        <v>1133.47</v>
      </c>
    </row>
    <row r="1475">
      <c r="A1475" s="219" t="s">
        <v>3779</v>
      </c>
      <c r="B1475" s="220" t="s">
        <v>3780</v>
      </c>
      <c r="C1475" s="221" t="s">
        <v>864</v>
      </c>
      <c r="D1475" s="222">
        <v>0.3876</v>
      </c>
      <c r="E1475" s="223">
        <f t="shared" si="1"/>
        <v>0.6124</v>
      </c>
      <c r="F1475" s="224">
        <v>64.89</v>
      </c>
    </row>
    <row r="1476">
      <c r="A1476" s="219" t="s">
        <v>3781</v>
      </c>
      <c r="B1476" s="220" t="s">
        <v>3782</v>
      </c>
      <c r="C1476" s="221" t="s">
        <v>872</v>
      </c>
      <c r="D1476" s="222">
        <v>0.1786</v>
      </c>
      <c r="E1476" s="223">
        <f t="shared" si="1"/>
        <v>0.8214</v>
      </c>
      <c r="F1476" s="224">
        <v>140.84</v>
      </c>
    </row>
    <row r="1477">
      <c r="A1477" s="219" t="s">
        <v>3783</v>
      </c>
      <c r="B1477" s="220" t="s">
        <v>3784</v>
      </c>
      <c r="C1477" s="221" t="s">
        <v>864</v>
      </c>
      <c r="D1477" s="222">
        <v>0.3722</v>
      </c>
      <c r="E1477" s="223">
        <f t="shared" si="1"/>
        <v>0.6278</v>
      </c>
      <c r="F1477" s="224">
        <v>67.57</v>
      </c>
    </row>
    <row r="1478">
      <c r="A1478" s="219" t="s">
        <v>3785</v>
      </c>
      <c r="B1478" s="220" t="s">
        <v>3786</v>
      </c>
      <c r="C1478" s="221" t="s">
        <v>872</v>
      </c>
      <c r="D1478" s="222">
        <v>0.1769</v>
      </c>
      <c r="E1478" s="223">
        <f t="shared" si="1"/>
        <v>0.8231</v>
      </c>
      <c r="F1478" s="224">
        <v>142.21</v>
      </c>
    </row>
    <row r="1479">
      <c r="A1479" s="219" t="s">
        <v>861</v>
      </c>
      <c r="B1479" s="220" t="s">
        <v>862</v>
      </c>
      <c r="C1479" s="221" t="s">
        <v>864</v>
      </c>
      <c r="D1479" s="222">
        <v>0.3654</v>
      </c>
      <c r="E1479" s="223">
        <f t="shared" si="1"/>
        <v>0.6346</v>
      </c>
      <c r="F1479" s="224">
        <v>68.83</v>
      </c>
    </row>
    <row r="1480">
      <c r="A1480" s="219" t="s">
        <v>870</v>
      </c>
      <c r="B1480" s="220" t="s">
        <v>871</v>
      </c>
      <c r="C1480" s="221" t="s">
        <v>872</v>
      </c>
      <c r="D1480" s="222">
        <v>0.1636</v>
      </c>
      <c r="E1480" s="223">
        <f t="shared" si="1"/>
        <v>0.8364</v>
      </c>
      <c r="F1480" s="224">
        <v>153.74</v>
      </c>
    </row>
    <row r="1481">
      <c r="A1481" s="219" t="s">
        <v>3787</v>
      </c>
      <c r="B1481" s="220" t="s">
        <v>3788</v>
      </c>
      <c r="C1481" s="221" t="s">
        <v>864</v>
      </c>
      <c r="D1481" s="222">
        <v>0.2161</v>
      </c>
      <c r="E1481" s="223">
        <f t="shared" si="1"/>
        <v>0.7839</v>
      </c>
      <c r="F1481" s="224">
        <v>91.38</v>
      </c>
    </row>
    <row r="1482">
      <c r="A1482" s="219" t="s">
        <v>3789</v>
      </c>
      <c r="B1482" s="220" t="s">
        <v>3790</v>
      </c>
      <c r="C1482" s="221" t="s">
        <v>872</v>
      </c>
      <c r="D1482" s="222">
        <v>0.0911</v>
      </c>
      <c r="E1482" s="223">
        <f t="shared" si="1"/>
        <v>0.9089</v>
      </c>
      <c r="F1482" s="224">
        <v>216.85</v>
      </c>
    </row>
    <row r="1483">
      <c r="A1483" s="219" t="s">
        <v>3791</v>
      </c>
      <c r="B1483" s="220" t="s">
        <v>3792</v>
      </c>
      <c r="C1483" s="221" t="s">
        <v>864</v>
      </c>
      <c r="D1483" s="222">
        <v>0.2073</v>
      </c>
      <c r="E1483" s="223">
        <f t="shared" si="1"/>
        <v>0.7927</v>
      </c>
      <c r="F1483" s="224">
        <v>95.28</v>
      </c>
    </row>
    <row r="1484">
      <c r="A1484" s="219" t="s">
        <v>3793</v>
      </c>
      <c r="B1484" s="220" t="s">
        <v>3794</v>
      </c>
      <c r="C1484" s="221" t="s">
        <v>872</v>
      </c>
      <c r="D1484" s="222">
        <v>0.0882</v>
      </c>
      <c r="E1484" s="223">
        <f t="shared" si="1"/>
        <v>0.9118</v>
      </c>
      <c r="F1484" s="224">
        <v>224.03</v>
      </c>
    </row>
    <row r="1485">
      <c r="A1485" s="219" t="s">
        <v>3795</v>
      </c>
      <c r="B1485" s="220" t="s">
        <v>3796</v>
      </c>
      <c r="C1485" s="221" t="s">
        <v>864</v>
      </c>
      <c r="D1485" s="222">
        <v>0.2344</v>
      </c>
      <c r="E1485" s="223">
        <f t="shared" si="1"/>
        <v>0.7656</v>
      </c>
      <c r="F1485" s="224">
        <v>84.27</v>
      </c>
    </row>
    <row r="1486">
      <c r="A1486" s="219" t="s">
        <v>3797</v>
      </c>
      <c r="B1486" s="220" t="s">
        <v>3798</v>
      </c>
      <c r="C1486" s="221" t="s">
        <v>872</v>
      </c>
      <c r="D1486" s="222">
        <v>0.0871</v>
      </c>
      <c r="E1486" s="223">
        <f t="shared" si="1"/>
        <v>0.9129</v>
      </c>
      <c r="F1486" s="224">
        <v>226.86</v>
      </c>
    </row>
    <row r="1487">
      <c r="A1487" s="219" t="s">
        <v>3799</v>
      </c>
      <c r="B1487" s="220" t="s">
        <v>3800</v>
      </c>
      <c r="C1487" s="221" t="s">
        <v>864</v>
      </c>
      <c r="D1487" s="222">
        <v>0.2228</v>
      </c>
      <c r="E1487" s="223">
        <f t="shared" si="1"/>
        <v>0.7772</v>
      </c>
      <c r="F1487" s="224">
        <v>88.65</v>
      </c>
    </row>
    <row r="1488">
      <c r="A1488" s="219" t="s">
        <v>3801</v>
      </c>
      <c r="B1488" s="220" t="s">
        <v>3802</v>
      </c>
      <c r="C1488" s="221" t="s">
        <v>872</v>
      </c>
      <c r="D1488" s="222">
        <v>0.0838</v>
      </c>
      <c r="E1488" s="223">
        <f t="shared" si="1"/>
        <v>0.9162</v>
      </c>
      <c r="F1488" s="224">
        <v>235.64</v>
      </c>
    </row>
    <row r="1489">
      <c r="A1489" s="219" t="s">
        <v>3803</v>
      </c>
      <c r="B1489" s="220" t="s">
        <v>3804</v>
      </c>
      <c r="C1489" s="221" t="s">
        <v>864</v>
      </c>
      <c r="D1489" s="222">
        <v>0.2884</v>
      </c>
      <c r="E1489" s="223">
        <f t="shared" si="1"/>
        <v>0.7116</v>
      </c>
      <c r="F1489" s="224">
        <v>68.49</v>
      </c>
    </row>
    <row r="1490">
      <c r="A1490" s="219" t="s">
        <v>3805</v>
      </c>
      <c r="B1490" s="220" t="s">
        <v>3806</v>
      </c>
      <c r="C1490" s="221" t="s">
        <v>872</v>
      </c>
      <c r="D1490" s="222">
        <v>0.1202</v>
      </c>
      <c r="E1490" s="223">
        <f t="shared" si="1"/>
        <v>0.8798</v>
      </c>
      <c r="F1490" s="224">
        <v>164.27</v>
      </c>
    </row>
    <row r="1491">
      <c r="A1491" s="219" t="s">
        <v>3807</v>
      </c>
      <c r="B1491" s="220" t="s">
        <v>3808</v>
      </c>
      <c r="C1491" s="221" t="s">
        <v>864</v>
      </c>
      <c r="D1491" s="222">
        <v>0.2815</v>
      </c>
      <c r="E1491" s="223">
        <f t="shared" si="1"/>
        <v>0.7185</v>
      </c>
      <c r="F1491" s="224">
        <v>70.17</v>
      </c>
    </row>
    <row r="1492">
      <c r="A1492" s="219" t="s">
        <v>3809</v>
      </c>
      <c r="B1492" s="220" t="s">
        <v>3810</v>
      </c>
      <c r="C1492" s="221" t="s">
        <v>872</v>
      </c>
      <c r="D1492" s="222">
        <v>0.1179</v>
      </c>
      <c r="E1492" s="223">
        <f t="shared" si="1"/>
        <v>0.8821</v>
      </c>
      <c r="F1492" s="224">
        <v>167.55</v>
      </c>
    </row>
    <row r="1493">
      <c r="A1493" s="219" t="s">
        <v>3811</v>
      </c>
      <c r="B1493" s="220" t="s">
        <v>3812</v>
      </c>
      <c r="C1493" s="221" t="s">
        <v>864</v>
      </c>
      <c r="D1493" s="222">
        <v>0.2368</v>
      </c>
      <c r="E1493" s="223">
        <f t="shared" si="1"/>
        <v>0.7632</v>
      </c>
      <c r="F1493" s="224">
        <v>83.39</v>
      </c>
    </row>
    <row r="1494">
      <c r="A1494" s="219" t="s">
        <v>3813</v>
      </c>
      <c r="B1494" s="220" t="s">
        <v>3814</v>
      </c>
      <c r="C1494" s="221" t="s">
        <v>872</v>
      </c>
      <c r="D1494" s="222">
        <v>0.1318</v>
      </c>
      <c r="E1494" s="223">
        <f t="shared" si="1"/>
        <v>0.8682</v>
      </c>
      <c r="F1494" s="224">
        <v>149.86</v>
      </c>
    </row>
    <row r="1495">
      <c r="A1495" s="219" t="s">
        <v>3815</v>
      </c>
      <c r="B1495" s="220" t="s">
        <v>3816</v>
      </c>
      <c r="C1495" s="221" t="s">
        <v>864</v>
      </c>
      <c r="D1495" s="222">
        <v>0.0</v>
      </c>
      <c r="E1495" s="223">
        <f t="shared" si="1"/>
        <v>1</v>
      </c>
      <c r="F1495" s="224">
        <v>12.26</v>
      </c>
    </row>
    <row r="1496">
      <c r="A1496" s="219" t="s">
        <v>3817</v>
      </c>
      <c r="B1496" s="220" t="s">
        <v>3818</v>
      </c>
      <c r="C1496" s="221" t="s">
        <v>872</v>
      </c>
      <c r="D1496" s="222">
        <v>0.0</v>
      </c>
      <c r="E1496" s="223">
        <f t="shared" si="1"/>
        <v>1</v>
      </c>
      <c r="F1496" s="224">
        <v>24.36</v>
      </c>
    </row>
    <row r="1497">
      <c r="A1497" s="219" t="s">
        <v>3819</v>
      </c>
      <c r="B1497" s="220" t="s">
        <v>3820</v>
      </c>
      <c r="C1497" s="221" t="s">
        <v>864</v>
      </c>
      <c r="D1497" s="222">
        <v>0.254</v>
      </c>
      <c r="E1497" s="223">
        <f t="shared" si="1"/>
        <v>0.746</v>
      </c>
      <c r="F1497" s="224">
        <v>77.76</v>
      </c>
    </row>
    <row r="1498">
      <c r="A1498" s="219" t="s">
        <v>3821</v>
      </c>
      <c r="B1498" s="220" t="s">
        <v>3822</v>
      </c>
      <c r="C1498" s="221" t="s">
        <v>872</v>
      </c>
      <c r="D1498" s="222">
        <v>0.1184</v>
      </c>
      <c r="E1498" s="223">
        <f t="shared" si="1"/>
        <v>0.8816</v>
      </c>
      <c r="F1498" s="224">
        <v>166.83</v>
      </c>
    </row>
    <row r="1499">
      <c r="A1499" s="219" t="s">
        <v>3823</v>
      </c>
      <c r="B1499" s="220" t="s">
        <v>3824</v>
      </c>
      <c r="C1499" s="221" t="s">
        <v>864</v>
      </c>
      <c r="D1499" s="222">
        <v>0.0</v>
      </c>
      <c r="E1499" s="223">
        <f t="shared" si="1"/>
        <v>1</v>
      </c>
      <c r="F1499" s="224">
        <v>0.77</v>
      </c>
    </row>
    <row r="1500">
      <c r="A1500" s="219" t="s">
        <v>3825</v>
      </c>
      <c r="B1500" s="220" t="s">
        <v>3826</v>
      </c>
      <c r="C1500" s="221" t="s">
        <v>872</v>
      </c>
      <c r="D1500" s="222">
        <v>0.0</v>
      </c>
      <c r="E1500" s="223">
        <f t="shared" si="1"/>
        <v>1</v>
      </c>
      <c r="F1500" s="224">
        <v>10.77</v>
      </c>
    </row>
    <row r="1501">
      <c r="A1501" s="219" t="s">
        <v>3827</v>
      </c>
      <c r="B1501" s="220" t="s">
        <v>3828</v>
      </c>
      <c r="C1501" s="221" t="s">
        <v>864</v>
      </c>
      <c r="D1501" s="222">
        <v>0.7456</v>
      </c>
      <c r="E1501" s="223">
        <f t="shared" si="1"/>
        <v>0.2544</v>
      </c>
      <c r="F1501" s="224">
        <v>32.27</v>
      </c>
    </row>
    <row r="1502">
      <c r="A1502" s="219" t="s">
        <v>3829</v>
      </c>
      <c r="B1502" s="220" t="s">
        <v>3830</v>
      </c>
      <c r="C1502" s="221" t="s">
        <v>872</v>
      </c>
      <c r="D1502" s="222">
        <v>0.7225</v>
      </c>
      <c r="E1502" s="223">
        <f t="shared" si="1"/>
        <v>0.2775</v>
      </c>
      <c r="F1502" s="224">
        <v>33.3</v>
      </c>
    </row>
    <row r="1503">
      <c r="A1503" s="219" t="s">
        <v>3831</v>
      </c>
      <c r="B1503" s="220" t="s">
        <v>3832</v>
      </c>
      <c r="C1503" s="221" t="s">
        <v>864</v>
      </c>
      <c r="D1503" s="222">
        <v>0.0</v>
      </c>
      <c r="E1503" s="223">
        <f t="shared" si="1"/>
        <v>1</v>
      </c>
      <c r="F1503" s="224">
        <v>0.03</v>
      </c>
    </row>
    <row r="1504">
      <c r="A1504" s="219" t="s">
        <v>3833</v>
      </c>
      <c r="B1504" s="220" t="s">
        <v>3834</v>
      </c>
      <c r="C1504" s="221" t="s">
        <v>872</v>
      </c>
      <c r="D1504" s="222">
        <v>0.0</v>
      </c>
      <c r="E1504" s="223">
        <f t="shared" si="1"/>
        <v>1</v>
      </c>
      <c r="F1504" s="224">
        <v>0.05</v>
      </c>
    </row>
    <row r="1505">
      <c r="A1505" s="219" t="s">
        <v>3835</v>
      </c>
      <c r="B1505" s="220" t="s">
        <v>3836</v>
      </c>
      <c r="C1505" s="221" t="s">
        <v>864</v>
      </c>
      <c r="D1505" s="222">
        <v>0.0</v>
      </c>
      <c r="E1505" s="223">
        <f t="shared" si="1"/>
        <v>1</v>
      </c>
      <c r="F1505" s="224">
        <v>5.14</v>
      </c>
    </row>
    <row r="1506">
      <c r="A1506" s="219" t="s">
        <v>3837</v>
      </c>
      <c r="B1506" s="220" t="s">
        <v>3838</v>
      </c>
      <c r="C1506" s="221" t="s">
        <v>872</v>
      </c>
      <c r="D1506" s="222">
        <v>0.0</v>
      </c>
      <c r="E1506" s="223">
        <f t="shared" si="1"/>
        <v>1</v>
      </c>
      <c r="F1506" s="224">
        <v>176.51</v>
      </c>
    </row>
    <row r="1507">
      <c r="A1507" s="219" t="s">
        <v>3839</v>
      </c>
      <c r="B1507" s="220" t="s">
        <v>3840</v>
      </c>
      <c r="C1507" s="221" t="s">
        <v>864</v>
      </c>
      <c r="D1507" s="222">
        <v>0.0</v>
      </c>
      <c r="E1507" s="223">
        <f t="shared" si="1"/>
        <v>1</v>
      </c>
      <c r="F1507" s="224">
        <v>6.33</v>
      </c>
    </row>
    <row r="1508">
      <c r="A1508" s="219" t="s">
        <v>3841</v>
      </c>
      <c r="B1508" s="220" t="s">
        <v>3842</v>
      </c>
      <c r="C1508" s="221" t="s">
        <v>872</v>
      </c>
      <c r="D1508" s="222">
        <v>0.0</v>
      </c>
      <c r="E1508" s="223">
        <f t="shared" si="1"/>
        <v>1</v>
      </c>
      <c r="F1508" s="224">
        <v>262.09</v>
      </c>
    </row>
    <row r="1509">
      <c r="A1509" s="219" t="s">
        <v>3843</v>
      </c>
      <c r="B1509" s="220" t="s">
        <v>3844</v>
      </c>
      <c r="C1509" s="221" t="s">
        <v>864</v>
      </c>
      <c r="D1509" s="222">
        <v>0.0</v>
      </c>
      <c r="E1509" s="223">
        <f t="shared" si="1"/>
        <v>1</v>
      </c>
      <c r="F1509" s="224">
        <v>0.08</v>
      </c>
    </row>
    <row r="1510">
      <c r="A1510" s="219" t="s">
        <v>3845</v>
      </c>
      <c r="B1510" s="220" t="s">
        <v>3846</v>
      </c>
      <c r="C1510" s="221" t="s">
        <v>872</v>
      </c>
      <c r="D1510" s="222">
        <v>0.0</v>
      </c>
      <c r="E1510" s="223">
        <f t="shared" si="1"/>
        <v>1</v>
      </c>
      <c r="F1510" s="224">
        <v>0.65</v>
      </c>
    </row>
    <row r="1511">
      <c r="A1511" s="219" t="s">
        <v>3847</v>
      </c>
      <c r="B1511" s="220" t="s">
        <v>3848</v>
      </c>
      <c r="C1511" s="221" t="s">
        <v>864</v>
      </c>
      <c r="D1511" s="222">
        <v>0.0</v>
      </c>
      <c r="E1511" s="223">
        <f t="shared" si="1"/>
        <v>1</v>
      </c>
      <c r="F1511" s="224">
        <v>0.12</v>
      </c>
    </row>
    <row r="1512">
      <c r="A1512" s="219" t="s">
        <v>3849</v>
      </c>
      <c r="B1512" s="220" t="s">
        <v>3850</v>
      </c>
      <c r="C1512" s="221" t="s">
        <v>872</v>
      </c>
      <c r="D1512" s="222">
        <v>0.0</v>
      </c>
      <c r="E1512" s="223">
        <f t="shared" si="1"/>
        <v>1</v>
      </c>
      <c r="F1512" s="224">
        <v>0.9</v>
      </c>
    </row>
    <row r="1513">
      <c r="A1513" s="219" t="s">
        <v>3851</v>
      </c>
      <c r="B1513" s="220" t="s">
        <v>3852</v>
      </c>
      <c r="C1513" s="221" t="s">
        <v>864</v>
      </c>
      <c r="D1513" s="222">
        <v>0.3165</v>
      </c>
      <c r="E1513" s="223">
        <f t="shared" si="1"/>
        <v>0.6835</v>
      </c>
      <c r="F1513" s="224">
        <v>76.03</v>
      </c>
    </row>
    <row r="1514">
      <c r="A1514" s="219" t="s">
        <v>3853</v>
      </c>
      <c r="B1514" s="220" t="s">
        <v>3854</v>
      </c>
      <c r="C1514" s="221" t="s">
        <v>872</v>
      </c>
      <c r="D1514" s="222">
        <v>0.1257</v>
      </c>
      <c r="E1514" s="223">
        <f t="shared" si="1"/>
        <v>0.8743</v>
      </c>
      <c r="F1514" s="224">
        <v>191.35</v>
      </c>
    </row>
    <row r="1515">
      <c r="A1515" s="219" t="s">
        <v>3855</v>
      </c>
      <c r="B1515" s="220" t="s">
        <v>3856</v>
      </c>
      <c r="C1515" s="221" t="s">
        <v>864</v>
      </c>
      <c r="D1515" s="222">
        <v>0.3082</v>
      </c>
      <c r="E1515" s="223">
        <f t="shared" si="1"/>
        <v>0.6918</v>
      </c>
      <c r="F1515" s="224">
        <v>78.07</v>
      </c>
    </row>
    <row r="1516">
      <c r="A1516" s="219" t="s">
        <v>3857</v>
      </c>
      <c r="B1516" s="220" t="s">
        <v>3858</v>
      </c>
      <c r="C1516" s="221" t="s">
        <v>872</v>
      </c>
      <c r="D1516" s="222">
        <v>0.1139</v>
      </c>
      <c r="E1516" s="223">
        <f t="shared" si="1"/>
        <v>0.8861</v>
      </c>
      <c r="F1516" s="224">
        <v>211.2</v>
      </c>
    </row>
    <row r="1517">
      <c r="A1517" s="219" t="s">
        <v>3859</v>
      </c>
      <c r="B1517" s="220" t="s">
        <v>3860</v>
      </c>
      <c r="C1517" s="221" t="s">
        <v>864</v>
      </c>
      <c r="D1517" s="222">
        <v>0.2702</v>
      </c>
      <c r="E1517" s="223">
        <f t="shared" si="1"/>
        <v>0.7298</v>
      </c>
      <c r="F1517" s="224">
        <v>89.03</v>
      </c>
    </row>
    <row r="1518">
      <c r="A1518" s="219" t="s">
        <v>3861</v>
      </c>
      <c r="B1518" s="220" t="s">
        <v>3862</v>
      </c>
      <c r="C1518" s="221" t="s">
        <v>872</v>
      </c>
      <c r="D1518" s="222">
        <v>0.0959</v>
      </c>
      <c r="E1518" s="223">
        <f t="shared" si="1"/>
        <v>0.9041</v>
      </c>
      <c r="F1518" s="224">
        <v>250.99</v>
      </c>
    </row>
    <row r="1519">
      <c r="A1519" s="219" t="s">
        <v>3863</v>
      </c>
      <c r="B1519" s="220" t="s">
        <v>3864</v>
      </c>
      <c r="C1519" s="221" t="s">
        <v>864</v>
      </c>
      <c r="D1519" s="222">
        <v>0.2713</v>
      </c>
      <c r="E1519" s="223">
        <f t="shared" si="1"/>
        <v>0.7287</v>
      </c>
      <c r="F1519" s="224">
        <v>88.69</v>
      </c>
    </row>
    <row r="1520">
      <c r="A1520" s="219" t="s">
        <v>3865</v>
      </c>
      <c r="B1520" s="220" t="s">
        <v>3866</v>
      </c>
      <c r="C1520" s="221" t="s">
        <v>872</v>
      </c>
      <c r="D1520" s="222">
        <v>0.0917</v>
      </c>
      <c r="E1520" s="223">
        <f t="shared" si="1"/>
        <v>0.9083</v>
      </c>
      <c r="F1520" s="224">
        <v>262.41</v>
      </c>
    </row>
    <row r="1521">
      <c r="A1521" s="219" t="s">
        <v>3867</v>
      </c>
      <c r="B1521" s="220" t="s">
        <v>3868</v>
      </c>
      <c r="C1521" s="221" t="s">
        <v>864</v>
      </c>
      <c r="D1521" s="222">
        <v>0.1101</v>
      </c>
      <c r="E1521" s="223">
        <f t="shared" si="1"/>
        <v>0.8899</v>
      </c>
      <c r="F1521" s="224">
        <v>218.51</v>
      </c>
    </row>
    <row r="1522">
      <c r="A1522" s="219" t="s">
        <v>3869</v>
      </c>
      <c r="B1522" s="220" t="s">
        <v>3870</v>
      </c>
      <c r="C1522" s="221" t="s">
        <v>872</v>
      </c>
      <c r="D1522" s="222">
        <v>0.0364</v>
      </c>
      <c r="E1522" s="223">
        <f t="shared" si="1"/>
        <v>0.9636</v>
      </c>
      <c r="F1522" s="224">
        <v>661.07</v>
      </c>
    </row>
    <row r="1523">
      <c r="A1523" s="219" t="s">
        <v>3871</v>
      </c>
      <c r="B1523" s="220" t="s">
        <v>3872</v>
      </c>
      <c r="C1523" s="221" t="s">
        <v>864</v>
      </c>
      <c r="D1523" s="222">
        <v>0.3947</v>
      </c>
      <c r="E1523" s="223">
        <f t="shared" si="1"/>
        <v>0.6053</v>
      </c>
      <c r="F1523" s="224">
        <v>60.96</v>
      </c>
    </row>
    <row r="1524">
      <c r="A1524" s="219" t="s">
        <v>3873</v>
      </c>
      <c r="B1524" s="220" t="s">
        <v>3874</v>
      </c>
      <c r="C1524" s="221" t="s">
        <v>872</v>
      </c>
      <c r="D1524" s="222">
        <v>0.1337</v>
      </c>
      <c r="E1524" s="223">
        <f t="shared" si="1"/>
        <v>0.8663</v>
      </c>
      <c r="F1524" s="224">
        <v>180.02</v>
      </c>
    </row>
    <row r="1525">
      <c r="A1525" s="219" t="s">
        <v>3875</v>
      </c>
      <c r="B1525" s="220" t="s">
        <v>3876</v>
      </c>
      <c r="C1525" s="221" t="s">
        <v>864</v>
      </c>
      <c r="D1525" s="222">
        <v>0.3929</v>
      </c>
      <c r="E1525" s="223">
        <f t="shared" si="1"/>
        <v>0.6071</v>
      </c>
      <c r="F1525" s="224">
        <v>61.23</v>
      </c>
    </row>
    <row r="1526">
      <c r="A1526" s="219" t="s">
        <v>3877</v>
      </c>
      <c r="B1526" s="220" t="s">
        <v>3878</v>
      </c>
      <c r="C1526" s="221" t="s">
        <v>872</v>
      </c>
      <c r="D1526" s="222">
        <v>0.1333</v>
      </c>
      <c r="E1526" s="223">
        <f t="shared" si="1"/>
        <v>0.8667</v>
      </c>
      <c r="F1526" s="224">
        <v>180.52</v>
      </c>
    </row>
    <row r="1527">
      <c r="A1527" s="219" t="s">
        <v>3879</v>
      </c>
      <c r="B1527" s="220" t="s">
        <v>3880</v>
      </c>
      <c r="C1527" s="221" t="s">
        <v>864</v>
      </c>
      <c r="D1527" s="222">
        <v>0.4421</v>
      </c>
      <c r="E1527" s="223">
        <f t="shared" si="1"/>
        <v>0.5579</v>
      </c>
      <c r="F1527" s="224">
        <v>54.42</v>
      </c>
    </row>
    <row r="1528">
      <c r="A1528" s="219" t="s">
        <v>3881</v>
      </c>
      <c r="B1528" s="220" t="s">
        <v>3882</v>
      </c>
      <c r="C1528" s="221" t="s">
        <v>872</v>
      </c>
      <c r="D1528" s="222">
        <v>0.1728</v>
      </c>
      <c r="E1528" s="223">
        <f t="shared" si="1"/>
        <v>0.8272</v>
      </c>
      <c r="F1528" s="224">
        <v>139.27</v>
      </c>
    </row>
    <row r="1529">
      <c r="A1529" s="219" t="s">
        <v>3883</v>
      </c>
      <c r="B1529" s="220" t="s">
        <v>3884</v>
      </c>
      <c r="C1529" s="221" t="s">
        <v>864</v>
      </c>
      <c r="D1529" s="222">
        <v>0.4399</v>
      </c>
      <c r="E1529" s="223">
        <f t="shared" si="1"/>
        <v>0.5601</v>
      </c>
      <c r="F1529" s="224">
        <v>54.69</v>
      </c>
    </row>
    <row r="1530">
      <c r="A1530" s="219" t="s">
        <v>3885</v>
      </c>
      <c r="B1530" s="220" t="s">
        <v>3886</v>
      </c>
      <c r="C1530" s="221" t="s">
        <v>872</v>
      </c>
      <c r="D1530" s="222">
        <v>0.1721</v>
      </c>
      <c r="E1530" s="223">
        <f t="shared" si="1"/>
        <v>0.8279</v>
      </c>
      <c r="F1530" s="224">
        <v>139.77</v>
      </c>
    </row>
    <row r="1531">
      <c r="A1531" s="219" t="s">
        <v>3887</v>
      </c>
      <c r="B1531" s="220" t="s">
        <v>3888</v>
      </c>
      <c r="C1531" s="221" t="s">
        <v>864</v>
      </c>
      <c r="D1531" s="222">
        <v>0.4249</v>
      </c>
      <c r="E1531" s="223">
        <f t="shared" si="1"/>
        <v>0.5751</v>
      </c>
      <c r="F1531" s="224">
        <v>56.62</v>
      </c>
    </row>
    <row r="1532">
      <c r="A1532" s="219" t="s">
        <v>3889</v>
      </c>
      <c r="B1532" s="220" t="s">
        <v>3890</v>
      </c>
      <c r="C1532" s="221" t="s">
        <v>872</v>
      </c>
      <c r="D1532" s="222">
        <v>0.14</v>
      </c>
      <c r="E1532" s="223">
        <f t="shared" si="1"/>
        <v>0.86</v>
      </c>
      <c r="F1532" s="224">
        <v>171.91</v>
      </c>
    </row>
    <row r="1533">
      <c r="A1533" s="219" t="s">
        <v>3891</v>
      </c>
      <c r="B1533" s="220" t="s">
        <v>3892</v>
      </c>
      <c r="C1533" s="221" t="s">
        <v>864</v>
      </c>
      <c r="D1533" s="222">
        <v>0.4807</v>
      </c>
      <c r="E1533" s="223">
        <f t="shared" si="1"/>
        <v>0.5193</v>
      </c>
      <c r="F1533" s="224">
        <v>50.05</v>
      </c>
    </row>
    <row r="1534">
      <c r="A1534" s="219" t="s">
        <v>3893</v>
      </c>
      <c r="B1534" s="220" t="s">
        <v>3894</v>
      </c>
      <c r="C1534" s="221" t="s">
        <v>872</v>
      </c>
      <c r="D1534" s="222">
        <v>0.1835</v>
      </c>
      <c r="E1534" s="223">
        <f t="shared" si="1"/>
        <v>0.8165</v>
      </c>
      <c r="F1534" s="224">
        <v>131.13</v>
      </c>
    </row>
    <row r="1535">
      <c r="A1535" s="219" t="s">
        <v>3895</v>
      </c>
      <c r="B1535" s="220" t="s">
        <v>3896</v>
      </c>
      <c r="C1535" s="221" t="s">
        <v>864</v>
      </c>
      <c r="D1535" s="222">
        <v>0.6381</v>
      </c>
      <c r="E1535" s="223">
        <f t="shared" si="1"/>
        <v>0.3619</v>
      </c>
      <c r="F1535" s="224">
        <v>157.46</v>
      </c>
    </row>
    <row r="1536">
      <c r="A1536" s="219" t="s">
        <v>3897</v>
      </c>
      <c r="B1536" s="220" t="s">
        <v>3898</v>
      </c>
      <c r="C1536" s="221" t="s">
        <v>872</v>
      </c>
      <c r="D1536" s="222">
        <v>0.3627</v>
      </c>
      <c r="E1536" s="223">
        <f t="shared" si="1"/>
        <v>0.6373</v>
      </c>
      <c r="F1536" s="224">
        <v>277.02</v>
      </c>
    </row>
    <row r="1537">
      <c r="A1537" s="219" t="s">
        <v>3899</v>
      </c>
      <c r="B1537" s="220" t="s">
        <v>3900</v>
      </c>
      <c r="C1537" s="221" t="s">
        <v>864</v>
      </c>
      <c r="D1537" s="222">
        <v>0.051</v>
      </c>
      <c r="E1537" s="223">
        <f t="shared" si="1"/>
        <v>0.949</v>
      </c>
      <c r="F1537" s="224">
        <v>600.88</v>
      </c>
    </row>
    <row r="1538">
      <c r="A1538" s="219" t="s">
        <v>3901</v>
      </c>
      <c r="B1538" s="220" t="s">
        <v>3902</v>
      </c>
      <c r="C1538" s="221" t="s">
        <v>872</v>
      </c>
      <c r="D1538" s="222">
        <v>0.0047</v>
      </c>
      <c r="E1538" s="223">
        <f t="shared" si="1"/>
        <v>0.9953</v>
      </c>
      <c r="F1538" s="224">
        <v>6516.03</v>
      </c>
    </row>
    <row r="1539">
      <c r="A1539" s="219" t="s">
        <v>3903</v>
      </c>
      <c r="B1539" s="220" t="s">
        <v>3904</v>
      </c>
      <c r="C1539" s="221" t="s">
        <v>864</v>
      </c>
      <c r="D1539" s="222">
        <v>0.5347</v>
      </c>
      <c r="E1539" s="223">
        <f t="shared" si="1"/>
        <v>0.4653</v>
      </c>
      <c r="F1539" s="224">
        <v>187.92</v>
      </c>
    </row>
    <row r="1540">
      <c r="A1540" s="219" t="s">
        <v>3905</v>
      </c>
      <c r="B1540" s="220" t="s">
        <v>3906</v>
      </c>
      <c r="C1540" s="221" t="s">
        <v>872</v>
      </c>
      <c r="D1540" s="222">
        <v>0.4179</v>
      </c>
      <c r="E1540" s="223">
        <f t="shared" si="1"/>
        <v>0.5821</v>
      </c>
      <c r="F1540" s="224">
        <v>240.43</v>
      </c>
    </row>
    <row r="1541">
      <c r="A1541" s="219" t="s">
        <v>3907</v>
      </c>
      <c r="B1541" s="220" t="s">
        <v>3908</v>
      </c>
      <c r="C1541" s="221" t="s">
        <v>864</v>
      </c>
      <c r="D1541" s="222">
        <v>0.2905</v>
      </c>
      <c r="E1541" s="223">
        <f t="shared" si="1"/>
        <v>0.7095</v>
      </c>
      <c r="F1541" s="224">
        <v>60.11</v>
      </c>
    </row>
    <row r="1542">
      <c r="A1542" s="219" t="s">
        <v>3909</v>
      </c>
      <c r="B1542" s="220" t="s">
        <v>3910</v>
      </c>
      <c r="C1542" s="221" t="s">
        <v>872</v>
      </c>
      <c r="D1542" s="222">
        <v>0.1328</v>
      </c>
      <c r="E1542" s="223">
        <f t="shared" si="1"/>
        <v>0.8672</v>
      </c>
      <c r="F1542" s="224">
        <v>131.44</v>
      </c>
    </row>
    <row r="1543">
      <c r="A1543" s="219" t="s">
        <v>3911</v>
      </c>
      <c r="B1543" s="220" t="s">
        <v>3912</v>
      </c>
      <c r="C1543" s="221" t="s">
        <v>864</v>
      </c>
      <c r="D1543" s="222">
        <v>0.1008</v>
      </c>
      <c r="E1543" s="223">
        <f t="shared" si="1"/>
        <v>0.8992</v>
      </c>
      <c r="F1543" s="224">
        <v>303.93</v>
      </c>
    </row>
    <row r="1544">
      <c r="A1544" s="219" t="s">
        <v>3913</v>
      </c>
      <c r="B1544" s="220" t="s">
        <v>3914</v>
      </c>
      <c r="C1544" s="221" t="s">
        <v>872</v>
      </c>
      <c r="D1544" s="222">
        <v>0.0064</v>
      </c>
      <c r="E1544" s="223">
        <f t="shared" si="1"/>
        <v>0.9936</v>
      </c>
      <c r="F1544" s="224">
        <v>4755.29</v>
      </c>
    </row>
    <row r="1545">
      <c r="A1545" s="219" t="s">
        <v>3915</v>
      </c>
      <c r="B1545" s="220" t="s">
        <v>3916</v>
      </c>
      <c r="C1545" s="221" t="s">
        <v>864</v>
      </c>
      <c r="D1545" s="222">
        <v>0.2782</v>
      </c>
      <c r="E1545" s="223">
        <f t="shared" si="1"/>
        <v>0.7218</v>
      </c>
      <c r="F1545" s="224">
        <v>361.23</v>
      </c>
    </row>
    <row r="1546">
      <c r="A1546" s="219" t="s">
        <v>3917</v>
      </c>
      <c r="B1546" s="220" t="s">
        <v>3918</v>
      </c>
      <c r="C1546" s="221" t="s">
        <v>872</v>
      </c>
      <c r="D1546" s="222">
        <v>0.0377</v>
      </c>
      <c r="E1546" s="223">
        <f t="shared" si="1"/>
        <v>0.9623</v>
      </c>
      <c r="F1546" s="224">
        <v>2666.62</v>
      </c>
    </row>
    <row r="1547">
      <c r="A1547" s="219" t="s">
        <v>3919</v>
      </c>
      <c r="B1547" s="220" t="s">
        <v>3920</v>
      </c>
      <c r="C1547" s="221" t="s">
        <v>864</v>
      </c>
      <c r="D1547" s="222">
        <v>0.4111</v>
      </c>
      <c r="E1547" s="223">
        <f t="shared" si="1"/>
        <v>0.5889</v>
      </c>
      <c r="F1547" s="224">
        <v>244.43</v>
      </c>
    </row>
    <row r="1548">
      <c r="A1548" s="219" t="s">
        <v>3921</v>
      </c>
      <c r="B1548" s="220" t="s">
        <v>3922</v>
      </c>
      <c r="C1548" s="221" t="s">
        <v>872</v>
      </c>
      <c r="D1548" s="222">
        <v>0.2697</v>
      </c>
      <c r="E1548" s="223">
        <f t="shared" si="1"/>
        <v>0.7303</v>
      </c>
      <c r="F1548" s="224">
        <v>372.55</v>
      </c>
    </row>
    <row r="1549">
      <c r="A1549" s="219" t="s">
        <v>3923</v>
      </c>
      <c r="B1549" s="220" t="s">
        <v>3924</v>
      </c>
      <c r="C1549" s="221" t="s">
        <v>864</v>
      </c>
      <c r="D1549" s="222">
        <v>0.0</v>
      </c>
      <c r="E1549" s="223">
        <f t="shared" si="1"/>
        <v>1</v>
      </c>
      <c r="F1549" s="224">
        <v>4.85</v>
      </c>
    </row>
    <row r="1550">
      <c r="A1550" s="219" t="s">
        <v>3925</v>
      </c>
      <c r="B1550" s="220" t="s">
        <v>3926</v>
      </c>
      <c r="C1550" s="221" t="s">
        <v>872</v>
      </c>
      <c r="D1550" s="222">
        <v>0.0</v>
      </c>
      <c r="E1550" s="223">
        <f t="shared" si="1"/>
        <v>1</v>
      </c>
      <c r="F1550" s="224">
        <v>9.65</v>
      </c>
    </row>
    <row r="1551">
      <c r="A1551" s="219" t="s">
        <v>3927</v>
      </c>
      <c r="B1551" s="220" t="s">
        <v>3928</v>
      </c>
      <c r="C1551" s="221" t="s">
        <v>864</v>
      </c>
      <c r="D1551" s="222">
        <v>0.0</v>
      </c>
      <c r="E1551" s="223">
        <f t="shared" si="1"/>
        <v>1</v>
      </c>
      <c r="F1551" s="224">
        <v>0.54</v>
      </c>
    </row>
    <row r="1552">
      <c r="A1552" s="219" t="s">
        <v>3929</v>
      </c>
      <c r="B1552" s="220" t="s">
        <v>3930</v>
      </c>
      <c r="C1552" s="221" t="s">
        <v>872</v>
      </c>
      <c r="D1552" s="222">
        <v>0.0</v>
      </c>
      <c r="E1552" s="223">
        <f t="shared" si="1"/>
        <v>1</v>
      </c>
      <c r="F1552" s="224">
        <v>1.24</v>
      </c>
    </row>
    <row r="1553">
      <c r="A1553" s="219" t="s">
        <v>3931</v>
      </c>
      <c r="B1553" s="220" t="s">
        <v>3932</v>
      </c>
      <c r="C1553" s="221" t="s">
        <v>864</v>
      </c>
      <c r="D1553" s="222">
        <v>0.1635</v>
      </c>
      <c r="E1553" s="223">
        <f t="shared" si="1"/>
        <v>0.8365</v>
      </c>
      <c r="F1553" s="224">
        <v>145.41</v>
      </c>
    </row>
    <row r="1554">
      <c r="A1554" s="219" t="s">
        <v>3933</v>
      </c>
      <c r="B1554" s="220" t="s">
        <v>3934</v>
      </c>
      <c r="C1554" s="221" t="s">
        <v>872</v>
      </c>
      <c r="D1554" s="222">
        <v>0.0647</v>
      </c>
      <c r="E1554" s="223">
        <f t="shared" si="1"/>
        <v>0.9353</v>
      </c>
      <c r="F1554" s="224">
        <v>367.12</v>
      </c>
    </row>
    <row r="1555">
      <c r="A1555" s="219" t="s">
        <v>3935</v>
      </c>
      <c r="B1555" s="220" t="s">
        <v>3936</v>
      </c>
      <c r="C1555" s="221" t="s">
        <v>872</v>
      </c>
      <c r="D1555" s="222">
        <v>0.0747</v>
      </c>
      <c r="E1555" s="223">
        <f t="shared" si="1"/>
        <v>0.9253</v>
      </c>
      <c r="F1555" s="224">
        <v>318.12</v>
      </c>
    </row>
    <row r="1556">
      <c r="A1556" s="219" t="s">
        <v>3937</v>
      </c>
      <c r="B1556" s="220" t="s">
        <v>3938</v>
      </c>
      <c r="C1556" s="221" t="s">
        <v>864</v>
      </c>
      <c r="D1556" s="222">
        <v>0.1903</v>
      </c>
      <c r="E1556" s="223">
        <f t="shared" si="1"/>
        <v>0.8097</v>
      </c>
      <c r="F1556" s="224">
        <v>124.91</v>
      </c>
    </row>
    <row r="1557">
      <c r="A1557" s="219" t="s">
        <v>3939</v>
      </c>
      <c r="B1557" s="220" t="s">
        <v>3940</v>
      </c>
      <c r="C1557" s="221" t="s">
        <v>145</v>
      </c>
      <c r="D1557" s="222">
        <v>0.6674</v>
      </c>
      <c r="E1557" s="223">
        <f t="shared" si="1"/>
        <v>0.3326</v>
      </c>
      <c r="F1557" s="224">
        <v>144.74</v>
      </c>
    </row>
    <row r="1558">
      <c r="A1558" s="219" t="s">
        <v>2485</v>
      </c>
      <c r="B1558" s="220" t="s">
        <v>3941</v>
      </c>
      <c r="C1558" s="221" t="s">
        <v>145</v>
      </c>
      <c r="D1558" s="222">
        <v>0.6673</v>
      </c>
      <c r="E1558" s="223">
        <f t="shared" si="1"/>
        <v>0.3327</v>
      </c>
      <c r="F1558" s="224">
        <v>70.54</v>
      </c>
    </row>
    <row r="1559">
      <c r="A1559" s="219" t="s">
        <v>3942</v>
      </c>
      <c r="B1559" s="220" t="s">
        <v>3943</v>
      </c>
      <c r="C1559" s="221" t="s">
        <v>145</v>
      </c>
      <c r="D1559" s="222">
        <v>0.6674</v>
      </c>
      <c r="E1559" s="223">
        <f t="shared" si="1"/>
        <v>0.3326</v>
      </c>
      <c r="F1559" s="224">
        <v>216.09</v>
      </c>
    </row>
    <row r="1560">
      <c r="A1560" s="219" t="s">
        <v>3944</v>
      </c>
      <c r="B1560" s="220" t="s">
        <v>3945</v>
      </c>
      <c r="C1560" s="221" t="s">
        <v>145</v>
      </c>
      <c r="D1560" s="222">
        <v>0.6674</v>
      </c>
      <c r="E1560" s="223">
        <f t="shared" si="1"/>
        <v>0.3326</v>
      </c>
      <c r="F1560" s="224">
        <v>132.63</v>
      </c>
    </row>
    <row r="1561">
      <c r="A1561" s="219" t="s">
        <v>3946</v>
      </c>
      <c r="B1561" s="220" t="s">
        <v>3947</v>
      </c>
      <c r="C1561" s="221" t="s">
        <v>145</v>
      </c>
      <c r="D1561" s="222">
        <v>0.1533</v>
      </c>
      <c r="E1561" s="223">
        <f t="shared" si="1"/>
        <v>0.8467</v>
      </c>
      <c r="F1561" s="224">
        <v>58.79</v>
      </c>
    </row>
    <row r="1562">
      <c r="A1562" s="219" t="s">
        <v>1210</v>
      </c>
      <c r="B1562" s="220" t="s">
        <v>3948</v>
      </c>
      <c r="C1562" s="221" t="s">
        <v>77</v>
      </c>
      <c r="D1562" s="222">
        <v>0.6734</v>
      </c>
      <c r="E1562" s="223">
        <f t="shared" si="1"/>
        <v>0.3266</v>
      </c>
      <c r="F1562" s="224">
        <v>7.44</v>
      </c>
    </row>
    <row r="1563">
      <c r="A1563" s="219" t="s">
        <v>3949</v>
      </c>
      <c r="B1563" s="220" t="s">
        <v>3950</v>
      </c>
      <c r="C1563" s="221" t="s">
        <v>77</v>
      </c>
      <c r="D1563" s="222">
        <v>0.6751</v>
      </c>
      <c r="E1563" s="223">
        <f t="shared" si="1"/>
        <v>0.3249</v>
      </c>
      <c r="F1563" s="224">
        <v>14.22</v>
      </c>
    </row>
    <row r="1564">
      <c r="A1564" s="219" t="s">
        <v>3951</v>
      </c>
      <c r="B1564" s="220" t="s">
        <v>3952</v>
      </c>
      <c r="C1564" s="221" t="s">
        <v>107</v>
      </c>
      <c r="D1564" s="222">
        <v>0.5463</v>
      </c>
      <c r="E1564" s="223">
        <f t="shared" si="1"/>
        <v>0.4537</v>
      </c>
      <c r="F1564" s="224">
        <v>16.42</v>
      </c>
    </row>
    <row r="1565">
      <c r="A1565" s="219" t="s">
        <v>3953</v>
      </c>
      <c r="B1565" s="220" t="s">
        <v>3954</v>
      </c>
      <c r="C1565" s="221" t="s">
        <v>145</v>
      </c>
      <c r="D1565" s="222">
        <v>0.6674</v>
      </c>
      <c r="E1565" s="223">
        <f t="shared" si="1"/>
        <v>0.3326</v>
      </c>
      <c r="F1565" s="224">
        <v>330.18</v>
      </c>
    </row>
    <row r="1566">
      <c r="A1566" s="219" t="s">
        <v>3955</v>
      </c>
      <c r="B1566" s="220" t="s">
        <v>3956</v>
      </c>
      <c r="C1566" s="221" t="s">
        <v>145</v>
      </c>
      <c r="D1566" s="222">
        <v>0.672</v>
      </c>
      <c r="E1566" s="223">
        <f t="shared" si="1"/>
        <v>0.328</v>
      </c>
      <c r="F1566" s="224">
        <v>103.57</v>
      </c>
    </row>
    <row r="1567">
      <c r="A1567" s="219" t="s">
        <v>3957</v>
      </c>
      <c r="B1567" s="220" t="s">
        <v>3958</v>
      </c>
      <c r="C1567" s="221" t="s">
        <v>145</v>
      </c>
      <c r="D1567" s="222">
        <v>0.6674</v>
      </c>
      <c r="E1567" s="223">
        <f t="shared" si="1"/>
        <v>0.3326</v>
      </c>
      <c r="F1567" s="224">
        <v>708.94</v>
      </c>
    </row>
    <row r="1568">
      <c r="A1568" s="219" t="s">
        <v>3959</v>
      </c>
      <c r="B1568" s="220" t="s">
        <v>3960</v>
      </c>
      <c r="C1568" s="221" t="s">
        <v>145</v>
      </c>
      <c r="D1568" s="222">
        <v>0.672</v>
      </c>
      <c r="E1568" s="223">
        <f t="shared" si="1"/>
        <v>0.328</v>
      </c>
      <c r="F1568" s="224">
        <v>222.42</v>
      </c>
    </row>
    <row r="1569">
      <c r="A1569" s="219" t="s">
        <v>1222</v>
      </c>
      <c r="B1569" s="220" t="s">
        <v>1224</v>
      </c>
      <c r="C1569" s="221" t="s">
        <v>145</v>
      </c>
      <c r="D1569" s="222">
        <v>0.6674</v>
      </c>
      <c r="E1569" s="223">
        <f t="shared" si="1"/>
        <v>0.3326</v>
      </c>
      <c r="F1569" s="224">
        <v>248.26</v>
      </c>
    </row>
    <row r="1570">
      <c r="A1570" s="219" t="s">
        <v>143</v>
      </c>
      <c r="B1570" s="220" t="s">
        <v>3961</v>
      </c>
      <c r="C1570" s="221" t="s">
        <v>145</v>
      </c>
      <c r="D1570" s="222">
        <v>0.4236</v>
      </c>
      <c r="E1570" s="223">
        <f t="shared" si="1"/>
        <v>0.5764</v>
      </c>
      <c r="F1570" s="224">
        <v>123.48</v>
      </c>
    </row>
    <row r="1571">
      <c r="A1571" s="219" t="s">
        <v>3962</v>
      </c>
      <c r="B1571" s="220" t="s">
        <v>3963</v>
      </c>
      <c r="C1571" s="221" t="s">
        <v>77</v>
      </c>
      <c r="D1571" s="222">
        <v>0.6743</v>
      </c>
      <c r="E1571" s="223">
        <f t="shared" si="1"/>
        <v>0.3257</v>
      </c>
      <c r="F1571" s="224">
        <v>28.4</v>
      </c>
    </row>
    <row r="1572">
      <c r="A1572" s="219" t="s">
        <v>139</v>
      </c>
      <c r="B1572" s="220" t="s">
        <v>140</v>
      </c>
      <c r="C1572" s="221" t="s">
        <v>77</v>
      </c>
      <c r="D1572" s="222">
        <v>0.6726</v>
      </c>
      <c r="E1572" s="223">
        <f t="shared" si="1"/>
        <v>0.3274</v>
      </c>
      <c r="F1572" s="224">
        <v>8.37</v>
      </c>
    </row>
    <row r="1573">
      <c r="A1573" s="219" t="s">
        <v>3964</v>
      </c>
      <c r="B1573" s="220" t="s">
        <v>3965</v>
      </c>
      <c r="C1573" s="221" t="s">
        <v>107</v>
      </c>
      <c r="D1573" s="222">
        <v>0.6738</v>
      </c>
      <c r="E1573" s="223">
        <f t="shared" si="1"/>
        <v>0.3262</v>
      </c>
      <c r="F1573" s="224">
        <v>3.25</v>
      </c>
    </row>
    <row r="1574">
      <c r="A1574" s="219" t="s">
        <v>3966</v>
      </c>
      <c r="B1574" s="220" t="s">
        <v>3967</v>
      </c>
      <c r="C1574" s="221" t="s">
        <v>77</v>
      </c>
      <c r="D1574" s="222">
        <v>0.3648</v>
      </c>
      <c r="E1574" s="223">
        <f t="shared" si="1"/>
        <v>0.6352</v>
      </c>
      <c r="F1574" s="224">
        <v>24.86</v>
      </c>
    </row>
    <row r="1575">
      <c r="A1575" s="219" t="s">
        <v>3968</v>
      </c>
      <c r="B1575" s="220" t="s">
        <v>3969</v>
      </c>
      <c r="C1575" s="221" t="s">
        <v>107</v>
      </c>
      <c r="D1575" s="222">
        <v>0.546</v>
      </c>
      <c r="E1575" s="223">
        <f t="shared" si="1"/>
        <v>0.454</v>
      </c>
      <c r="F1575" s="224">
        <v>20.55</v>
      </c>
    </row>
    <row r="1576">
      <c r="A1576" s="219" t="s">
        <v>3970</v>
      </c>
      <c r="B1576" s="220" t="s">
        <v>3971</v>
      </c>
      <c r="C1576" s="221" t="s">
        <v>107</v>
      </c>
      <c r="D1576" s="222">
        <v>0.6895</v>
      </c>
      <c r="E1576" s="223">
        <f t="shared" si="1"/>
        <v>0.3105</v>
      </c>
      <c r="F1576" s="224">
        <v>5.7</v>
      </c>
    </row>
    <row r="1577">
      <c r="A1577" s="219" t="s">
        <v>3972</v>
      </c>
      <c r="B1577" s="220" t="s">
        <v>3973</v>
      </c>
      <c r="C1577" s="221" t="s">
        <v>32</v>
      </c>
      <c r="D1577" s="222">
        <v>0.6786</v>
      </c>
      <c r="E1577" s="223">
        <f t="shared" si="1"/>
        <v>0.3214</v>
      </c>
      <c r="F1577" s="224">
        <v>1.96</v>
      </c>
    </row>
    <row r="1578">
      <c r="A1578" s="219" t="s">
        <v>3974</v>
      </c>
      <c r="B1578" s="220" t="s">
        <v>3975</v>
      </c>
      <c r="C1578" s="221" t="s">
        <v>77</v>
      </c>
      <c r="D1578" s="222">
        <v>0.6944</v>
      </c>
      <c r="E1578" s="223">
        <f t="shared" si="1"/>
        <v>0.3056</v>
      </c>
      <c r="F1578" s="224">
        <v>17.64</v>
      </c>
    </row>
    <row r="1579">
      <c r="A1579" s="219" t="s">
        <v>3976</v>
      </c>
      <c r="B1579" s="220" t="s">
        <v>3977</v>
      </c>
      <c r="C1579" s="221" t="s">
        <v>107</v>
      </c>
      <c r="D1579" s="222">
        <v>0.6818</v>
      </c>
      <c r="E1579" s="223">
        <f t="shared" si="1"/>
        <v>0.3182</v>
      </c>
      <c r="F1579" s="224">
        <v>0.88</v>
      </c>
    </row>
    <row r="1580">
      <c r="A1580" s="219" t="s">
        <v>3978</v>
      </c>
      <c r="B1580" s="220" t="s">
        <v>3979</v>
      </c>
      <c r="C1580" s="221" t="s">
        <v>107</v>
      </c>
      <c r="D1580" s="222">
        <v>0.675</v>
      </c>
      <c r="E1580" s="223">
        <f t="shared" si="1"/>
        <v>0.325</v>
      </c>
      <c r="F1580" s="224">
        <v>1.2</v>
      </c>
    </row>
    <row r="1581">
      <c r="A1581" s="219" t="s">
        <v>3980</v>
      </c>
      <c r="B1581" s="220" t="s">
        <v>3981</v>
      </c>
      <c r="C1581" s="221" t="s">
        <v>107</v>
      </c>
      <c r="D1581" s="222">
        <v>0.6766</v>
      </c>
      <c r="E1581" s="223">
        <f t="shared" si="1"/>
        <v>0.3234</v>
      </c>
      <c r="F1581" s="224">
        <v>1.67</v>
      </c>
    </row>
    <row r="1582">
      <c r="A1582" s="219" t="s">
        <v>155</v>
      </c>
      <c r="B1582" s="220" t="s">
        <v>3982</v>
      </c>
      <c r="C1582" s="221" t="s">
        <v>107</v>
      </c>
      <c r="D1582" s="222">
        <v>0.6735</v>
      </c>
      <c r="E1582" s="223">
        <f t="shared" si="1"/>
        <v>0.3265</v>
      </c>
      <c r="F1582" s="224">
        <v>0.49</v>
      </c>
    </row>
    <row r="1583">
      <c r="A1583" s="219" t="s">
        <v>3983</v>
      </c>
      <c r="B1583" s="220" t="s">
        <v>3984</v>
      </c>
      <c r="C1583" s="221" t="s">
        <v>107</v>
      </c>
      <c r="D1583" s="222">
        <v>0.6716</v>
      </c>
      <c r="E1583" s="223">
        <f t="shared" si="1"/>
        <v>0.3284</v>
      </c>
      <c r="F1583" s="224">
        <v>0.67</v>
      </c>
    </row>
    <row r="1584">
      <c r="A1584" s="219" t="s">
        <v>3985</v>
      </c>
      <c r="B1584" s="220" t="s">
        <v>3986</v>
      </c>
      <c r="C1584" s="221" t="s">
        <v>107</v>
      </c>
      <c r="D1584" s="222">
        <v>0.6951</v>
      </c>
      <c r="E1584" s="223">
        <f t="shared" si="1"/>
        <v>0.3049</v>
      </c>
      <c r="F1584" s="224">
        <v>11.61</v>
      </c>
    </row>
    <row r="1585">
      <c r="A1585" s="219" t="s">
        <v>3987</v>
      </c>
      <c r="B1585" s="220" t="s">
        <v>3988</v>
      </c>
      <c r="C1585" s="221" t="s">
        <v>77</v>
      </c>
      <c r="D1585" s="222">
        <v>0.6748</v>
      </c>
      <c r="E1585" s="223">
        <f t="shared" si="1"/>
        <v>0.3252</v>
      </c>
      <c r="F1585" s="224">
        <v>10.27</v>
      </c>
    </row>
    <row r="1586">
      <c r="A1586" s="219" t="s">
        <v>3989</v>
      </c>
      <c r="B1586" s="220" t="s">
        <v>3990</v>
      </c>
      <c r="C1586" s="221" t="s">
        <v>77</v>
      </c>
      <c r="D1586" s="222">
        <v>0.674</v>
      </c>
      <c r="E1586" s="223">
        <f t="shared" si="1"/>
        <v>0.326</v>
      </c>
      <c r="F1586" s="224">
        <v>3.62</v>
      </c>
    </row>
    <row r="1587">
      <c r="A1587" s="219" t="s">
        <v>148</v>
      </c>
      <c r="B1587" s="220" t="s">
        <v>161</v>
      </c>
      <c r="C1587" s="221" t="s">
        <v>77</v>
      </c>
      <c r="D1587" s="222">
        <v>0.6736</v>
      </c>
      <c r="E1587" s="223">
        <f t="shared" si="1"/>
        <v>0.3264</v>
      </c>
      <c r="F1587" s="224">
        <v>2.39</v>
      </c>
    </row>
    <row r="1588">
      <c r="A1588" s="219" t="s">
        <v>3991</v>
      </c>
      <c r="B1588" s="220" t="s">
        <v>3992</v>
      </c>
      <c r="C1588" s="221" t="s">
        <v>32</v>
      </c>
      <c r="D1588" s="222">
        <v>0.6747</v>
      </c>
      <c r="E1588" s="223">
        <f t="shared" si="1"/>
        <v>0.3253</v>
      </c>
      <c r="F1588" s="224">
        <v>0.83</v>
      </c>
    </row>
    <row r="1589">
      <c r="A1589" s="219" t="s">
        <v>96</v>
      </c>
      <c r="B1589" s="220" t="s">
        <v>129</v>
      </c>
      <c r="C1589" s="221" t="s">
        <v>77</v>
      </c>
      <c r="D1589" s="222">
        <v>0.6773</v>
      </c>
      <c r="E1589" s="223">
        <f t="shared" si="1"/>
        <v>0.3227</v>
      </c>
      <c r="F1589" s="224">
        <v>30.68</v>
      </c>
    </row>
    <row r="1590">
      <c r="A1590" s="219" t="s">
        <v>3993</v>
      </c>
      <c r="B1590" s="220" t="s">
        <v>3994</v>
      </c>
      <c r="C1590" s="221" t="s">
        <v>32</v>
      </c>
      <c r="D1590" s="222">
        <v>0.6813</v>
      </c>
      <c r="E1590" s="223">
        <f t="shared" si="1"/>
        <v>0.3187</v>
      </c>
      <c r="F1590" s="224">
        <v>15.72</v>
      </c>
    </row>
    <row r="1591">
      <c r="A1591" s="219" t="s">
        <v>3995</v>
      </c>
      <c r="B1591" s="220" t="s">
        <v>3996</v>
      </c>
      <c r="C1591" s="221" t="s">
        <v>32</v>
      </c>
      <c r="D1591" s="222">
        <v>0.6786</v>
      </c>
      <c r="E1591" s="223">
        <f t="shared" si="1"/>
        <v>0.3214</v>
      </c>
      <c r="F1591" s="224">
        <v>2.24</v>
      </c>
    </row>
    <row r="1592">
      <c r="A1592" s="219" t="s">
        <v>3997</v>
      </c>
      <c r="B1592" s="220" t="s">
        <v>3998</v>
      </c>
      <c r="C1592" s="221" t="s">
        <v>32</v>
      </c>
      <c r="D1592" s="222">
        <v>0.6815</v>
      </c>
      <c r="E1592" s="223">
        <f t="shared" si="1"/>
        <v>0.3185</v>
      </c>
      <c r="F1592" s="224">
        <v>11.46</v>
      </c>
    </row>
    <row r="1593">
      <c r="A1593" s="219" t="s">
        <v>3999</v>
      </c>
      <c r="B1593" s="220" t="s">
        <v>4000</v>
      </c>
      <c r="C1593" s="221" t="s">
        <v>77</v>
      </c>
      <c r="D1593" s="222">
        <v>0.6809</v>
      </c>
      <c r="E1593" s="223">
        <f t="shared" si="1"/>
        <v>0.3191</v>
      </c>
      <c r="F1593" s="224">
        <v>20.09</v>
      </c>
    </row>
    <row r="1594">
      <c r="A1594" s="219" t="s">
        <v>4001</v>
      </c>
      <c r="B1594" s="220" t="s">
        <v>4002</v>
      </c>
      <c r="C1594" s="221" t="s">
        <v>77</v>
      </c>
      <c r="D1594" s="222">
        <v>0.678</v>
      </c>
      <c r="E1594" s="223">
        <f t="shared" si="1"/>
        <v>0.322</v>
      </c>
      <c r="F1594" s="224">
        <v>31.46</v>
      </c>
    </row>
    <row r="1595">
      <c r="A1595" s="219" t="s">
        <v>4003</v>
      </c>
      <c r="B1595" s="220" t="s">
        <v>4004</v>
      </c>
      <c r="C1595" s="221" t="s">
        <v>77</v>
      </c>
      <c r="D1595" s="222">
        <v>0.674</v>
      </c>
      <c r="E1595" s="223">
        <f t="shared" si="1"/>
        <v>0.326</v>
      </c>
      <c r="F1595" s="224">
        <v>13.25</v>
      </c>
    </row>
    <row r="1596">
      <c r="A1596" s="219" t="s">
        <v>4005</v>
      </c>
      <c r="B1596" s="220" t="s">
        <v>4006</v>
      </c>
      <c r="C1596" s="221" t="s">
        <v>77</v>
      </c>
      <c r="D1596" s="222">
        <v>0.6772</v>
      </c>
      <c r="E1596" s="223">
        <f t="shared" si="1"/>
        <v>0.3228</v>
      </c>
      <c r="F1596" s="224">
        <v>25.65</v>
      </c>
    </row>
    <row r="1597">
      <c r="A1597" s="219" t="s">
        <v>135</v>
      </c>
      <c r="B1597" s="220" t="s">
        <v>4007</v>
      </c>
      <c r="C1597" s="221" t="s">
        <v>77</v>
      </c>
      <c r="D1597" s="222">
        <v>0.6768</v>
      </c>
      <c r="E1597" s="223">
        <f t="shared" si="1"/>
        <v>0.3232</v>
      </c>
      <c r="F1597" s="224">
        <v>11.88</v>
      </c>
    </row>
    <row r="1598">
      <c r="A1598" s="219" t="s">
        <v>4008</v>
      </c>
      <c r="B1598" s="220" t="s">
        <v>4009</v>
      </c>
      <c r="C1598" s="221" t="s">
        <v>77</v>
      </c>
      <c r="D1598" s="222">
        <v>0.6732</v>
      </c>
      <c r="E1598" s="223">
        <f t="shared" si="1"/>
        <v>0.3268</v>
      </c>
      <c r="F1598" s="224">
        <v>2.54</v>
      </c>
    </row>
    <row r="1599">
      <c r="A1599" s="219" t="s">
        <v>4010</v>
      </c>
      <c r="B1599" s="220" t="s">
        <v>4011</v>
      </c>
      <c r="C1599" s="221" t="s">
        <v>32</v>
      </c>
      <c r="D1599" s="222">
        <v>0.6744</v>
      </c>
      <c r="E1599" s="223">
        <f t="shared" si="1"/>
        <v>0.3256</v>
      </c>
      <c r="F1599" s="224">
        <v>16.89</v>
      </c>
    </row>
    <row r="1600">
      <c r="A1600" s="219" t="s">
        <v>2364</v>
      </c>
      <c r="B1600" s="220" t="s">
        <v>2365</v>
      </c>
      <c r="C1600" s="221" t="s">
        <v>77</v>
      </c>
      <c r="D1600" s="222">
        <v>0.6761</v>
      </c>
      <c r="E1600" s="223">
        <f t="shared" si="1"/>
        <v>0.3239</v>
      </c>
      <c r="F1600" s="224">
        <v>3.52</v>
      </c>
    </row>
    <row r="1601">
      <c r="A1601" s="219" t="s">
        <v>4012</v>
      </c>
      <c r="B1601" s="220" t="s">
        <v>4013</v>
      </c>
      <c r="C1601" s="221" t="s">
        <v>77</v>
      </c>
      <c r="D1601" s="222">
        <v>0.6934</v>
      </c>
      <c r="E1601" s="223">
        <f t="shared" si="1"/>
        <v>0.3066</v>
      </c>
      <c r="F1601" s="224">
        <v>11.74</v>
      </c>
    </row>
    <row r="1602">
      <c r="A1602" s="219" t="s">
        <v>2514</v>
      </c>
      <c r="B1602" s="220" t="s">
        <v>4014</v>
      </c>
      <c r="C1602" s="221" t="s">
        <v>77</v>
      </c>
      <c r="D1602" s="222">
        <v>0.6765</v>
      </c>
      <c r="E1602" s="223">
        <f t="shared" si="1"/>
        <v>0.3235</v>
      </c>
      <c r="F1602" s="224">
        <v>4.42</v>
      </c>
    </row>
    <row r="1603">
      <c r="A1603" s="219" t="s">
        <v>4015</v>
      </c>
      <c r="B1603" s="220" t="s">
        <v>4016</v>
      </c>
      <c r="C1603" s="221" t="s">
        <v>77</v>
      </c>
      <c r="D1603" s="222">
        <v>0.5996</v>
      </c>
      <c r="E1603" s="223">
        <f t="shared" si="1"/>
        <v>0.4004</v>
      </c>
      <c r="F1603" s="224">
        <v>5.47</v>
      </c>
    </row>
    <row r="1604">
      <c r="A1604" s="219" t="s">
        <v>4017</v>
      </c>
      <c r="B1604" s="220" t="s">
        <v>4018</v>
      </c>
      <c r="C1604" s="221" t="s">
        <v>32</v>
      </c>
      <c r="D1604" s="222">
        <v>0.6772</v>
      </c>
      <c r="E1604" s="223">
        <f t="shared" si="1"/>
        <v>0.3228</v>
      </c>
      <c r="F1604" s="224">
        <v>235.63</v>
      </c>
    </row>
    <row r="1605">
      <c r="A1605" s="219" t="s">
        <v>4019</v>
      </c>
      <c r="B1605" s="220" t="s">
        <v>4020</v>
      </c>
      <c r="C1605" s="221" t="s">
        <v>32</v>
      </c>
      <c r="D1605" s="222">
        <v>0.3559</v>
      </c>
      <c r="E1605" s="223">
        <f t="shared" si="1"/>
        <v>0.6441</v>
      </c>
      <c r="F1605" s="224">
        <v>198.24</v>
      </c>
    </row>
    <row r="1606">
      <c r="A1606" s="219" t="s">
        <v>2499</v>
      </c>
      <c r="B1606" s="220" t="s">
        <v>4021</v>
      </c>
      <c r="C1606" s="221" t="s">
        <v>32</v>
      </c>
      <c r="D1606" s="222">
        <v>0.6772</v>
      </c>
      <c r="E1606" s="223">
        <f t="shared" si="1"/>
        <v>0.3228</v>
      </c>
      <c r="F1606" s="224">
        <v>103.94</v>
      </c>
    </row>
    <row r="1607">
      <c r="A1607" s="219" t="s">
        <v>4022</v>
      </c>
      <c r="B1607" s="220" t="s">
        <v>4023</v>
      </c>
      <c r="C1607" s="221" t="s">
        <v>32</v>
      </c>
      <c r="D1607" s="222">
        <v>0.2667</v>
      </c>
      <c r="E1607" s="223">
        <f t="shared" si="1"/>
        <v>0.7333</v>
      </c>
      <c r="F1607" s="224">
        <v>155.14</v>
      </c>
    </row>
    <row r="1608">
      <c r="A1608" s="219" t="s">
        <v>4024</v>
      </c>
      <c r="B1608" s="220" t="s">
        <v>4025</v>
      </c>
      <c r="C1608" s="221" t="s">
        <v>32</v>
      </c>
      <c r="D1608" s="222">
        <v>0.4053</v>
      </c>
      <c r="E1608" s="223">
        <f t="shared" si="1"/>
        <v>0.5947</v>
      </c>
      <c r="F1608" s="224">
        <v>753.57</v>
      </c>
    </row>
    <row r="1609">
      <c r="A1609" s="219" t="s">
        <v>4026</v>
      </c>
      <c r="B1609" s="220" t="s">
        <v>4027</v>
      </c>
      <c r="C1609" s="221" t="s">
        <v>32</v>
      </c>
      <c r="D1609" s="222">
        <v>0.3531</v>
      </c>
      <c r="E1609" s="223">
        <f t="shared" si="1"/>
        <v>0.6469</v>
      </c>
      <c r="F1609" s="224">
        <v>342.78</v>
      </c>
    </row>
    <row r="1610">
      <c r="A1610" s="219" t="s">
        <v>4028</v>
      </c>
      <c r="B1610" s="220" t="s">
        <v>4029</v>
      </c>
      <c r="C1610" s="221" t="s">
        <v>32</v>
      </c>
      <c r="D1610" s="222">
        <v>0.4053</v>
      </c>
      <c r="E1610" s="223">
        <f t="shared" si="1"/>
        <v>0.5947</v>
      </c>
      <c r="F1610" s="224">
        <v>380.19</v>
      </c>
    </row>
    <row r="1611">
      <c r="A1611" s="219" t="s">
        <v>4030</v>
      </c>
      <c r="B1611" s="220" t="s">
        <v>4031</v>
      </c>
      <c r="C1611" s="221" t="s">
        <v>32</v>
      </c>
      <c r="D1611" s="222">
        <v>0.308</v>
      </c>
      <c r="E1611" s="223">
        <f t="shared" si="1"/>
        <v>0.692</v>
      </c>
      <c r="F1611" s="224">
        <v>243.81</v>
      </c>
    </row>
    <row r="1612">
      <c r="A1612" s="219" t="s">
        <v>2502</v>
      </c>
      <c r="B1612" s="220" t="s">
        <v>4032</v>
      </c>
      <c r="C1612" s="221" t="s">
        <v>77</v>
      </c>
      <c r="D1612" s="222">
        <v>0.6771</v>
      </c>
      <c r="E1612" s="223">
        <f t="shared" si="1"/>
        <v>0.3229</v>
      </c>
      <c r="F1612" s="224">
        <v>9.54</v>
      </c>
    </row>
    <row r="1613">
      <c r="A1613" s="219" t="s">
        <v>4033</v>
      </c>
      <c r="B1613" s="220" t="s">
        <v>4034</v>
      </c>
      <c r="C1613" s="221" t="s">
        <v>77</v>
      </c>
      <c r="D1613" s="222">
        <v>0.6715</v>
      </c>
      <c r="E1613" s="223">
        <f t="shared" si="1"/>
        <v>0.3285</v>
      </c>
      <c r="F1613" s="224">
        <v>3.44</v>
      </c>
    </row>
    <row r="1614">
      <c r="A1614" s="219" t="s">
        <v>4035</v>
      </c>
      <c r="B1614" s="220" t="s">
        <v>4036</v>
      </c>
      <c r="C1614" s="221" t="s">
        <v>77</v>
      </c>
      <c r="D1614" s="222">
        <v>0.3573</v>
      </c>
      <c r="E1614" s="223">
        <f t="shared" si="1"/>
        <v>0.6427</v>
      </c>
      <c r="F1614" s="224">
        <v>41.11</v>
      </c>
    </row>
    <row r="1615">
      <c r="A1615" s="219" t="s">
        <v>1132</v>
      </c>
      <c r="B1615" s="220" t="s">
        <v>1135</v>
      </c>
      <c r="C1615" s="221" t="s">
        <v>107</v>
      </c>
      <c r="D1615" s="222">
        <v>0.6667</v>
      </c>
      <c r="E1615" s="223">
        <f t="shared" si="1"/>
        <v>0.3333</v>
      </c>
      <c r="F1615" s="224">
        <v>0.63</v>
      </c>
    </row>
    <row r="1616">
      <c r="A1616" s="219" t="s">
        <v>4037</v>
      </c>
      <c r="B1616" s="220" t="s">
        <v>4038</v>
      </c>
      <c r="C1616" s="221" t="s">
        <v>56</v>
      </c>
      <c r="D1616" s="222">
        <v>0.0</v>
      </c>
      <c r="E1616" s="223">
        <f t="shared" si="1"/>
        <v>1</v>
      </c>
      <c r="F1616" s="224">
        <v>0.23</v>
      </c>
    </row>
    <row r="1617">
      <c r="A1617" s="219" t="s">
        <v>4039</v>
      </c>
      <c r="B1617" s="220" t="s">
        <v>4040</v>
      </c>
      <c r="C1617" s="221" t="s">
        <v>56</v>
      </c>
      <c r="D1617" s="222">
        <v>0.0</v>
      </c>
      <c r="E1617" s="223">
        <f t="shared" si="1"/>
        <v>1</v>
      </c>
      <c r="F1617" s="224">
        <v>0.05</v>
      </c>
    </row>
    <row r="1618">
      <c r="A1618" s="219" t="s">
        <v>4041</v>
      </c>
      <c r="B1618" s="220" t="s">
        <v>4042</v>
      </c>
      <c r="C1618" s="221" t="s">
        <v>56</v>
      </c>
      <c r="D1618" s="222">
        <v>0.0</v>
      </c>
      <c r="E1618" s="223">
        <f t="shared" si="1"/>
        <v>1</v>
      </c>
      <c r="F1618" s="224">
        <v>0.29</v>
      </c>
    </row>
    <row r="1619">
      <c r="A1619" s="219" t="s">
        <v>4043</v>
      </c>
      <c r="B1619" s="220" t="s">
        <v>4044</v>
      </c>
      <c r="C1619" s="221" t="s">
        <v>56</v>
      </c>
      <c r="D1619" s="222">
        <v>0.0</v>
      </c>
      <c r="E1619" s="223">
        <f t="shared" si="1"/>
        <v>1</v>
      </c>
      <c r="F1619" s="224">
        <v>104.3</v>
      </c>
    </row>
    <row r="1620">
      <c r="A1620" s="219" t="s">
        <v>4045</v>
      </c>
      <c r="B1620" s="220" t="s">
        <v>4046</v>
      </c>
      <c r="C1620" s="221" t="s">
        <v>56</v>
      </c>
      <c r="D1620" s="222">
        <v>0.0</v>
      </c>
      <c r="E1620" s="223">
        <f t="shared" si="1"/>
        <v>1</v>
      </c>
      <c r="F1620" s="224">
        <v>132.22</v>
      </c>
    </row>
    <row r="1621">
      <c r="A1621" s="219" t="s">
        <v>4047</v>
      </c>
      <c r="B1621" s="220" t="s">
        <v>4048</v>
      </c>
      <c r="C1621" s="221" t="s">
        <v>56</v>
      </c>
      <c r="D1621" s="222">
        <v>0.0</v>
      </c>
      <c r="E1621" s="223">
        <f t="shared" si="1"/>
        <v>1</v>
      </c>
      <c r="F1621" s="224">
        <v>29.76</v>
      </c>
    </row>
    <row r="1622">
      <c r="A1622" s="219" t="s">
        <v>4049</v>
      </c>
      <c r="B1622" s="220" t="s">
        <v>4050</v>
      </c>
      <c r="C1622" s="221" t="s">
        <v>56</v>
      </c>
      <c r="D1622" s="222">
        <v>0.0</v>
      </c>
      <c r="E1622" s="223">
        <f t="shared" si="1"/>
        <v>1</v>
      </c>
      <c r="F1622" s="224">
        <v>9.18</v>
      </c>
    </row>
    <row r="1623">
      <c r="A1623" s="219" t="s">
        <v>4051</v>
      </c>
      <c r="B1623" s="220" t="s">
        <v>4052</v>
      </c>
      <c r="C1623" s="221" t="s">
        <v>56</v>
      </c>
      <c r="D1623" s="222">
        <v>0.0</v>
      </c>
      <c r="E1623" s="223">
        <f t="shared" si="1"/>
        <v>1</v>
      </c>
      <c r="F1623" s="224">
        <v>27.94</v>
      </c>
    </row>
    <row r="1624">
      <c r="A1624" s="219" t="s">
        <v>4053</v>
      </c>
      <c r="B1624" s="220" t="s">
        <v>4054</v>
      </c>
      <c r="C1624" s="221" t="s">
        <v>56</v>
      </c>
      <c r="D1624" s="222">
        <v>0.0</v>
      </c>
      <c r="E1624" s="223">
        <f t="shared" si="1"/>
        <v>1</v>
      </c>
      <c r="F1624" s="224">
        <v>90.48</v>
      </c>
    </row>
    <row r="1625">
      <c r="A1625" s="219" t="s">
        <v>4055</v>
      </c>
      <c r="B1625" s="220" t="s">
        <v>4056</v>
      </c>
      <c r="C1625" s="221" t="s">
        <v>56</v>
      </c>
      <c r="D1625" s="222">
        <v>0.0</v>
      </c>
      <c r="E1625" s="223">
        <f t="shared" si="1"/>
        <v>1</v>
      </c>
      <c r="F1625" s="224">
        <v>0.42</v>
      </c>
    </row>
    <row r="1626">
      <c r="A1626" s="219" t="s">
        <v>4057</v>
      </c>
      <c r="B1626" s="220" t="s">
        <v>4058</v>
      </c>
      <c r="C1626" s="221" t="s">
        <v>56</v>
      </c>
      <c r="D1626" s="222">
        <v>0.0</v>
      </c>
      <c r="E1626" s="223">
        <f t="shared" si="1"/>
        <v>1</v>
      </c>
      <c r="F1626" s="224">
        <v>0.09</v>
      </c>
    </row>
    <row r="1627">
      <c r="A1627" s="219" t="s">
        <v>4059</v>
      </c>
      <c r="B1627" s="220" t="s">
        <v>4060</v>
      </c>
      <c r="C1627" s="221" t="s">
        <v>56</v>
      </c>
      <c r="D1627" s="222">
        <v>0.0</v>
      </c>
      <c r="E1627" s="223">
        <f t="shared" si="1"/>
        <v>1</v>
      </c>
      <c r="F1627" s="224">
        <v>0.53</v>
      </c>
    </row>
    <row r="1628">
      <c r="A1628" s="219" t="s">
        <v>4061</v>
      </c>
      <c r="B1628" s="220" t="s">
        <v>4062</v>
      </c>
      <c r="C1628" s="221" t="s">
        <v>56</v>
      </c>
      <c r="D1628" s="222">
        <v>0.0</v>
      </c>
      <c r="E1628" s="223">
        <f t="shared" si="1"/>
        <v>1</v>
      </c>
      <c r="F1628" s="224">
        <v>4.08</v>
      </c>
    </row>
    <row r="1629">
      <c r="A1629" s="219" t="s">
        <v>4063</v>
      </c>
      <c r="B1629" s="220" t="s">
        <v>4064</v>
      </c>
      <c r="C1629" s="221" t="s">
        <v>56</v>
      </c>
      <c r="D1629" s="222">
        <v>0.0</v>
      </c>
      <c r="E1629" s="223">
        <f t="shared" si="1"/>
        <v>1</v>
      </c>
      <c r="F1629" s="224">
        <v>0.39</v>
      </c>
    </row>
    <row r="1630">
      <c r="A1630" s="219" t="s">
        <v>4065</v>
      </c>
      <c r="B1630" s="220" t="s">
        <v>4066</v>
      </c>
      <c r="C1630" s="221" t="s">
        <v>56</v>
      </c>
      <c r="D1630" s="222">
        <v>0.0</v>
      </c>
      <c r="E1630" s="223">
        <f t="shared" si="1"/>
        <v>1</v>
      </c>
      <c r="F1630" s="224">
        <v>0.09</v>
      </c>
    </row>
    <row r="1631">
      <c r="A1631" s="219" t="s">
        <v>4067</v>
      </c>
      <c r="B1631" s="220" t="s">
        <v>4068</v>
      </c>
      <c r="C1631" s="221" t="s">
        <v>56</v>
      </c>
      <c r="D1631" s="222">
        <v>0.0</v>
      </c>
      <c r="E1631" s="223">
        <f t="shared" si="1"/>
        <v>1</v>
      </c>
      <c r="F1631" s="224">
        <v>0.49</v>
      </c>
    </row>
    <row r="1632">
      <c r="A1632" s="219" t="s">
        <v>4069</v>
      </c>
      <c r="B1632" s="220" t="s">
        <v>4070</v>
      </c>
      <c r="C1632" s="221" t="s">
        <v>56</v>
      </c>
      <c r="D1632" s="222">
        <v>0.0</v>
      </c>
      <c r="E1632" s="223">
        <f t="shared" si="1"/>
        <v>1</v>
      </c>
      <c r="F1632" s="224">
        <v>5.02</v>
      </c>
    </row>
    <row r="1633">
      <c r="A1633" s="219" t="s">
        <v>4071</v>
      </c>
      <c r="B1633" s="220" t="s">
        <v>4072</v>
      </c>
      <c r="C1633" s="221" t="s">
        <v>56</v>
      </c>
      <c r="D1633" s="222">
        <v>0.0</v>
      </c>
      <c r="E1633" s="223">
        <f t="shared" si="1"/>
        <v>1</v>
      </c>
      <c r="F1633" s="224">
        <v>0.44</v>
      </c>
    </row>
    <row r="1634">
      <c r="A1634" s="219" t="s">
        <v>4073</v>
      </c>
      <c r="B1634" s="220" t="s">
        <v>4074</v>
      </c>
      <c r="C1634" s="221" t="s">
        <v>56</v>
      </c>
      <c r="D1634" s="222">
        <v>0.0</v>
      </c>
      <c r="E1634" s="223">
        <f t="shared" si="1"/>
        <v>1</v>
      </c>
      <c r="F1634" s="224">
        <v>0.31</v>
      </c>
    </row>
    <row r="1635">
      <c r="A1635" s="219" t="s">
        <v>4075</v>
      </c>
      <c r="B1635" s="220" t="s">
        <v>4076</v>
      </c>
      <c r="C1635" s="221" t="s">
        <v>56</v>
      </c>
      <c r="D1635" s="222">
        <v>0.0</v>
      </c>
      <c r="E1635" s="223">
        <f t="shared" si="1"/>
        <v>1</v>
      </c>
      <c r="F1635" s="224">
        <v>0.07</v>
      </c>
    </row>
    <row r="1636">
      <c r="A1636" s="219" t="s">
        <v>4077</v>
      </c>
      <c r="B1636" s="220" t="s">
        <v>4078</v>
      </c>
      <c r="C1636" s="221" t="s">
        <v>56</v>
      </c>
      <c r="D1636" s="222">
        <v>0.0</v>
      </c>
      <c r="E1636" s="223">
        <f t="shared" si="1"/>
        <v>1</v>
      </c>
      <c r="F1636" s="224">
        <v>0.34</v>
      </c>
    </row>
    <row r="1637">
      <c r="A1637" s="219" t="s">
        <v>4079</v>
      </c>
      <c r="B1637" s="220" t="s">
        <v>4080</v>
      </c>
      <c r="C1637" s="221" t="s">
        <v>56</v>
      </c>
      <c r="D1637" s="222">
        <v>0.0</v>
      </c>
      <c r="E1637" s="223">
        <f t="shared" si="1"/>
        <v>1</v>
      </c>
      <c r="F1637" s="224">
        <v>0.88</v>
      </c>
    </row>
    <row r="1638">
      <c r="A1638" s="219" t="s">
        <v>4081</v>
      </c>
      <c r="B1638" s="220" t="s">
        <v>4082</v>
      </c>
      <c r="C1638" s="221" t="s">
        <v>56</v>
      </c>
      <c r="D1638" s="222">
        <v>0.0</v>
      </c>
      <c r="E1638" s="223">
        <f t="shared" si="1"/>
        <v>1</v>
      </c>
      <c r="F1638" s="224">
        <v>1.27</v>
      </c>
    </row>
    <row r="1639">
      <c r="A1639" s="219" t="s">
        <v>4083</v>
      </c>
      <c r="B1639" s="220" t="s">
        <v>4084</v>
      </c>
      <c r="C1639" s="221" t="s">
        <v>56</v>
      </c>
      <c r="D1639" s="222">
        <v>0.0</v>
      </c>
      <c r="E1639" s="223">
        <f t="shared" si="1"/>
        <v>1</v>
      </c>
      <c r="F1639" s="224">
        <v>0.29</v>
      </c>
    </row>
    <row r="1640">
      <c r="A1640" s="219" t="s">
        <v>4085</v>
      </c>
      <c r="B1640" s="220" t="s">
        <v>4086</v>
      </c>
      <c r="C1640" s="221" t="s">
        <v>56</v>
      </c>
      <c r="D1640" s="222">
        <v>0.0</v>
      </c>
      <c r="E1640" s="223">
        <f t="shared" si="1"/>
        <v>1</v>
      </c>
      <c r="F1640" s="224">
        <v>1.39</v>
      </c>
    </row>
    <row r="1641">
      <c r="A1641" s="219" t="s">
        <v>4087</v>
      </c>
      <c r="B1641" s="220" t="s">
        <v>4088</v>
      </c>
      <c r="C1641" s="221" t="s">
        <v>56</v>
      </c>
      <c r="D1641" s="222">
        <v>0.0</v>
      </c>
      <c r="E1641" s="223">
        <f t="shared" si="1"/>
        <v>1</v>
      </c>
      <c r="F1641" s="224">
        <v>1.77</v>
      </c>
    </row>
    <row r="1642">
      <c r="A1642" s="219" t="s">
        <v>4089</v>
      </c>
      <c r="B1642" s="220" t="s">
        <v>4090</v>
      </c>
      <c r="C1642" s="221" t="s">
        <v>56</v>
      </c>
      <c r="D1642" s="222">
        <v>0.0</v>
      </c>
      <c r="E1642" s="223">
        <f t="shared" si="1"/>
        <v>1</v>
      </c>
      <c r="F1642" s="224">
        <v>1.55</v>
      </c>
    </row>
    <row r="1643">
      <c r="A1643" s="219" t="s">
        <v>4091</v>
      </c>
      <c r="B1643" s="220" t="s">
        <v>4092</v>
      </c>
      <c r="C1643" s="221" t="s">
        <v>56</v>
      </c>
      <c r="D1643" s="222">
        <v>0.0</v>
      </c>
      <c r="E1643" s="223">
        <f t="shared" si="1"/>
        <v>1</v>
      </c>
      <c r="F1643" s="224">
        <v>0.35</v>
      </c>
    </row>
    <row r="1644">
      <c r="A1644" s="219" t="s">
        <v>4093</v>
      </c>
      <c r="B1644" s="220" t="s">
        <v>4094</v>
      </c>
      <c r="C1644" s="221" t="s">
        <v>56</v>
      </c>
      <c r="D1644" s="222">
        <v>0.0</v>
      </c>
      <c r="E1644" s="223">
        <f t="shared" si="1"/>
        <v>1</v>
      </c>
      <c r="F1644" s="224">
        <v>1.93</v>
      </c>
    </row>
    <row r="1645">
      <c r="A1645" s="219" t="s">
        <v>4095</v>
      </c>
      <c r="B1645" s="220" t="s">
        <v>4096</v>
      </c>
      <c r="C1645" s="221" t="s">
        <v>56</v>
      </c>
      <c r="D1645" s="222">
        <v>0.0</v>
      </c>
      <c r="E1645" s="223">
        <f t="shared" si="1"/>
        <v>1</v>
      </c>
      <c r="F1645" s="224">
        <v>8.16</v>
      </c>
    </row>
    <row r="1646">
      <c r="A1646" s="219" t="s">
        <v>4097</v>
      </c>
      <c r="B1646" s="220" t="s">
        <v>4098</v>
      </c>
      <c r="C1646" s="221" t="s">
        <v>56</v>
      </c>
      <c r="D1646" s="222">
        <v>0.0</v>
      </c>
      <c r="E1646" s="223">
        <f t="shared" si="1"/>
        <v>1</v>
      </c>
      <c r="F1646" s="224">
        <v>0.8</v>
      </c>
    </row>
    <row r="1647">
      <c r="A1647" s="219" t="s">
        <v>4099</v>
      </c>
      <c r="B1647" s="220" t="s">
        <v>4100</v>
      </c>
      <c r="C1647" s="221" t="s">
        <v>56</v>
      </c>
      <c r="D1647" s="222">
        <v>0.0</v>
      </c>
      <c r="E1647" s="223">
        <f t="shared" si="1"/>
        <v>1</v>
      </c>
      <c r="F1647" s="224">
        <v>0.18</v>
      </c>
    </row>
    <row r="1648">
      <c r="A1648" s="219" t="s">
        <v>4101</v>
      </c>
      <c r="B1648" s="220" t="s">
        <v>4102</v>
      </c>
      <c r="C1648" s="221" t="s">
        <v>56</v>
      </c>
      <c r="D1648" s="222">
        <v>0.0</v>
      </c>
      <c r="E1648" s="223">
        <f t="shared" si="1"/>
        <v>1</v>
      </c>
      <c r="F1648" s="224">
        <v>0.87</v>
      </c>
    </row>
    <row r="1649">
      <c r="A1649" s="219" t="s">
        <v>4103</v>
      </c>
      <c r="B1649" s="220" t="s">
        <v>4104</v>
      </c>
      <c r="C1649" s="221" t="s">
        <v>56</v>
      </c>
      <c r="D1649" s="222">
        <v>0.0</v>
      </c>
      <c r="E1649" s="223">
        <f t="shared" si="1"/>
        <v>1</v>
      </c>
      <c r="F1649" s="224">
        <v>6.94</v>
      </c>
    </row>
    <row r="1650">
      <c r="A1650" s="219" t="s">
        <v>4105</v>
      </c>
      <c r="B1650" s="220" t="s">
        <v>4106</v>
      </c>
      <c r="C1650" s="221" t="s">
        <v>56</v>
      </c>
      <c r="D1650" s="222">
        <v>0.0</v>
      </c>
      <c r="E1650" s="223">
        <f t="shared" si="1"/>
        <v>1</v>
      </c>
      <c r="F1650" s="224">
        <v>3.82</v>
      </c>
    </row>
    <row r="1651">
      <c r="A1651" s="219" t="s">
        <v>4107</v>
      </c>
      <c r="B1651" s="220" t="s">
        <v>4108</v>
      </c>
      <c r="C1651" s="221" t="s">
        <v>56</v>
      </c>
      <c r="D1651" s="222">
        <v>0.0</v>
      </c>
      <c r="E1651" s="223">
        <f t="shared" si="1"/>
        <v>1</v>
      </c>
      <c r="F1651" s="224">
        <v>0.88</v>
      </c>
    </row>
    <row r="1652">
      <c r="A1652" s="219" t="s">
        <v>4109</v>
      </c>
      <c r="B1652" s="220" t="s">
        <v>4110</v>
      </c>
      <c r="C1652" s="221" t="s">
        <v>56</v>
      </c>
      <c r="D1652" s="222">
        <v>0.0</v>
      </c>
      <c r="E1652" s="223">
        <f t="shared" si="1"/>
        <v>1</v>
      </c>
      <c r="F1652" s="224">
        <v>4.18</v>
      </c>
    </row>
    <row r="1653">
      <c r="A1653" s="219" t="s">
        <v>4111</v>
      </c>
      <c r="B1653" s="220" t="s">
        <v>4112</v>
      </c>
      <c r="C1653" s="221" t="s">
        <v>56</v>
      </c>
      <c r="D1653" s="222">
        <v>0.0</v>
      </c>
      <c r="E1653" s="223">
        <f t="shared" si="1"/>
        <v>1</v>
      </c>
      <c r="F1653" s="224">
        <v>4.56</v>
      </c>
    </row>
    <row r="1654">
      <c r="A1654" s="219" t="s">
        <v>4113</v>
      </c>
      <c r="B1654" s="220" t="s">
        <v>4114</v>
      </c>
      <c r="C1654" s="221" t="s">
        <v>56</v>
      </c>
      <c r="D1654" s="222">
        <v>0.0</v>
      </c>
      <c r="E1654" s="223">
        <f t="shared" si="1"/>
        <v>1</v>
      </c>
      <c r="F1654" s="224">
        <v>4.09</v>
      </c>
    </row>
    <row r="1655">
      <c r="A1655" s="219" t="s">
        <v>4115</v>
      </c>
      <c r="B1655" s="220" t="s">
        <v>4116</v>
      </c>
      <c r="C1655" s="221" t="s">
        <v>56</v>
      </c>
      <c r="D1655" s="222">
        <v>0.0</v>
      </c>
      <c r="E1655" s="223">
        <f t="shared" si="1"/>
        <v>1</v>
      </c>
      <c r="F1655" s="224">
        <v>0.94</v>
      </c>
    </row>
    <row r="1656">
      <c r="A1656" s="219" t="s">
        <v>4117</v>
      </c>
      <c r="B1656" s="220" t="s">
        <v>4118</v>
      </c>
      <c r="C1656" s="221" t="s">
        <v>56</v>
      </c>
      <c r="D1656" s="222">
        <v>0.0</v>
      </c>
      <c r="E1656" s="223">
        <f t="shared" si="1"/>
        <v>1</v>
      </c>
      <c r="F1656" s="224">
        <v>4.47</v>
      </c>
    </row>
    <row r="1657">
      <c r="A1657" s="219" t="s">
        <v>4119</v>
      </c>
      <c r="B1657" s="220" t="s">
        <v>4120</v>
      </c>
      <c r="C1657" s="221" t="s">
        <v>56</v>
      </c>
      <c r="D1657" s="222">
        <v>0.0</v>
      </c>
      <c r="E1657" s="223">
        <f t="shared" si="1"/>
        <v>1</v>
      </c>
      <c r="F1657" s="224">
        <v>4.56</v>
      </c>
    </row>
    <row r="1658">
      <c r="A1658" s="219" t="s">
        <v>4121</v>
      </c>
      <c r="B1658" s="220" t="s">
        <v>4122</v>
      </c>
      <c r="C1658" s="221" t="s">
        <v>56</v>
      </c>
      <c r="D1658" s="222">
        <v>0.0</v>
      </c>
      <c r="E1658" s="223">
        <f t="shared" si="1"/>
        <v>1</v>
      </c>
      <c r="F1658" s="224">
        <v>0.44</v>
      </c>
    </row>
    <row r="1659">
      <c r="A1659" s="219" t="s">
        <v>4123</v>
      </c>
      <c r="B1659" s="220" t="s">
        <v>4124</v>
      </c>
      <c r="C1659" s="221" t="s">
        <v>56</v>
      </c>
      <c r="D1659" s="222">
        <v>0.0</v>
      </c>
      <c r="E1659" s="223">
        <f t="shared" si="1"/>
        <v>1</v>
      </c>
      <c r="F1659" s="224">
        <v>0.1</v>
      </c>
    </row>
    <row r="1660">
      <c r="A1660" s="219" t="s">
        <v>4125</v>
      </c>
      <c r="B1660" s="220" t="s">
        <v>4126</v>
      </c>
      <c r="C1660" s="221" t="s">
        <v>56</v>
      </c>
      <c r="D1660" s="222">
        <v>0.0</v>
      </c>
      <c r="E1660" s="223">
        <f t="shared" si="1"/>
        <v>1</v>
      </c>
      <c r="F1660" s="224">
        <v>0.49</v>
      </c>
    </row>
    <row r="1661">
      <c r="A1661" s="219" t="s">
        <v>4127</v>
      </c>
      <c r="B1661" s="220" t="s">
        <v>4128</v>
      </c>
      <c r="C1661" s="221" t="s">
        <v>56</v>
      </c>
      <c r="D1661" s="222">
        <v>0.0</v>
      </c>
      <c r="E1661" s="223">
        <f t="shared" si="1"/>
        <v>1</v>
      </c>
      <c r="F1661" s="224">
        <v>1.37</v>
      </c>
    </row>
    <row r="1662">
      <c r="A1662" s="219" t="s">
        <v>4129</v>
      </c>
      <c r="B1662" s="220" t="s">
        <v>4130</v>
      </c>
      <c r="C1662" s="221" t="s">
        <v>56</v>
      </c>
      <c r="D1662" s="222">
        <v>0.0</v>
      </c>
      <c r="E1662" s="223">
        <f t="shared" si="1"/>
        <v>1</v>
      </c>
      <c r="F1662" s="224">
        <v>5.87</v>
      </c>
    </row>
    <row r="1663">
      <c r="A1663" s="219" t="s">
        <v>4131</v>
      </c>
      <c r="B1663" s="220" t="s">
        <v>4132</v>
      </c>
      <c r="C1663" s="221" t="s">
        <v>56</v>
      </c>
      <c r="D1663" s="222">
        <v>0.0</v>
      </c>
      <c r="E1663" s="223">
        <f t="shared" si="1"/>
        <v>1</v>
      </c>
      <c r="F1663" s="224">
        <v>1.35</v>
      </c>
    </row>
    <row r="1664">
      <c r="A1664" s="219" t="s">
        <v>4133</v>
      </c>
      <c r="B1664" s="220" t="s">
        <v>4134</v>
      </c>
      <c r="C1664" s="221" t="s">
        <v>56</v>
      </c>
      <c r="D1664" s="222">
        <v>0.0</v>
      </c>
      <c r="E1664" s="223">
        <f t="shared" si="1"/>
        <v>1</v>
      </c>
      <c r="F1664" s="224">
        <v>6.42</v>
      </c>
    </row>
    <row r="1665">
      <c r="A1665" s="219" t="s">
        <v>4135</v>
      </c>
      <c r="B1665" s="220" t="s">
        <v>4136</v>
      </c>
      <c r="C1665" s="221" t="s">
        <v>56</v>
      </c>
      <c r="D1665" s="222">
        <v>0.0</v>
      </c>
      <c r="E1665" s="223">
        <f t="shared" si="1"/>
        <v>1</v>
      </c>
      <c r="F1665" s="224">
        <v>12.24</v>
      </c>
    </row>
    <row r="1666">
      <c r="A1666" s="219" t="s">
        <v>4137</v>
      </c>
      <c r="B1666" s="220" t="s">
        <v>4138</v>
      </c>
      <c r="C1666" s="221" t="s">
        <v>56</v>
      </c>
      <c r="D1666" s="222">
        <v>0.0</v>
      </c>
      <c r="E1666" s="223">
        <f t="shared" si="1"/>
        <v>1</v>
      </c>
      <c r="F1666" s="224">
        <v>16.98</v>
      </c>
    </row>
    <row r="1667">
      <c r="A1667" s="219" t="s">
        <v>4139</v>
      </c>
      <c r="B1667" s="220" t="s">
        <v>4140</v>
      </c>
      <c r="C1667" s="221" t="s">
        <v>56</v>
      </c>
      <c r="D1667" s="222">
        <v>0.0</v>
      </c>
      <c r="E1667" s="223">
        <f t="shared" si="1"/>
        <v>1</v>
      </c>
      <c r="F1667" s="224">
        <v>4.89</v>
      </c>
    </row>
    <row r="1668">
      <c r="A1668" s="219" t="s">
        <v>4141</v>
      </c>
      <c r="B1668" s="220" t="s">
        <v>4142</v>
      </c>
      <c r="C1668" s="221" t="s">
        <v>56</v>
      </c>
      <c r="D1668" s="222">
        <v>0.0</v>
      </c>
      <c r="E1668" s="223">
        <f t="shared" si="1"/>
        <v>1</v>
      </c>
      <c r="F1668" s="224">
        <v>0.61</v>
      </c>
    </row>
    <row r="1669">
      <c r="A1669" s="219" t="s">
        <v>4143</v>
      </c>
      <c r="B1669" s="220" t="s">
        <v>4144</v>
      </c>
      <c r="C1669" s="221" t="s">
        <v>56</v>
      </c>
      <c r="D1669" s="222">
        <v>0.0</v>
      </c>
      <c r="E1669" s="223">
        <f t="shared" si="1"/>
        <v>1</v>
      </c>
      <c r="F1669" s="224">
        <v>1.5</v>
      </c>
    </row>
    <row r="1670">
      <c r="A1670" s="219" t="s">
        <v>4145</v>
      </c>
      <c r="B1670" s="220" t="s">
        <v>4146</v>
      </c>
      <c r="C1670" s="221" t="s">
        <v>56</v>
      </c>
      <c r="D1670" s="222">
        <v>0.0</v>
      </c>
      <c r="E1670" s="223">
        <f t="shared" si="1"/>
        <v>1</v>
      </c>
      <c r="F1670" s="224">
        <v>6.11</v>
      </c>
    </row>
    <row r="1671">
      <c r="A1671" s="219" t="s">
        <v>4147</v>
      </c>
      <c r="B1671" s="220" t="s">
        <v>4148</v>
      </c>
      <c r="C1671" s="221" t="s">
        <v>56</v>
      </c>
      <c r="D1671" s="222">
        <v>0.0</v>
      </c>
      <c r="E1671" s="223">
        <f t="shared" si="1"/>
        <v>1</v>
      </c>
      <c r="F1671" s="224">
        <v>43.61</v>
      </c>
    </row>
    <row r="1672">
      <c r="A1672" s="219" t="s">
        <v>4149</v>
      </c>
      <c r="B1672" s="220" t="s">
        <v>4150</v>
      </c>
      <c r="C1672" s="221" t="s">
        <v>56</v>
      </c>
      <c r="D1672" s="222">
        <v>0.0</v>
      </c>
      <c r="E1672" s="223">
        <f t="shared" si="1"/>
        <v>1</v>
      </c>
      <c r="F1672" s="224">
        <v>13.35</v>
      </c>
    </row>
    <row r="1673">
      <c r="A1673" s="219" t="s">
        <v>4151</v>
      </c>
      <c r="B1673" s="220" t="s">
        <v>4152</v>
      </c>
      <c r="C1673" s="221" t="s">
        <v>56</v>
      </c>
      <c r="D1673" s="222">
        <v>0.0</v>
      </c>
      <c r="E1673" s="223">
        <f t="shared" si="1"/>
        <v>1</v>
      </c>
      <c r="F1673" s="224">
        <v>1.66</v>
      </c>
    </row>
    <row r="1674">
      <c r="A1674" s="219" t="s">
        <v>4153</v>
      </c>
      <c r="B1674" s="220" t="s">
        <v>4154</v>
      </c>
      <c r="C1674" s="221" t="s">
        <v>56</v>
      </c>
      <c r="D1674" s="222">
        <v>0.0</v>
      </c>
      <c r="E1674" s="223">
        <f t="shared" si="1"/>
        <v>1</v>
      </c>
      <c r="F1674" s="224">
        <v>4.11</v>
      </c>
    </row>
    <row r="1675">
      <c r="A1675" s="219" t="s">
        <v>4155</v>
      </c>
      <c r="B1675" s="220" t="s">
        <v>4156</v>
      </c>
      <c r="C1675" s="221" t="s">
        <v>56</v>
      </c>
      <c r="D1675" s="222">
        <v>0.0</v>
      </c>
      <c r="E1675" s="223">
        <f t="shared" si="1"/>
        <v>1</v>
      </c>
      <c r="F1675" s="224">
        <v>16.69</v>
      </c>
    </row>
    <row r="1676">
      <c r="A1676" s="219" t="s">
        <v>4157</v>
      </c>
      <c r="B1676" s="220" t="s">
        <v>4158</v>
      </c>
      <c r="C1676" s="221" t="s">
        <v>56</v>
      </c>
      <c r="D1676" s="222">
        <v>0.0</v>
      </c>
      <c r="E1676" s="223">
        <f t="shared" si="1"/>
        <v>1</v>
      </c>
      <c r="F1676" s="224">
        <v>34.33</v>
      </c>
    </row>
    <row r="1677">
      <c r="A1677" s="219" t="s">
        <v>4159</v>
      </c>
      <c r="B1677" s="220" t="s">
        <v>4160</v>
      </c>
      <c r="C1677" s="221" t="s">
        <v>56</v>
      </c>
      <c r="D1677" s="222">
        <v>0.0</v>
      </c>
      <c r="E1677" s="223">
        <f t="shared" si="1"/>
        <v>1</v>
      </c>
      <c r="F1677" s="224">
        <v>28.77</v>
      </c>
    </row>
    <row r="1678">
      <c r="A1678" s="219" t="s">
        <v>4161</v>
      </c>
      <c r="B1678" s="220" t="s">
        <v>4162</v>
      </c>
      <c r="C1678" s="221" t="s">
        <v>56</v>
      </c>
      <c r="D1678" s="222">
        <v>0.0</v>
      </c>
      <c r="E1678" s="223">
        <f t="shared" si="1"/>
        <v>1</v>
      </c>
      <c r="F1678" s="224">
        <v>4.49</v>
      </c>
    </row>
    <row r="1679">
      <c r="A1679" s="219" t="s">
        <v>4163</v>
      </c>
      <c r="B1679" s="220" t="s">
        <v>4164</v>
      </c>
      <c r="C1679" s="221" t="s">
        <v>56</v>
      </c>
      <c r="D1679" s="222">
        <v>0.0</v>
      </c>
      <c r="E1679" s="223">
        <f t="shared" si="1"/>
        <v>1</v>
      </c>
      <c r="F1679" s="224">
        <v>11.11</v>
      </c>
    </row>
    <row r="1680">
      <c r="A1680" s="219" t="s">
        <v>4165</v>
      </c>
      <c r="B1680" s="220" t="s">
        <v>4166</v>
      </c>
      <c r="C1680" s="221" t="s">
        <v>56</v>
      </c>
      <c r="D1680" s="222">
        <v>0.0</v>
      </c>
      <c r="E1680" s="223">
        <f t="shared" si="1"/>
        <v>1</v>
      </c>
      <c r="F1680" s="224">
        <v>51.96</v>
      </c>
    </row>
    <row r="1681">
      <c r="A1681" s="219" t="s">
        <v>4167</v>
      </c>
      <c r="B1681" s="220" t="s">
        <v>4168</v>
      </c>
      <c r="C1681" s="221" t="s">
        <v>56</v>
      </c>
      <c r="D1681" s="222">
        <v>0.0</v>
      </c>
      <c r="E1681" s="223">
        <f t="shared" si="1"/>
        <v>1</v>
      </c>
      <c r="F1681" s="224">
        <v>138.17</v>
      </c>
    </row>
    <row r="1682">
      <c r="A1682" s="219" t="s">
        <v>4169</v>
      </c>
      <c r="B1682" s="220" t="s">
        <v>4170</v>
      </c>
      <c r="C1682" s="221" t="s">
        <v>56</v>
      </c>
      <c r="D1682" s="222">
        <v>0.0</v>
      </c>
      <c r="E1682" s="223">
        <f t="shared" si="1"/>
        <v>1</v>
      </c>
      <c r="F1682" s="224">
        <v>35.5</v>
      </c>
    </row>
    <row r="1683">
      <c r="A1683" s="219" t="s">
        <v>4171</v>
      </c>
      <c r="B1683" s="220" t="s">
        <v>4172</v>
      </c>
      <c r="C1683" s="221" t="s">
        <v>56</v>
      </c>
      <c r="D1683" s="222">
        <v>0.0</v>
      </c>
      <c r="E1683" s="223">
        <f t="shared" si="1"/>
        <v>1</v>
      </c>
      <c r="F1683" s="224">
        <v>5.02</v>
      </c>
    </row>
    <row r="1684">
      <c r="A1684" s="219" t="s">
        <v>4173</v>
      </c>
      <c r="B1684" s="220" t="s">
        <v>4174</v>
      </c>
      <c r="C1684" s="221" t="s">
        <v>56</v>
      </c>
      <c r="D1684" s="222">
        <v>0.0</v>
      </c>
      <c r="E1684" s="223">
        <f t="shared" si="1"/>
        <v>1</v>
      </c>
      <c r="F1684" s="224">
        <v>12.49</v>
      </c>
    </row>
    <row r="1685">
      <c r="A1685" s="219" t="s">
        <v>4175</v>
      </c>
      <c r="B1685" s="220" t="s">
        <v>4176</v>
      </c>
      <c r="C1685" s="221" t="s">
        <v>56</v>
      </c>
      <c r="D1685" s="222">
        <v>0.0</v>
      </c>
      <c r="E1685" s="223">
        <f t="shared" si="1"/>
        <v>1</v>
      </c>
      <c r="F1685" s="224">
        <v>57.57</v>
      </c>
    </row>
    <row r="1686">
      <c r="A1686" s="219" t="s">
        <v>4177</v>
      </c>
      <c r="B1686" s="220" t="s">
        <v>4178</v>
      </c>
      <c r="C1686" s="221" t="s">
        <v>56</v>
      </c>
      <c r="D1686" s="222">
        <v>0.0</v>
      </c>
      <c r="E1686" s="223">
        <f t="shared" si="1"/>
        <v>1</v>
      </c>
      <c r="F1686" s="224">
        <v>138.17</v>
      </c>
    </row>
    <row r="1687">
      <c r="A1687" s="219" t="s">
        <v>4179</v>
      </c>
      <c r="B1687" s="220" t="s">
        <v>4180</v>
      </c>
      <c r="C1687" s="221" t="s">
        <v>56</v>
      </c>
      <c r="D1687" s="222">
        <v>0.0</v>
      </c>
      <c r="E1687" s="223">
        <f t="shared" si="1"/>
        <v>1</v>
      </c>
      <c r="F1687" s="224">
        <v>36.49</v>
      </c>
    </row>
    <row r="1688">
      <c r="A1688" s="219" t="s">
        <v>4181</v>
      </c>
      <c r="B1688" s="220" t="s">
        <v>4182</v>
      </c>
      <c r="C1688" s="221" t="s">
        <v>56</v>
      </c>
      <c r="D1688" s="222">
        <v>0.0</v>
      </c>
      <c r="E1688" s="223">
        <f t="shared" si="1"/>
        <v>1</v>
      </c>
      <c r="F1688" s="224">
        <v>5.2</v>
      </c>
    </row>
    <row r="1689">
      <c r="A1689" s="219" t="s">
        <v>4183</v>
      </c>
      <c r="B1689" s="220" t="s">
        <v>4184</v>
      </c>
      <c r="C1689" s="221" t="s">
        <v>56</v>
      </c>
      <c r="D1689" s="222">
        <v>0.0</v>
      </c>
      <c r="E1689" s="223">
        <f t="shared" si="1"/>
        <v>1</v>
      </c>
      <c r="F1689" s="224">
        <v>12.86</v>
      </c>
    </row>
    <row r="1690">
      <c r="A1690" s="219" t="s">
        <v>4185</v>
      </c>
      <c r="B1690" s="220" t="s">
        <v>4186</v>
      </c>
      <c r="C1690" s="221" t="s">
        <v>56</v>
      </c>
      <c r="D1690" s="222">
        <v>0.0</v>
      </c>
      <c r="E1690" s="223">
        <f t="shared" si="1"/>
        <v>1</v>
      </c>
      <c r="F1690" s="224">
        <v>62.5</v>
      </c>
    </row>
    <row r="1691">
      <c r="A1691" s="219" t="s">
        <v>4187</v>
      </c>
      <c r="B1691" s="220" t="s">
        <v>4188</v>
      </c>
      <c r="C1691" s="221" t="s">
        <v>56</v>
      </c>
      <c r="D1691" s="222">
        <v>0.0</v>
      </c>
      <c r="E1691" s="223">
        <f t="shared" si="1"/>
        <v>1</v>
      </c>
      <c r="F1691" s="224">
        <v>171.81</v>
      </c>
    </row>
    <row r="1692">
      <c r="A1692" s="219" t="s">
        <v>4189</v>
      </c>
      <c r="B1692" s="220" t="s">
        <v>4190</v>
      </c>
      <c r="C1692" s="221" t="s">
        <v>56</v>
      </c>
      <c r="D1692" s="222">
        <v>0.0</v>
      </c>
      <c r="E1692" s="223">
        <f t="shared" si="1"/>
        <v>1</v>
      </c>
      <c r="F1692" s="224">
        <v>39.03</v>
      </c>
    </row>
    <row r="1693">
      <c r="A1693" s="219" t="s">
        <v>4191</v>
      </c>
      <c r="B1693" s="220" t="s">
        <v>4192</v>
      </c>
      <c r="C1693" s="221" t="s">
        <v>56</v>
      </c>
      <c r="D1693" s="222">
        <v>0.0</v>
      </c>
      <c r="E1693" s="223">
        <f t="shared" si="1"/>
        <v>1</v>
      </c>
      <c r="F1693" s="224">
        <v>5.46</v>
      </c>
    </row>
    <row r="1694">
      <c r="A1694" s="219" t="s">
        <v>4193</v>
      </c>
      <c r="B1694" s="220" t="s">
        <v>4194</v>
      </c>
      <c r="C1694" s="221" t="s">
        <v>56</v>
      </c>
      <c r="D1694" s="222">
        <v>0.0</v>
      </c>
      <c r="E1694" s="223">
        <f t="shared" si="1"/>
        <v>1</v>
      </c>
      <c r="F1694" s="224">
        <v>13.53</v>
      </c>
    </row>
    <row r="1695">
      <c r="A1695" s="219" t="s">
        <v>4195</v>
      </c>
      <c r="B1695" s="220" t="s">
        <v>4196</v>
      </c>
      <c r="C1695" s="221" t="s">
        <v>56</v>
      </c>
      <c r="D1695" s="222">
        <v>0.0</v>
      </c>
      <c r="E1695" s="223">
        <f t="shared" si="1"/>
        <v>1</v>
      </c>
      <c r="F1695" s="224">
        <v>66.21</v>
      </c>
    </row>
    <row r="1696">
      <c r="A1696" s="219" t="s">
        <v>4197</v>
      </c>
      <c r="B1696" s="220" t="s">
        <v>4198</v>
      </c>
      <c r="C1696" s="221" t="s">
        <v>56</v>
      </c>
      <c r="D1696" s="222">
        <v>0.0</v>
      </c>
      <c r="E1696" s="223">
        <f t="shared" si="1"/>
        <v>1</v>
      </c>
      <c r="F1696" s="224">
        <v>198.22</v>
      </c>
    </row>
    <row r="1697">
      <c r="A1697" s="219" t="s">
        <v>4199</v>
      </c>
      <c r="B1697" s="220" t="s">
        <v>4200</v>
      </c>
      <c r="C1697" s="221" t="s">
        <v>56</v>
      </c>
      <c r="D1697" s="222">
        <v>0.0</v>
      </c>
      <c r="E1697" s="223">
        <f t="shared" si="1"/>
        <v>1</v>
      </c>
      <c r="F1697" s="224">
        <v>22.64</v>
      </c>
    </row>
    <row r="1698">
      <c r="A1698" s="219" t="s">
        <v>4201</v>
      </c>
      <c r="B1698" s="220" t="s">
        <v>4202</v>
      </c>
      <c r="C1698" s="221" t="s">
        <v>56</v>
      </c>
      <c r="D1698" s="222">
        <v>0.0</v>
      </c>
      <c r="E1698" s="223">
        <f t="shared" si="1"/>
        <v>1</v>
      </c>
      <c r="F1698" s="224">
        <v>3.54</v>
      </c>
    </row>
    <row r="1699">
      <c r="A1699" s="219" t="s">
        <v>4203</v>
      </c>
      <c r="B1699" s="220" t="s">
        <v>4204</v>
      </c>
      <c r="C1699" s="221" t="s">
        <v>56</v>
      </c>
      <c r="D1699" s="222">
        <v>0.0</v>
      </c>
      <c r="E1699" s="223">
        <f t="shared" si="1"/>
        <v>1</v>
      </c>
      <c r="F1699" s="224">
        <v>8.76</v>
      </c>
    </row>
    <row r="1700">
      <c r="A1700" s="219" t="s">
        <v>4205</v>
      </c>
      <c r="B1700" s="220" t="s">
        <v>4206</v>
      </c>
      <c r="C1700" s="221" t="s">
        <v>56</v>
      </c>
      <c r="D1700" s="222">
        <v>0.0</v>
      </c>
      <c r="E1700" s="223">
        <f t="shared" si="1"/>
        <v>1</v>
      </c>
      <c r="F1700" s="224">
        <v>40.96</v>
      </c>
    </row>
    <row r="1701">
      <c r="A1701" s="219" t="s">
        <v>4207</v>
      </c>
      <c r="B1701" s="220" t="s">
        <v>4208</v>
      </c>
      <c r="C1701" s="221" t="s">
        <v>56</v>
      </c>
      <c r="D1701" s="222">
        <v>0.0</v>
      </c>
      <c r="E1701" s="223">
        <f t="shared" si="1"/>
        <v>1</v>
      </c>
      <c r="F1701" s="224">
        <v>79.4</v>
      </c>
    </row>
    <row r="1702">
      <c r="A1702" s="219" t="s">
        <v>4209</v>
      </c>
      <c r="B1702" s="220" t="s">
        <v>4210</v>
      </c>
      <c r="C1702" s="221" t="s">
        <v>56</v>
      </c>
      <c r="D1702" s="222">
        <v>0.0</v>
      </c>
      <c r="E1702" s="223">
        <f t="shared" si="1"/>
        <v>1</v>
      </c>
      <c r="F1702" s="224">
        <v>21.87</v>
      </c>
    </row>
    <row r="1703">
      <c r="A1703" s="219" t="s">
        <v>4211</v>
      </c>
      <c r="B1703" s="220" t="s">
        <v>4212</v>
      </c>
      <c r="C1703" s="221" t="s">
        <v>56</v>
      </c>
      <c r="D1703" s="222">
        <v>0.0</v>
      </c>
      <c r="E1703" s="223">
        <f t="shared" si="1"/>
        <v>1</v>
      </c>
      <c r="F1703" s="224">
        <v>3.41</v>
      </c>
    </row>
    <row r="1704">
      <c r="A1704" s="219" t="s">
        <v>4213</v>
      </c>
      <c r="B1704" s="220" t="s">
        <v>4214</v>
      </c>
      <c r="C1704" s="221" t="s">
        <v>56</v>
      </c>
      <c r="D1704" s="222">
        <v>0.0</v>
      </c>
      <c r="E1704" s="223">
        <f t="shared" si="1"/>
        <v>1</v>
      </c>
      <c r="F1704" s="224">
        <v>8.45</v>
      </c>
    </row>
    <row r="1705">
      <c r="A1705" s="219" t="s">
        <v>4215</v>
      </c>
      <c r="B1705" s="220" t="s">
        <v>4216</v>
      </c>
      <c r="C1705" s="221" t="s">
        <v>56</v>
      </c>
      <c r="D1705" s="222">
        <v>0.0</v>
      </c>
      <c r="E1705" s="223">
        <f t="shared" si="1"/>
        <v>1</v>
      </c>
      <c r="F1705" s="224">
        <v>39.57</v>
      </c>
    </row>
    <row r="1706">
      <c r="A1706" s="219" t="s">
        <v>4217</v>
      </c>
      <c r="B1706" s="220" t="s">
        <v>4218</v>
      </c>
      <c r="C1706" s="221" t="s">
        <v>56</v>
      </c>
      <c r="D1706" s="222">
        <v>0.0</v>
      </c>
      <c r="E1706" s="223">
        <f t="shared" si="1"/>
        <v>1</v>
      </c>
      <c r="F1706" s="224">
        <v>98.7</v>
      </c>
    </row>
    <row r="1707">
      <c r="A1707" s="219" t="s">
        <v>4219</v>
      </c>
      <c r="B1707" s="220" t="s">
        <v>4220</v>
      </c>
      <c r="C1707" s="221" t="s">
        <v>56</v>
      </c>
      <c r="D1707" s="222">
        <v>0.0</v>
      </c>
      <c r="E1707" s="223">
        <f t="shared" si="1"/>
        <v>1</v>
      </c>
      <c r="F1707" s="224">
        <v>27.88</v>
      </c>
    </row>
    <row r="1708">
      <c r="A1708" s="219" t="s">
        <v>4221</v>
      </c>
      <c r="B1708" s="220" t="s">
        <v>4222</v>
      </c>
      <c r="C1708" s="221" t="s">
        <v>56</v>
      </c>
      <c r="D1708" s="222">
        <v>0.0</v>
      </c>
      <c r="E1708" s="223">
        <f t="shared" si="1"/>
        <v>1</v>
      </c>
      <c r="F1708" s="224">
        <v>4.52</v>
      </c>
    </row>
    <row r="1709">
      <c r="A1709" s="219" t="s">
        <v>4223</v>
      </c>
      <c r="B1709" s="220" t="s">
        <v>4224</v>
      </c>
      <c r="C1709" s="221" t="s">
        <v>56</v>
      </c>
      <c r="D1709" s="222">
        <v>0.0</v>
      </c>
      <c r="E1709" s="223">
        <f t="shared" si="1"/>
        <v>1</v>
      </c>
      <c r="F1709" s="224">
        <v>11.21</v>
      </c>
    </row>
    <row r="1710">
      <c r="A1710" s="219" t="s">
        <v>4225</v>
      </c>
      <c r="B1710" s="220" t="s">
        <v>4226</v>
      </c>
      <c r="C1710" s="221" t="s">
        <v>56</v>
      </c>
      <c r="D1710" s="222">
        <v>0.0</v>
      </c>
      <c r="E1710" s="223">
        <f t="shared" si="1"/>
        <v>1</v>
      </c>
      <c r="F1710" s="224">
        <v>49.88</v>
      </c>
    </row>
    <row r="1711">
      <c r="A1711" s="219" t="s">
        <v>4227</v>
      </c>
      <c r="B1711" s="220" t="s">
        <v>4228</v>
      </c>
      <c r="C1711" s="221" t="s">
        <v>56</v>
      </c>
      <c r="D1711" s="222">
        <v>0.0</v>
      </c>
      <c r="E1711" s="223">
        <f t="shared" si="1"/>
        <v>1</v>
      </c>
      <c r="F1711" s="224">
        <v>269.05</v>
      </c>
    </row>
    <row r="1712">
      <c r="A1712" s="219" t="s">
        <v>4229</v>
      </c>
      <c r="B1712" s="220" t="s">
        <v>4230</v>
      </c>
      <c r="C1712" s="221" t="s">
        <v>56</v>
      </c>
      <c r="D1712" s="222">
        <v>0.0</v>
      </c>
      <c r="E1712" s="223">
        <f t="shared" si="1"/>
        <v>1</v>
      </c>
      <c r="F1712" s="224">
        <v>38.24</v>
      </c>
    </row>
    <row r="1713">
      <c r="A1713" s="219" t="s">
        <v>4231</v>
      </c>
      <c r="B1713" s="220" t="s">
        <v>4232</v>
      </c>
      <c r="C1713" s="221" t="s">
        <v>56</v>
      </c>
      <c r="D1713" s="222">
        <v>0.0</v>
      </c>
      <c r="E1713" s="223">
        <f t="shared" si="1"/>
        <v>1</v>
      </c>
      <c r="F1713" s="224">
        <v>6.23</v>
      </c>
    </row>
    <row r="1714">
      <c r="A1714" s="219" t="s">
        <v>4233</v>
      </c>
      <c r="B1714" s="220" t="s">
        <v>4234</v>
      </c>
      <c r="C1714" s="221" t="s">
        <v>56</v>
      </c>
      <c r="D1714" s="222">
        <v>0.0</v>
      </c>
      <c r="E1714" s="223">
        <f t="shared" si="1"/>
        <v>1</v>
      </c>
      <c r="F1714" s="224">
        <v>15.41</v>
      </c>
    </row>
    <row r="1715">
      <c r="A1715" s="219" t="s">
        <v>4235</v>
      </c>
      <c r="B1715" s="220" t="s">
        <v>4236</v>
      </c>
      <c r="C1715" s="221" t="s">
        <v>56</v>
      </c>
      <c r="D1715" s="222">
        <v>0.0</v>
      </c>
      <c r="E1715" s="223">
        <f t="shared" si="1"/>
        <v>1</v>
      </c>
      <c r="F1715" s="224">
        <v>68.76</v>
      </c>
    </row>
    <row r="1716">
      <c r="A1716" s="219" t="s">
        <v>4237</v>
      </c>
      <c r="B1716" s="220" t="s">
        <v>4238</v>
      </c>
      <c r="C1716" s="221" t="s">
        <v>56</v>
      </c>
      <c r="D1716" s="222">
        <v>0.0</v>
      </c>
      <c r="E1716" s="223">
        <f t="shared" si="1"/>
        <v>1</v>
      </c>
      <c r="F1716" s="224">
        <v>293.48</v>
      </c>
    </row>
    <row r="1717">
      <c r="A1717" s="219" t="s">
        <v>4239</v>
      </c>
      <c r="B1717" s="220" t="s">
        <v>4240</v>
      </c>
      <c r="C1717" s="221" t="s">
        <v>56</v>
      </c>
      <c r="D1717" s="222">
        <v>0.0</v>
      </c>
      <c r="E1717" s="223">
        <f t="shared" si="1"/>
        <v>1</v>
      </c>
      <c r="F1717" s="224">
        <v>187.49</v>
      </c>
    </row>
    <row r="1718">
      <c r="A1718" s="219" t="s">
        <v>4241</v>
      </c>
      <c r="B1718" s="220" t="s">
        <v>4242</v>
      </c>
      <c r="C1718" s="221" t="s">
        <v>56</v>
      </c>
      <c r="D1718" s="222">
        <v>0.0</v>
      </c>
      <c r="E1718" s="223">
        <f t="shared" si="1"/>
        <v>1</v>
      </c>
      <c r="F1718" s="224">
        <v>44.89</v>
      </c>
    </row>
    <row r="1719">
      <c r="A1719" s="219" t="s">
        <v>4243</v>
      </c>
      <c r="B1719" s="220" t="s">
        <v>4244</v>
      </c>
      <c r="C1719" s="221" t="s">
        <v>56</v>
      </c>
      <c r="D1719" s="222">
        <v>0.0</v>
      </c>
      <c r="E1719" s="223">
        <f t="shared" si="1"/>
        <v>1</v>
      </c>
      <c r="F1719" s="224">
        <v>5.7</v>
      </c>
    </row>
    <row r="1720">
      <c r="A1720" s="219" t="s">
        <v>4245</v>
      </c>
      <c r="B1720" s="220" t="s">
        <v>4246</v>
      </c>
      <c r="C1720" s="221" t="s">
        <v>56</v>
      </c>
      <c r="D1720" s="222">
        <v>0.0</v>
      </c>
      <c r="E1720" s="223">
        <f t="shared" si="1"/>
        <v>1</v>
      </c>
      <c r="F1720" s="224">
        <v>14.08</v>
      </c>
    </row>
    <row r="1721">
      <c r="A1721" s="219" t="s">
        <v>4247</v>
      </c>
      <c r="B1721" s="220" t="s">
        <v>4248</v>
      </c>
      <c r="C1721" s="221" t="s">
        <v>56</v>
      </c>
      <c r="D1721" s="222">
        <v>0.0</v>
      </c>
      <c r="E1721" s="223">
        <f t="shared" si="1"/>
        <v>1</v>
      </c>
      <c r="F1721" s="224">
        <v>70.9</v>
      </c>
    </row>
    <row r="1722">
      <c r="A1722" s="219" t="s">
        <v>4249</v>
      </c>
      <c r="B1722" s="220" t="s">
        <v>4250</v>
      </c>
      <c r="C1722" s="221" t="s">
        <v>56</v>
      </c>
      <c r="D1722" s="222">
        <v>0.0</v>
      </c>
      <c r="E1722" s="223">
        <f t="shared" si="1"/>
        <v>1</v>
      </c>
      <c r="F1722" s="224">
        <v>29.18</v>
      </c>
    </row>
    <row r="1723">
      <c r="A1723" s="219" t="s">
        <v>4251</v>
      </c>
      <c r="B1723" s="220" t="s">
        <v>4252</v>
      </c>
      <c r="C1723" s="221" t="s">
        <v>56</v>
      </c>
      <c r="D1723" s="222">
        <v>0.0</v>
      </c>
      <c r="E1723" s="223">
        <f t="shared" si="1"/>
        <v>1</v>
      </c>
      <c r="F1723" s="224">
        <v>4.55</v>
      </c>
    </row>
    <row r="1724">
      <c r="A1724" s="219" t="s">
        <v>4253</v>
      </c>
      <c r="B1724" s="220" t="s">
        <v>4254</v>
      </c>
      <c r="C1724" s="221" t="s">
        <v>56</v>
      </c>
      <c r="D1724" s="222">
        <v>0.0</v>
      </c>
      <c r="E1724" s="223">
        <f t="shared" si="1"/>
        <v>1</v>
      </c>
      <c r="F1724" s="224">
        <v>11.28</v>
      </c>
    </row>
    <row r="1725">
      <c r="A1725" s="219" t="s">
        <v>4255</v>
      </c>
      <c r="B1725" s="220" t="s">
        <v>4256</v>
      </c>
      <c r="C1725" s="221" t="s">
        <v>56</v>
      </c>
      <c r="D1725" s="222">
        <v>0.0</v>
      </c>
      <c r="E1725" s="223">
        <f t="shared" si="1"/>
        <v>1</v>
      </c>
      <c r="F1725" s="224">
        <v>51.77</v>
      </c>
    </row>
    <row r="1726">
      <c r="A1726" s="219" t="s">
        <v>4257</v>
      </c>
      <c r="B1726" s="220" t="s">
        <v>4258</v>
      </c>
      <c r="C1726" s="221" t="s">
        <v>56</v>
      </c>
      <c r="D1726" s="222">
        <v>0.0</v>
      </c>
      <c r="E1726" s="223">
        <f t="shared" si="1"/>
        <v>1</v>
      </c>
      <c r="F1726" s="224">
        <v>187.49</v>
      </c>
    </row>
    <row r="1727">
      <c r="A1727" s="219" t="s">
        <v>4259</v>
      </c>
      <c r="B1727" s="220" t="s">
        <v>4260</v>
      </c>
      <c r="C1727" s="221" t="s">
        <v>56</v>
      </c>
      <c r="D1727" s="222">
        <v>0.0</v>
      </c>
      <c r="E1727" s="223">
        <f t="shared" si="1"/>
        <v>1</v>
      </c>
      <c r="F1727" s="224">
        <v>21.04</v>
      </c>
    </row>
    <row r="1728">
      <c r="A1728" s="219" t="s">
        <v>4261</v>
      </c>
      <c r="B1728" s="220" t="s">
        <v>4262</v>
      </c>
      <c r="C1728" s="221" t="s">
        <v>56</v>
      </c>
      <c r="D1728" s="222">
        <v>0.0</v>
      </c>
      <c r="E1728" s="223">
        <f t="shared" si="1"/>
        <v>1</v>
      </c>
      <c r="F1728" s="224">
        <v>3.25</v>
      </c>
    </row>
    <row r="1729">
      <c r="A1729" s="219" t="s">
        <v>4263</v>
      </c>
      <c r="B1729" s="220" t="s">
        <v>4264</v>
      </c>
      <c r="C1729" s="221" t="s">
        <v>56</v>
      </c>
      <c r="D1729" s="222">
        <v>0.0</v>
      </c>
      <c r="E1729" s="223">
        <f t="shared" si="1"/>
        <v>1</v>
      </c>
      <c r="F1729" s="224">
        <v>8.05</v>
      </c>
    </row>
    <row r="1730">
      <c r="A1730" s="219" t="s">
        <v>4265</v>
      </c>
      <c r="B1730" s="220" t="s">
        <v>4266</v>
      </c>
      <c r="C1730" s="221" t="s">
        <v>56</v>
      </c>
      <c r="D1730" s="222">
        <v>0.0</v>
      </c>
      <c r="E1730" s="223">
        <f t="shared" si="1"/>
        <v>1</v>
      </c>
      <c r="F1730" s="224">
        <v>36.99</v>
      </c>
    </row>
    <row r="1731">
      <c r="A1731" s="219" t="s">
        <v>4267</v>
      </c>
      <c r="B1731" s="220" t="s">
        <v>4268</v>
      </c>
      <c r="C1731" s="221" t="s">
        <v>56</v>
      </c>
      <c r="D1731" s="222">
        <v>0.0</v>
      </c>
      <c r="E1731" s="223">
        <f t="shared" si="1"/>
        <v>1</v>
      </c>
      <c r="F1731" s="224">
        <v>154.08</v>
      </c>
    </row>
    <row r="1732">
      <c r="A1732" s="219" t="s">
        <v>4269</v>
      </c>
      <c r="B1732" s="220" t="s">
        <v>4270</v>
      </c>
      <c r="C1732" s="221" t="s">
        <v>56</v>
      </c>
      <c r="D1732" s="222">
        <v>0.0</v>
      </c>
      <c r="E1732" s="223">
        <f t="shared" si="1"/>
        <v>1</v>
      </c>
      <c r="F1732" s="224">
        <v>90.13</v>
      </c>
    </row>
    <row r="1733">
      <c r="A1733" s="219" t="s">
        <v>4271</v>
      </c>
      <c r="B1733" s="220" t="s">
        <v>4272</v>
      </c>
      <c r="C1733" s="221" t="s">
        <v>56</v>
      </c>
      <c r="D1733" s="222">
        <v>0.0</v>
      </c>
      <c r="E1733" s="223">
        <f t="shared" si="1"/>
        <v>1</v>
      </c>
      <c r="F1733" s="224">
        <v>19.14</v>
      </c>
    </row>
    <row r="1734">
      <c r="A1734" s="219" t="s">
        <v>4273</v>
      </c>
      <c r="B1734" s="220" t="s">
        <v>4274</v>
      </c>
      <c r="C1734" s="221" t="s">
        <v>56</v>
      </c>
      <c r="D1734" s="222">
        <v>0.0</v>
      </c>
      <c r="E1734" s="223">
        <f t="shared" si="1"/>
        <v>1</v>
      </c>
      <c r="F1734" s="224">
        <v>3.08</v>
      </c>
    </row>
    <row r="1735">
      <c r="A1735" s="219" t="s">
        <v>4275</v>
      </c>
      <c r="B1735" s="220" t="s">
        <v>4276</v>
      </c>
      <c r="C1735" s="221" t="s">
        <v>56</v>
      </c>
      <c r="D1735" s="222">
        <v>0.0</v>
      </c>
      <c r="E1735" s="223">
        <f t="shared" si="1"/>
        <v>1</v>
      </c>
      <c r="F1735" s="224">
        <v>7.64</v>
      </c>
    </row>
    <row r="1736">
      <c r="A1736" s="219" t="s">
        <v>4277</v>
      </c>
      <c r="B1736" s="220" t="s">
        <v>4278</v>
      </c>
      <c r="C1736" s="221" t="s">
        <v>56</v>
      </c>
      <c r="D1736" s="222">
        <v>0.0</v>
      </c>
      <c r="E1736" s="223">
        <f t="shared" si="1"/>
        <v>1</v>
      </c>
      <c r="F1736" s="224">
        <v>34.98</v>
      </c>
    </row>
    <row r="1737">
      <c r="A1737" s="219" t="s">
        <v>4279</v>
      </c>
      <c r="B1737" s="220" t="s">
        <v>4280</v>
      </c>
      <c r="C1737" s="221" t="s">
        <v>56</v>
      </c>
      <c r="D1737" s="222">
        <v>0.0</v>
      </c>
      <c r="E1737" s="223">
        <f t="shared" si="1"/>
        <v>1</v>
      </c>
      <c r="F1737" s="224">
        <v>150.82</v>
      </c>
    </row>
    <row r="1738">
      <c r="A1738" s="219" t="s">
        <v>4281</v>
      </c>
      <c r="B1738" s="220" t="s">
        <v>4282</v>
      </c>
      <c r="C1738" s="221" t="s">
        <v>56</v>
      </c>
      <c r="D1738" s="222">
        <v>0.0</v>
      </c>
      <c r="E1738" s="223">
        <f t="shared" si="1"/>
        <v>1</v>
      </c>
      <c r="F1738" s="224">
        <v>20.98</v>
      </c>
    </row>
    <row r="1739">
      <c r="A1739" s="219" t="s">
        <v>4283</v>
      </c>
      <c r="B1739" s="220" t="s">
        <v>4284</v>
      </c>
      <c r="C1739" s="221" t="s">
        <v>56</v>
      </c>
      <c r="D1739" s="222">
        <v>0.0</v>
      </c>
      <c r="E1739" s="223">
        <f t="shared" si="1"/>
        <v>1</v>
      </c>
      <c r="F1739" s="224">
        <v>3.38</v>
      </c>
    </row>
    <row r="1740">
      <c r="A1740" s="219" t="s">
        <v>4285</v>
      </c>
      <c r="B1740" s="220" t="s">
        <v>4286</v>
      </c>
      <c r="C1740" s="221" t="s">
        <v>56</v>
      </c>
      <c r="D1740" s="222">
        <v>0.0</v>
      </c>
      <c r="E1740" s="223">
        <f t="shared" si="1"/>
        <v>1</v>
      </c>
      <c r="F1740" s="224">
        <v>8.38</v>
      </c>
    </row>
    <row r="1741">
      <c r="A1741" s="219" t="s">
        <v>4287</v>
      </c>
      <c r="B1741" s="220" t="s">
        <v>4288</v>
      </c>
      <c r="C1741" s="221" t="s">
        <v>56</v>
      </c>
      <c r="D1741" s="222">
        <v>0.0</v>
      </c>
      <c r="E1741" s="223">
        <f t="shared" si="1"/>
        <v>1</v>
      </c>
      <c r="F1741" s="224">
        <v>38.36</v>
      </c>
    </row>
    <row r="1742">
      <c r="A1742" s="219" t="s">
        <v>4289</v>
      </c>
      <c r="B1742" s="220" t="s">
        <v>4290</v>
      </c>
      <c r="C1742" s="221" t="s">
        <v>56</v>
      </c>
      <c r="D1742" s="222">
        <v>0.0</v>
      </c>
      <c r="E1742" s="223">
        <f t="shared" si="1"/>
        <v>1</v>
      </c>
      <c r="F1742" s="224">
        <v>113.51</v>
      </c>
    </row>
    <row r="1743">
      <c r="A1743" s="219" t="s">
        <v>4291</v>
      </c>
      <c r="B1743" s="220" t="s">
        <v>4292</v>
      </c>
      <c r="C1743" s="221" t="s">
        <v>56</v>
      </c>
      <c r="D1743" s="222">
        <v>0.0</v>
      </c>
      <c r="E1743" s="223">
        <f t="shared" si="1"/>
        <v>1</v>
      </c>
      <c r="F1743" s="224">
        <v>17.67</v>
      </c>
    </row>
    <row r="1744">
      <c r="A1744" s="219" t="s">
        <v>4293</v>
      </c>
      <c r="B1744" s="220" t="s">
        <v>4294</v>
      </c>
      <c r="C1744" s="221" t="s">
        <v>56</v>
      </c>
      <c r="D1744" s="222">
        <v>0.0</v>
      </c>
      <c r="E1744" s="223">
        <f t="shared" si="1"/>
        <v>1</v>
      </c>
      <c r="F1744" s="224">
        <v>2.93</v>
      </c>
    </row>
    <row r="1745">
      <c r="A1745" s="219" t="s">
        <v>4295</v>
      </c>
      <c r="B1745" s="220" t="s">
        <v>4296</v>
      </c>
      <c r="C1745" s="221" t="s">
        <v>56</v>
      </c>
      <c r="D1745" s="222">
        <v>0.0</v>
      </c>
      <c r="E1745" s="223">
        <f t="shared" si="1"/>
        <v>1</v>
      </c>
      <c r="F1745" s="224">
        <v>7.26</v>
      </c>
    </row>
    <row r="1746">
      <c r="A1746" s="219" t="s">
        <v>4297</v>
      </c>
      <c r="B1746" s="220" t="s">
        <v>4298</v>
      </c>
      <c r="C1746" s="221" t="s">
        <v>56</v>
      </c>
      <c r="D1746" s="222">
        <v>0.0</v>
      </c>
      <c r="E1746" s="223">
        <f t="shared" si="1"/>
        <v>1</v>
      </c>
      <c r="F1746" s="224">
        <v>33.13</v>
      </c>
    </row>
    <row r="1747">
      <c r="A1747" s="219" t="s">
        <v>4299</v>
      </c>
      <c r="B1747" s="220" t="s">
        <v>4300</v>
      </c>
      <c r="C1747" s="221" t="s">
        <v>56</v>
      </c>
      <c r="D1747" s="222">
        <v>0.0</v>
      </c>
      <c r="E1747" s="223">
        <f t="shared" si="1"/>
        <v>1</v>
      </c>
      <c r="F1747" s="224">
        <v>111.11</v>
      </c>
    </row>
    <row r="1748">
      <c r="A1748" s="219" t="s">
        <v>4301</v>
      </c>
      <c r="B1748" s="220" t="s">
        <v>4302</v>
      </c>
      <c r="C1748" s="221" t="s">
        <v>56</v>
      </c>
      <c r="D1748" s="222">
        <v>0.0</v>
      </c>
      <c r="E1748" s="223">
        <f t="shared" si="1"/>
        <v>1</v>
      </c>
      <c r="F1748" s="224">
        <v>19.4</v>
      </c>
    </row>
    <row r="1749">
      <c r="A1749" s="219" t="s">
        <v>4303</v>
      </c>
      <c r="B1749" s="220" t="s">
        <v>4304</v>
      </c>
      <c r="C1749" s="221" t="s">
        <v>56</v>
      </c>
      <c r="D1749" s="222">
        <v>0.0</v>
      </c>
      <c r="E1749" s="223">
        <f t="shared" si="1"/>
        <v>1</v>
      </c>
      <c r="F1749" s="224">
        <v>3.22</v>
      </c>
    </row>
    <row r="1750">
      <c r="A1750" s="219" t="s">
        <v>4305</v>
      </c>
      <c r="B1750" s="220" t="s">
        <v>4306</v>
      </c>
      <c r="C1750" s="221" t="s">
        <v>56</v>
      </c>
      <c r="D1750" s="222">
        <v>0.0</v>
      </c>
      <c r="E1750" s="223">
        <f t="shared" si="1"/>
        <v>1</v>
      </c>
      <c r="F1750" s="224">
        <v>7.97</v>
      </c>
    </row>
    <row r="1751">
      <c r="A1751" s="219" t="s">
        <v>4307</v>
      </c>
      <c r="B1751" s="220" t="s">
        <v>4308</v>
      </c>
      <c r="C1751" s="221" t="s">
        <v>56</v>
      </c>
      <c r="D1751" s="222">
        <v>0.0</v>
      </c>
      <c r="E1751" s="223">
        <f t="shared" si="1"/>
        <v>1</v>
      </c>
      <c r="F1751" s="224">
        <v>36.38</v>
      </c>
    </row>
    <row r="1752">
      <c r="A1752" s="219" t="s">
        <v>4309</v>
      </c>
      <c r="B1752" s="220" t="s">
        <v>4310</v>
      </c>
      <c r="C1752" s="221" t="s">
        <v>56</v>
      </c>
      <c r="D1752" s="222">
        <v>0.0</v>
      </c>
      <c r="E1752" s="223">
        <f t="shared" si="1"/>
        <v>1</v>
      </c>
      <c r="F1752" s="224">
        <v>113.51</v>
      </c>
    </row>
    <row r="1753">
      <c r="A1753" s="219" t="s">
        <v>4311</v>
      </c>
      <c r="B1753" s="220" t="s">
        <v>4312</v>
      </c>
      <c r="C1753" s="221" t="s">
        <v>56</v>
      </c>
      <c r="D1753" s="222">
        <v>0.0</v>
      </c>
      <c r="E1753" s="223">
        <f t="shared" si="1"/>
        <v>1</v>
      </c>
      <c r="F1753" s="224">
        <v>24.66</v>
      </c>
    </row>
    <row r="1754">
      <c r="A1754" s="219" t="s">
        <v>4313</v>
      </c>
      <c r="B1754" s="220" t="s">
        <v>4314</v>
      </c>
      <c r="C1754" s="221" t="s">
        <v>56</v>
      </c>
      <c r="D1754" s="222">
        <v>0.0</v>
      </c>
      <c r="E1754" s="223">
        <f t="shared" si="1"/>
        <v>1</v>
      </c>
      <c r="F1754" s="224">
        <v>4.0</v>
      </c>
    </row>
    <row r="1755">
      <c r="A1755" s="219" t="s">
        <v>4315</v>
      </c>
      <c r="B1755" s="220" t="s">
        <v>4316</v>
      </c>
      <c r="C1755" s="221" t="s">
        <v>56</v>
      </c>
      <c r="D1755" s="222">
        <v>0.0</v>
      </c>
      <c r="E1755" s="223">
        <f t="shared" si="1"/>
        <v>1</v>
      </c>
      <c r="F1755" s="224">
        <v>9.91</v>
      </c>
    </row>
    <row r="1756">
      <c r="A1756" s="219" t="s">
        <v>4317</v>
      </c>
      <c r="B1756" s="220" t="s">
        <v>4318</v>
      </c>
      <c r="C1756" s="221" t="s">
        <v>56</v>
      </c>
      <c r="D1756" s="222">
        <v>0.0</v>
      </c>
      <c r="E1756" s="223">
        <f t="shared" si="1"/>
        <v>1</v>
      </c>
      <c r="F1756" s="224">
        <v>45.33</v>
      </c>
    </row>
    <row r="1757">
      <c r="A1757" s="219" t="s">
        <v>4319</v>
      </c>
      <c r="B1757" s="220" t="s">
        <v>4320</v>
      </c>
      <c r="C1757" s="221" t="s">
        <v>56</v>
      </c>
      <c r="D1757" s="222">
        <v>0.0</v>
      </c>
      <c r="E1757" s="223">
        <f t="shared" si="1"/>
        <v>1</v>
      </c>
      <c r="F1757" s="224">
        <v>142.95</v>
      </c>
    </row>
    <row r="1758">
      <c r="A1758" s="219" t="s">
        <v>4321</v>
      </c>
      <c r="B1758" s="220" t="s">
        <v>4322</v>
      </c>
      <c r="C1758" s="221" t="s">
        <v>56</v>
      </c>
      <c r="D1758" s="222">
        <v>0.0</v>
      </c>
      <c r="E1758" s="223">
        <f t="shared" si="1"/>
        <v>1</v>
      </c>
      <c r="F1758" s="224">
        <v>2.41</v>
      </c>
    </row>
    <row r="1759">
      <c r="A1759" s="219" t="s">
        <v>4323</v>
      </c>
      <c r="B1759" s="220" t="s">
        <v>4324</v>
      </c>
      <c r="C1759" s="221" t="s">
        <v>56</v>
      </c>
      <c r="D1759" s="222">
        <v>0.0</v>
      </c>
      <c r="E1759" s="223">
        <f t="shared" si="1"/>
        <v>1</v>
      </c>
      <c r="F1759" s="224">
        <v>0.79</v>
      </c>
    </row>
    <row r="1760">
      <c r="A1760" s="219" t="s">
        <v>4325</v>
      </c>
      <c r="B1760" s="220" t="s">
        <v>4326</v>
      </c>
      <c r="C1760" s="221" t="s">
        <v>56</v>
      </c>
      <c r="D1760" s="222">
        <v>0.0</v>
      </c>
      <c r="E1760" s="223">
        <f t="shared" si="1"/>
        <v>1</v>
      </c>
      <c r="F1760" s="224">
        <v>0.21</v>
      </c>
    </row>
    <row r="1761">
      <c r="A1761" s="219" t="s">
        <v>4327</v>
      </c>
      <c r="B1761" s="220" t="s">
        <v>4328</v>
      </c>
      <c r="C1761" s="221" t="s">
        <v>56</v>
      </c>
      <c r="D1761" s="222">
        <v>0.0</v>
      </c>
      <c r="E1761" s="223">
        <f t="shared" si="1"/>
        <v>1</v>
      </c>
      <c r="F1761" s="224">
        <v>0.99</v>
      </c>
    </row>
    <row r="1762">
      <c r="A1762" s="219" t="s">
        <v>4329</v>
      </c>
      <c r="B1762" s="220" t="s">
        <v>4330</v>
      </c>
      <c r="C1762" s="221" t="s">
        <v>56</v>
      </c>
      <c r="D1762" s="222">
        <v>0.0</v>
      </c>
      <c r="E1762" s="223">
        <f t="shared" si="1"/>
        <v>1</v>
      </c>
      <c r="F1762" s="224">
        <v>6.71</v>
      </c>
    </row>
    <row r="1763">
      <c r="A1763" s="219" t="s">
        <v>4331</v>
      </c>
      <c r="B1763" s="220" t="s">
        <v>4332</v>
      </c>
      <c r="C1763" s="221" t="s">
        <v>56</v>
      </c>
      <c r="D1763" s="222">
        <v>0.0</v>
      </c>
      <c r="E1763" s="223">
        <f t="shared" si="1"/>
        <v>1</v>
      </c>
      <c r="F1763" s="224">
        <v>0.64</v>
      </c>
    </row>
    <row r="1764">
      <c r="A1764" s="219" t="s">
        <v>4333</v>
      </c>
      <c r="B1764" s="220" t="s">
        <v>4334</v>
      </c>
      <c r="C1764" s="221" t="s">
        <v>56</v>
      </c>
      <c r="D1764" s="222">
        <v>0.0</v>
      </c>
      <c r="E1764" s="223">
        <f t="shared" si="1"/>
        <v>1</v>
      </c>
      <c r="F1764" s="224">
        <v>0.17</v>
      </c>
    </row>
    <row r="1765">
      <c r="A1765" s="219" t="s">
        <v>4335</v>
      </c>
      <c r="B1765" s="220" t="s">
        <v>4336</v>
      </c>
      <c r="C1765" s="221" t="s">
        <v>56</v>
      </c>
      <c r="D1765" s="222">
        <v>0.0</v>
      </c>
      <c r="E1765" s="223">
        <f t="shared" si="1"/>
        <v>1</v>
      </c>
      <c r="F1765" s="224">
        <v>0.8</v>
      </c>
    </row>
    <row r="1766">
      <c r="A1766" s="219" t="s">
        <v>4337</v>
      </c>
      <c r="B1766" s="220" t="s">
        <v>4338</v>
      </c>
      <c r="C1766" s="221" t="s">
        <v>56</v>
      </c>
      <c r="D1766" s="222">
        <v>0.0</v>
      </c>
      <c r="E1766" s="223">
        <f t="shared" si="1"/>
        <v>1</v>
      </c>
      <c r="F1766" s="224">
        <v>5.08</v>
      </c>
    </row>
    <row r="1767">
      <c r="A1767" s="219" t="s">
        <v>4339</v>
      </c>
      <c r="B1767" s="220" t="s">
        <v>4340</v>
      </c>
      <c r="C1767" s="221" t="s">
        <v>56</v>
      </c>
      <c r="D1767" s="222">
        <v>0.0</v>
      </c>
      <c r="E1767" s="223">
        <f t="shared" si="1"/>
        <v>1</v>
      </c>
      <c r="F1767" s="224">
        <v>6.66</v>
      </c>
    </row>
    <row r="1768">
      <c r="A1768" s="219" t="s">
        <v>4341</v>
      </c>
      <c r="B1768" s="220" t="s">
        <v>4342</v>
      </c>
      <c r="C1768" s="221" t="s">
        <v>56</v>
      </c>
      <c r="D1768" s="222">
        <v>0.0</v>
      </c>
      <c r="E1768" s="223">
        <f t="shared" si="1"/>
        <v>1</v>
      </c>
      <c r="F1768" s="224">
        <v>1.78</v>
      </c>
    </row>
    <row r="1769">
      <c r="A1769" s="219" t="s">
        <v>4343</v>
      </c>
      <c r="B1769" s="220" t="s">
        <v>4344</v>
      </c>
      <c r="C1769" s="221" t="s">
        <v>56</v>
      </c>
      <c r="D1769" s="222">
        <v>0.0</v>
      </c>
      <c r="E1769" s="223">
        <f t="shared" si="1"/>
        <v>1</v>
      </c>
      <c r="F1769" s="224">
        <v>8.34</v>
      </c>
    </row>
    <row r="1770">
      <c r="A1770" s="219" t="s">
        <v>4345</v>
      </c>
      <c r="B1770" s="220" t="s">
        <v>4346</v>
      </c>
      <c r="C1770" s="221" t="s">
        <v>56</v>
      </c>
      <c r="D1770" s="222">
        <v>0.0</v>
      </c>
      <c r="E1770" s="223">
        <f t="shared" si="1"/>
        <v>1</v>
      </c>
      <c r="F1770" s="224">
        <v>59.05</v>
      </c>
    </row>
    <row r="1771">
      <c r="A1771" s="219" t="s">
        <v>4347</v>
      </c>
      <c r="B1771" s="220" t="s">
        <v>4348</v>
      </c>
      <c r="C1771" s="221" t="s">
        <v>56</v>
      </c>
      <c r="D1771" s="222">
        <v>0.0</v>
      </c>
      <c r="E1771" s="223">
        <f t="shared" si="1"/>
        <v>1</v>
      </c>
      <c r="F1771" s="224">
        <v>7.9</v>
      </c>
    </row>
    <row r="1772">
      <c r="A1772" s="219" t="s">
        <v>4349</v>
      </c>
      <c r="B1772" s="220" t="s">
        <v>4350</v>
      </c>
      <c r="C1772" s="221" t="s">
        <v>56</v>
      </c>
      <c r="D1772" s="222">
        <v>0.0</v>
      </c>
      <c r="E1772" s="223">
        <f t="shared" si="1"/>
        <v>1</v>
      </c>
      <c r="F1772" s="224">
        <v>2.12</v>
      </c>
    </row>
    <row r="1773">
      <c r="A1773" s="219" t="s">
        <v>4351</v>
      </c>
      <c r="B1773" s="220" t="s">
        <v>4352</v>
      </c>
      <c r="C1773" s="221" t="s">
        <v>56</v>
      </c>
      <c r="D1773" s="222">
        <v>0.0</v>
      </c>
      <c r="E1773" s="223">
        <f t="shared" si="1"/>
        <v>1</v>
      </c>
      <c r="F1773" s="224">
        <v>9.89</v>
      </c>
    </row>
    <row r="1774">
      <c r="A1774" s="219" t="s">
        <v>4353</v>
      </c>
      <c r="B1774" s="220" t="s">
        <v>4354</v>
      </c>
      <c r="C1774" s="221" t="s">
        <v>56</v>
      </c>
      <c r="D1774" s="222">
        <v>0.0</v>
      </c>
      <c r="E1774" s="223">
        <f t="shared" si="1"/>
        <v>1</v>
      </c>
      <c r="F1774" s="224">
        <v>80.22</v>
      </c>
    </row>
    <row r="1775">
      <c r="A1775" s="219" t="s">
        <v>4355</v>
      </c>
      <c r="B1775" s="220" t="s">
        <v>4356</v>
      </c>
      <c r="C1775" s="221" t="s">
        <v>56</v>
      </c>
      <c r="D1775" s="222">
        <v>0.0</v>
      </c>
      <c r="E1775" s="223">
        <f t="shared" si="1"/>
        <v>1</v>
      </c>
      <c r="F1775" s="224">
        <v>4.97</v>
      </c>
    </row>
    <row r="1776">
      <c r="A1776" s="219" t="s">
        <v>4357</v>
      </c>
      <c r="B1776" s="220" t="s">
        <v>4358</v>
      </c>
      <c r="C1776" s="221" t="s">
        <v>56</v>
      </c>
      <c r="D1776" s="222">
        <v>0.0</v>
      </c>
      <c r="E1776" s="223">
        <f t="shared" si="1"/>
        <v>1</v>
      </c>
      <c r="F1776" s="224">
        <v>1.33</v>
      </c>
    </row>
    <row r="1777">
      <c r="A1777" s="219" t="s">
        <v>4359</v>
      </c>
      <c r="B1777" s="220" t="s">
        <v>4360</v>
      </c>
      <c r="C1777" s="221" t="s">
        <v>56</v>
      </c>
      <c r="D1777" s="222">
        <v>0.0</v>
      </c>
      <c r="E1777" s="223">
        <f t="shared" si="1"/>
        <v>1</v>
      </c>
      <c r="F1777" s="224">
        <v>6.22</v>
      </c>
    </row>
    <row r="1778">
      <c r="A1778" s="219" t="s">
        <v>4361</v>
      </c>
      <c r="B1778" s="220" t="s">
        <v>4362</v>
      </c>
      <c r="C1778" s="221" t="s">
        <v>56</v>
      </c>
      <c r="D1778" s="222">
        <v>0.0</v>
      </c>
      <c r="E1778" s="223">
        <f t="shared" si="1"/>
        <v>1</v>
      </c>
      <c r="F1778" s="224">
        <v>45.94</v>
      </c>
    </row>
    <row r="1779">
      <c r="A1779" s="219" t="s">
        <v>4363</v>
      </c>
      <c r="B1779" s="220" t="s">
        <v>4364</v>
      </c>
      <c r="C1779" s="221" t="s">
        <v>56</v>
      </c>
      <c r="D1779" s="222">
        <v>0.0</v>
      </c>
      <c r="E1779" s="223">
        <f t="shared" si="1"/>
        <v>1</v>
      </c>
      <c r="F1779" s="224">
        <v>16.92</v>
      </c>
    </row>
    <row r="1780">
      <c r="A1780" s="219" t="s">
        <v>4365</v>
      </c>
      <c r="B1780" s="220" t="s">
        <v>4366</v>
      </c>
      <c r="C1780" s="221" t="s">
        <v>56</v>
      </c>
      <c r="D1780" s="222">
        <v>0.0</v>
      </c>
      <c r="E1780" s="223">
        <f t="shared" si="1"/>
        <v>1</v>
      </c>
      <c r="F1780" s="224">
        <v>4.54</v>
      </c>
    </row>
    <row r="1781">
      <c r="A1781" s="219" t="s">
        <v>4367</v>
      </c>
      <c r="B1781" s="220" t="s">
        <v>4368</v>
      </c>
      <c r="C1781" s="221" t="s">
        <v>56</v>
      </c>
      <c r="D1781" s="222">
        <v>0.0</v>
      </c>
      <c r="E1781" s="223">
        <f t="shared" si="1"/>
        <v>1</v>
      </c>
      <c r="F1781" s="224">
        <v>21.17</v>
      </c>
    </row>
    <row r="1782">
      <c r="A1782" s="219" t="s">
        <v>4369</v>
      </c>
      <c r="B1782" s="220" t="s">
        <v>4370</v>
      </c>
      <c r="C1782" s="221" t="s">
        <v>56</v>
      </c>
      <c r="D1782" s="222">
        <v>0.0</v>
      </c>
      <c r="E1782" s="223">
        <f t="shared" si="1"/>
        <v>1</v>
      </c>
      <c r="F1782" s="224">
        <v>153.21</v>
      </c>
    </row>
    <row r="1783">
      <c r="A1783" s="219" t="s">
        <v>4371</v>
      </c>
      <c r="B1783" s="220" t="s">
        <v>4372</v>
      </c>
      <c r="C1783" s="221" t="s">
        <v>56</v>
      </c>
      <c r="D1783" s="222">
        <v>0.0</v>
      </c>
      <c r="E1783" s="223">
        <f t="shared" si="1"/>
        <v>1</v>
      </c>
      <c r="F1783" s="224">
        <v>6.64</v>
      </c>
    </row>
    <row r="1784">
      <c r="A1784" s="219" t="s">
        <v>4373</v>
      </c>
      <c r="B1784" s="220" t="s">
        <v>4374</v>
      </c>
      <c r="C1784" s="221" t="s">
        <v>56</v>
      </c>
      <c r="D1784" s="222">
        <v>0.0</v>
      </c>
      <c r="E1784" s="223">
        <f t="shared" si="1"/>
        <v>1</v>
      </c>
      <c r="F1784" s="224">
        <v>1.78</v>
      </c>
    </row>
    <row r="1785">
      <c r="A1785" s="219" t="s">
        <v>4375</v>
      </c>
      <c r="B1785" s="220" t="s">
        <v>4376</v>
      </c>
      <c r="C1785" s="221" t="s">
        <v>56</v>
      </c>
      <c r="D1785" s="222">
        <v>0.0</v>
      </c>
      <c r="E1785" s="223">
        <f t="shared" si="1"/>
        <v>1</v>
      </c>
      <c r="F1785" s="224">
        <v>8.31</v>
      </c>
    </row>
    <row r="1786">
      <c r="A1786" s="219" t="s">
        <v>4377</v>
      </c>
      <c r="B1786" s="220" t="s">
        <v>4378</v>
      </c>
      <c r="C1786" s="221" t="s">
        <v>56</v>
      </c>
      <c r="D1786" s="222">
        <v>0.0</v>
      </c>
      <c r="E1786" s="223">
        <f t="shared" si="1"/>
        <v>1</v>
      </c>
      <c r="F1786" s="224">
        <v>14.57</v>
      </c>
    </row>
    <row r="1787">
      <c r="A1787" s="219" t="s">
        <v>4379</v>
      </c>
      <c r="B1787" s="220" t="s">
        <v>4380</v>
      </c>
      <c r="C1787" s="221" t="s">
        <v>56</v>
      </c>
      <c r="D1787" s="222">
        <v>0.0</v>
      </c>
      <c r="E1787" s="223">
        <f t="shared" si="1"/>
        <v>1</v>
      </c>
      <c r="F1787" s="224">
        <v>0.1</v>
      </c>
    </row>
    <row r="1788">
      <c r="A1788" s="219" t="s">
        <v>4381</v>
      </c>
      <c r="B1788" s="220" t="s">
        <v>4382</v>
      </c>
      <c r="C1788" s="221" t="s">
        <v>56</v>
      </c>
      <c r="D1788" s="222">
        <v>0.0</v>
      </c>
      <c r="E1788" s="223">
        <f t="shared" si="1"/>
        <v>1</v>
      </c>
      <c r="F1788" s="224">
        <v>6.03</v>
      </c>
    </row>
    <row r="1789">
      <c r="A1789" s="219" t="s">
        <v>4383</v>
      </c>
      <c r="B1789" s="220" t="s">
        <v>4384</v>
      </c>
      <c r="C1789" s="221" t="s">
        <v>56</v>
      </c>
      <c r="D1789" s="222">
        <v>0.0</v>
      </c>
      <c r="E1789" s="223">
        <f t="shared" si="1"/>
        <v>1</v>
      </c>
      <c r="F1789" s="224">
        <v>4.52</v>
      </c>
    </row>
    <row r="1790">
      <c r="A1790" s="219" t="s">
        <v>4385</v>
      </c>
      <c r="B1790" s="220" t="s">
        <v>4386</v>
      </c>
      <c r="C1790" s="221" t="s">
        <v>56</v>
      </c>
      <c r="D1790" s="222">
        <v>0.0</v>
      </c>
      <c r="E1790" s="223">
        <f t="shared" si="1"/>
        <v>1</v>
      </c>
      <c r="F1790" s="224">
        <v>1.08</v>
      </c>
    </row>
    <row r="1791">
      <c r="A1791" s="219" t="s">
        <v>4387</v>
      </c>
      <c r="B1791" s="220" t="s">
        <v>4388</v>
      </c>
      <c r="C1791" s="221" t="s">
        <v>56</v>
      </c>
      <c r="D1791" s="222">
        <v>0.0</v>
      </c>
      <c r="E1791" s="223">
        <f t="shared" si="1"/>
        <v>1</v>
      </c>
      <c r="F1791" s="224">
        <v>1.08</v>
      </c>
    </row>
    <row r="1792">
      <c r="A1792" s="219" t="s">
        <v>4389</v>
      </c>
      <c r="B1792" s="220" t="s">
        <v>4390</v>
      </c>
      <c r="C1792" s="221" t="s">
        <v>56</v>
      </c>
      <c r="D1792" s="222">
        <v>0.0</v>
      </c>
      <c r="E1792" s="223">
        <f t="shared" si="1"/>
        <v>1</v>
      </c>
      <c r="F1792" s="224">
        <v>0.9</v>
      </c>
    </row>
    <row r="1793">
      <c r="A1793" s="219" t="s">
        <v>4391</v>
      </c>
      <c r="B1793" s="220" t="s">
        <v>4392</v>
      </c>
      <c r="C1793" s="221" t="s">
        <v>56</v>
      </c>
      <c r="D1793" s="222">
        <v>0.0</v>
      </c>
      <c r="E1793" s="223">
        <f t="shared" si="1"/>
        <v>1</v>
      </c>
      <c r="F1793" s="224">
        <v>0.2</v>
      </c>
    </row>
    <row r="1794">
      <c r="A1794" s="219" t="s">
        <v>4393</v>
      </c>
      <c r="B1794" s="220" t="s">
        <v>4394</v>
      </c>
      <c r="C1794" s="221" t="s">
        <v>56</v>
      </c>
      <c r="D1794" s="222">
        <v>0.0</v>
      </c>
      <c r="E1794" s="223">
        <f t="shared" si="1"/>
        <v>1</v>
      </c>
      <c r="F1794" s="224">
        <v>1.12</v>
      </c>
    </row>
    <row r="1795">
      <c r="A1795" s="219" t="s">
        <v>4395</v>
      </c>
      <c r="B1795" s="220" t="s">
        <v>4396</v>
      </c>
      <c r="C1795" s="221" t="s">
        <v>56</v>
      </c>
      <c r="D1795" s="222">
        <v>0.0</v>
      </c>
      <c r="E1795" s="223">
        <f t="shared" si="1"/>
        <v>1</v>
      </c>
      <c r="F1795" s="224">
        <v>9.45</v>
      </c>
    </row>
    <row r="1796">
      <c r="A1796" s="219" t="s">
        <v>4397</v>
      </c>
      <c r="B1796" s="220" t="s">
        <v>4398</v>
      </c>
      <c r="C1796" s="221" t="s">
        <v>56</v>
      </c>
      <c r="D1796" s="222">
        <v>0.0</v>
      </c>
      <c r="E1796" s="223">
        <f t="shared" si="1"/>
        <v>1</v>
      </c>
      <c r="F1796" s="224">
        <v>0.76</v>
      </c>
    </row>
    <row r="1797">
      <c r="A1797" s="219" t="s">
        <v>4399</v>
      </c>
      <c r="B1797" s="220" t="s">
        <v>4400</v>
      </c>
      <c r="C1797" s="221" t="s">
        <v>56</v>
      </c>
      <c r="D1797" s="222">
        <v>0.0</v>
      </c>
      <c r="E1797" s="223">
        <f t="shared" si="1"/>
        <v>1</v>
      </c>
      <c r="F1797" s="224">
        <v>0.15</v>
      </c>
    </row>
    <row r="1798">
      <c r="A1798" s="219" t="s">
        <v>4401</v>
      </c>
      <c r="B1798" s="220" t="s">
        <v>4402</v>
      </c>
      <c r="C1798" s="221" t="s">
        <v>56</v>
      </c>
      <c r="D1798" s="222">
        <v>0.0</v>
      </c>
      <c r="E1798" s="223">
        <f t="shared" si="1"/>
        <v>1</v>
      </c>
      <c r="F1798" s="224">
        <v>0.74</v>
      </c>
    </row>
    <row r="1799">
      <c r="A1799" s="219" t="s">
        <v>4403</v>
      </c>
      <c r="B1799" s="220" t="s">
        <v>4404</v>
      </c>
      <c r="C1799" s="221" t="s">
        <v>56</v>
      </c>
      <c r="D1799" s="222">
        <v>0.0</v>
      </c>
      <c r="E1799" s="223">
        <f t="shared" si="1"/>
        <v>1</v>
      </c>
      <c r="F1799" s="224">
        <v>9.38</v>
      </c>
    </row>
    <row r="1800">
      <c r="A1800" s="219" t="s">
        <v>4405</v>
      </c>
      <c r="B1800" s="220" t="s">
        <v>4406</v>
      </c>
      <c r="C1800" s="221" t="s">
        <v>56</v>
      </c>
      <c r="D1800" s="222">
        <v>0.0</v>
      </c>
      <c r="E1800" s="223">
        <f t="shared" si="1"/>
        <v>1</v>
      </c>
      <c r="F1800" s="224">
        <v>5.73</v>
      </c>
    </row>
    <row r="1801">
      <c r="A1801" s="219" t="s">
        <v>4407</v>
      </c>
      <c r="B1801" s="220" t="s">
        <v>4408</v>
      </c>
      <c r="C1801" s="221" t="s">
        <v>56</v>
      </c>
      <c r="D1801" s="222">
        <v>0.0</v>
      </c>
      <c r="E1801" s="223">
        <f t="shared" si="1"/>
        <v>1</v>
      </c>
      <c r="F1801" s="224">
        <v>18.58</v>
      </c>
    </row>
    <row r="1802">
      <c r="A1802" s="219" t="s">
        <v>4409</v>
      </c>
      <c r="B1802" s="220" t="s">
        <v>4410</v>
      </c>
      <c r="C1802" s="221" t="s">
        <v>56</v>
      </c>
      <c r="D1802" s="222">
        <v>0.0</v>
      </c>
      <c r="E1802" s="223">
        <f t="shared" si="1"/>
        <v>1</v>
      </c>
      <c r="F1802" s="224">
        <v>20.33</v>
      </c>
    </row>
    <row r="1803">
      <c r="A1803" s="219" t="s">
        <v>4411</v>
      </c>
      <c r="B1803" s="220" t="s">
        <v>4412</v>
      </c>
      <c r="C1803" s="221" t="s">
        <v>56</v>
      </c>
      <c r="D1803" s="222">
        <v>0.0</v>
      </c>
      <c r="E1803" s="223">
        <f t="shared" si="1"/>
        <v>1</v>
      </c>
      <c r="F1803" s="224">
        <v>143.47</v>
      </c>
    </row>
    <row r="1804">
      <c r="A1804" s="219" t="s">
        <v>4413</v>
      </c>
      <c r="B1804" s="220" t="s">
        <v>4414</v>
      </c>
      <c r="C1804" s="221" t="s">
        <v>56</v>
      </c>
      <c r="D1804" s="222">
        <v>0.0</v>
      </c>
      <c r="E1804" s="223">
        <f t="shared" si="1"/>
        <v>1</v>
      </c>
      <c r="F1804" s="224">
        <v>6.73</v>
      </c>
    </row>
    <row r="1805">
      <c r="A1805" s="219" t="s">
        <v>4415</v>
      </c>
      <c r="B1805" s="220" t="s">
        <v>4416</v>
      </c>
      <c r="C1805" s="221" t="s">
        <v>56</v>
      </c>
      <c r="D1805" s="222">
        <v>0.0</v>
      </c>
      <c r="E1805" s="223">
        <f t="shared" si="1"/>
        <v>1</v>
      </c>
      <c r="F1805" s="224">
        <v>1.38</v>
      </c>
    </row>
    <row r="1806">
      <c r="A1806" s="219" t="s">
        <v>4417</v>
      </c>
      <c r="B1806" s="220" t="s">
        <v>4418</v>
      </c>
      <c r="C1806" s="221" t="s">
        <v>56</v>
      </c>
      <c r="D1806" s="222">
        <v>0.0</v>
      </c>
      <c r="E1806" s="223">
        <f t="shared" si="1"/>
        <v>1</v>
      </c>
      <c r="F1806" s="224">
        <v>5.61</v>
      </c>
    </row>
    <row r="1807">
      <c r="A1807" s="219" t="s">
        <v>4419</v>
      </c>
      <c r="B1807" s="220" t="s">
        <v>4420</v>
      </c>
      <c r="C1807" s="221" t="s">
        <v>56</v>
      </c>
      <c r="D1807" s="222">
        <v>0.0</v>
      </c>
      <c r="E1807" s="223">
        <f t="shared" si="1"/>
        <v>1</v>
      </c>
      <c r="F1807" s="224">
        <v>0.23</v>
      </c>
    </row>
    <row r="1808">
      <c r="A1808" s="219" t="s">
        <v>4421</v>
      </c>
      <c r="B1808" s="220" t="s">
        <v>4422</v>
      </c>
      <c r="C1808" s="221" t="s">
        <v>56</v>
      </c>
      <c r="D1808" s="222">
        <v>0.0</v>
      </c>
      <c r="E1808" s="223">
        <f t="shared" si="1"/>
        <v>1</v>
      </c>
      <c r="F1808" s="224">
        <v>0.04</v>
      </c>
    </row>
    <row r="1809">
      <c r="A1809" s="219" t="s">
        <v>4423</v>
      </c>
      <c r="B1809" s="220" t="s">
        <v>4424</v>
      </c>
      <c r="C1809" s="221" t="s">
        <v>56</v>
      </c>
      <c r="D1809" s="222">
        <v>0.0</v>
      </c>
      <c r="E1809" s="223">
        <f t="shared" si="1"/>
        <v>1</v>
      </c>
      <c r="F1809" s="224">
        <v>0.16</v>
      </c>
    </row>
    <row r="1810">
      <c r="A1810" s="219" t="s">
        <v>4425</v>
      </c>
      <c r="B1810" s="220" t="s">
        <v>4426</v>
      </c>
      <c r="C1810" s="221" t="s">
        <v>56</v>
      </c>
      <c r="D1810" s="222">
        <v>0.0</v>
      </c>
      <c r="E1810" s="223">
        <f t="shared" si="1"/>
        <v>1</v>
      </c>
      <c r="F1810" s="224">
        <v>0.44</v>
      </c>
    </row>
    <row r="1811">
      <c r="A1811" s="219" t="s">
        <v>4427</v>
      </c>
      <c r="B1811" s="220" t="s">
        <v>4428</v>
      </c>
      <c r="C1811" s="221" t="s">
        <v>56</v>
      </c>
      <c r="D1811" s="222">
        <v>0.0</v>
      </c>
      <c r="E1811" s="223">
        <f t="shared" si="1"/>
        <v>1</v>
      </c>
      <c r="F1811" s="224">
        <v>69.5</v>
      </c>
    </row>
    <row r="1812">
      <c r="A1812" s="219" t="s">
        <v>4429</v>
      </c>
      <c r="B1812" s="220" t="s">
        <v>4430</v>
      </c>
      <c r="C1812" s="221" t="s">
        <v>56</v>
      </c>
      <c r="D1812" s="222">
        <v>0.0</v>
      </c>
      <c r="E1812" s="223">
        <f t="shared" si="1"/>
        <v>1</v>
      </c>
      <c r="F1812" s="224">
        <v>18.36</v>
      </c>
    </row>
    <row r="1813">
      <c r="A1813" s="219" t="s">
        <v>4431</v>
      </c>
      <c r="B1813" s="220" t="s">
        <v>4432</v>
      </c>
      <c r="C1813" s="221" t="s">
        <v>56</v>
      </c>
      <c r="D1813" s="222">
        <v>0.0</v>
      </c>
      <c r="E1813" s="223">
        <f t="shared" si="1"/>
        <v>1</v>
      </c>
      <c r="F1813" s="224">
        <v>86.87</v>
      </c>
    </row>
    <row r="1814">
      <c r="A1814" s="219" t="s">
        <v>4433</v>
      </c>
      <c r="B1814" s="220" t="s">
        <v>4434</v>
      </c>
      <c r="C1814" s="221" t="s">
        <v>56</v>
      </c>
      <c r="D1814" s="222">
        <v>0.0</v>
      </c>
      <c r="E1814" s="223">
        <f t="shared" si="1"/>
        <v>1</v>
      </c>
      <c r="F1814" s="224">
        <v>87.62</v>
      </c>
    </row>
    <row r="1815">
      <c r="A1815" s="219" t="s">
        <v>4435</v>
      </c>
      <c r="B1815" s="220" t="s">
        <v>4436</v>
      </c>
      <c r="C1815" s="221" t="s">
        <v>56</v>
      </c>
      <c r="D1815" s="222">
        <v>0.0</v>
      </c>
      <c r="E1815" s="223">
        <f t="shared" si="1"/>
        <v>1</v>
      </c>
      <c r="F1815" s="224">
        <v>65.32</v>
      </c>
    </row>
    <row r="1816">
      <c r="A1816" s="219" t="s">
        <v>4437</v>
      </c>
      <c r="B1816" s="220" t="s">
        <v>4438</v>
      </c>
      <c r="C1816" s="221" t="s">
        <v>56</v>
      </c>
      <c r="D1816" s="222">
        <v>0.0</v>
      </c>
      <c r="E1816" s="223">
        <f t="shared" si="1"/>
        <v>1</v>
      </c>
      <c r="F1816" s="224">
        <v>17.26</v>
      </c>
    </row>
    <row r="1817">
      <c r="A1817" s="219" t="s">
        <v>4439</v>
      </c>
      <c r="B1817" s="220" t="s">
        <v>4440</v>
      </c>
      <c r="C1817" s="221" t="s">
        <v>56</v>
      </c>
      <c r="D1817" s="222">
        <v>0.0</v>
      </c>
      <c r="E1817" s="223">
        <f t="shared" si="1"/>
        <v>1</v>
      </c>
      <c r="F1817" s="224">
        <v>81.65</v>
      </c>
    </row>
    <row r="1818">
      <c r="A1818" s="219" t="s">
        <v>4441</v>
      </c>
      <c r="B1818" s="220" t="s">
        <v>4442</v>
      </c>
      <c r="C1818" s="221" t="s">
        <v>56</v>
      </c>
      <c r="D1818" s="222">
        <v>0.0</v>
      </c>
      <c r="E1818" s="223">
        <f t="shared" si="1"/>
        <v>1</v>
      </c>
      <c r="F1818" s="224">
        <v>87.62</v>
      </c>
    </row>
    <row r="1819">
      <c r="A1819" s="219" t="s">
        <v>4443</v>
      </c>
      <c r="B1819" s="220" t="s">
        <v>4444</v>
      </c>
      <c r="C1819" s="221" t="s">
        <v>56</v>
      </c>
      <c r="D1819" s="222">
        <v>0.0</v>
      </c>
      <c r="E1819" s="223">
        <f t="shared" si="1"/>
        <v>1</v>
      </c>
      <c r="F1819" s="224">
        <v>87.62</v>
      </c>
    </row>
    <row r="1820">
      <c r="A1820" s="219" t="s">
        <v>4445</v>
      </c>
      <c r="B1820" s="220" t="s">
        <v>4446</v>
      </c>
      <c r="C1820" s="221" t="s">
        <v>56</v>
      </c>
      <c r="D1820" s="222">
        <v>0.0</v>
      </c>
      <c r="E1820" s="223">
        <f t="shared" si="1"/>
        <v>1</v>
      </c>
      <c r="F1820" s="224">
        <v>50.19</v>
      </c>
    </row>
    <row r="1821">
      <c r="A1821" s="219" t="s">
        <v>4447</v>
      </c>
      <c r="B1821" s="220" t="s">
        <v>4448</v>
      </c>
      <c r="C1821" s="221" t="s">
        <v>56</v>
      </c>
      <c r="D1821" s="222">
        <v>0.0</v>
      </c>
      <c r="E1821" s="223">
        <f t="shared" si="1"/>
        <v>1</v>
      </c>
      <c r="F1821" s="224">
        <v>13.26</v>
      </c>
    </row>
    <row r="1822">
      <c r="A1822" s="219" t="s">
        <v>4449</v>
      </c>
      <c r="B1822" s="220" t="s">
        <v>4450</v>
      </c>
      <c r="C1822" s="221" t="s">
        <v>56</v>
      </c>
      <c r="D1822" s="222">
        <v>0.0</v>
      </c>
      <c r="E1822" s="223">
        <f t="shared" si="1"/>
        <v>1</v>
      </c>
      <c r="F1822" s="224">
        <v>62.73</v>
      </c>
    </row>
    <row r="1823">
      <c r="A1823" s="219" t="s">
        <v>4451</v>
      </c>
      <c r="B1823" s="220" t="s">
        <v>4452</v>
      </c>
      <c r="C1823" s="221" t="s">
        <v>56</v>
      </c>
      <c r="D1823" s="222">
        <v>0.0</v>
      </c>
      <c r="E1823" s="223">
        <f t="shared" si="1"/>
        <v>1</v>
      </c>
      <c r="F1823" s="224">
        <v>62.78</v>
      </c>
    </row>
    <row r="1824">
      <c r="A1824" s="219" t="s">
        <v>4453</v>
      </c>
      <c r="B1824" s="220" t="s">
        <v>4454</v>
      </c>
      <c r="C1824" s="221" t="s">
        <v>56</v>
      </c>
      <c r="D1824" s="222">
        <v>0.0</v>
      </c>
      <c r="E1824" s="223">
        <f t="shared" si="1"/>
        <v>1</v>
      </c>
      <c r="F1824" s="224">
        <v>56.79</v>
      </c>
    </row>
    <row r="1825">
      <c r="A1825" s="219" t="s">
        <v>4455</v>
      </c>
      <c r="B1825" s="220" t="s">
        <v>4456</v>
      </c>
      <c r="C1825" s="221" t="s">
        <v>56</v>
      </c>
      <c r="D1825" s="222">
        <v>0.0</v>
      </c>
      <c r="E1825" s="223">
        <f t="shared" si="1"/>
        <v>1</v>
      </c>
      <c r="F1825" s="224">
        <v>15.0</v>
      </c>
    </row>
    <row r="1826">
      <c r="A1826" s="219" t="s">
        <v>4457</v>
      </c>
      <c r="B1826" s="220" t="s">
        <v>4458</v>
      </c>
      <c r="C1826" s="221" t="s">
        <v>56</v>
      </c>
      <c r="D1826" s="222">
        <v>0.0</v>
      </c>
      <c r="E1826" s="223">
        <f t="shared" si="1"/>
        <v>1</v>
      </c>
      <c r="F1826" s="224">
        <v>70.98</v>
      </c>
    </row>
    <row r="1827">
      <c r="A1827" s="219" t="s">
        <v>4459</v>
      </c>
      <c r="B1827" s="220" t="s">
        <v>4460</v>
      </c>
      <c r="C1827" s="221" t="s">
        <v>56</v>
      </c>
      <c r="D1827" s="222">
        <v>0.0</v>
      </c>
      <c r="E1827" s="223">
        <f t="shared" si="1"/>
        <v>1</v>
      </c>
      <c r="F1827" s="224">
        <v>87.62</v>
      </c>
    </row>
    <row r="1828">
      <c r="A1828" s="219" t="s">
        <v>4461</v>
      </c>
      <c r="B1828" s="220" t="s">
        <v>4462</v>
      </c>
      <c r="C1828" s="221" t="s">
        <v>56</v>
      </c>
      <c r="D1828" s="222">
        <v>0.0</v>
      </c>
      <c r="E1828" s="223">
        <f t="shared" si="1"/>
        <v>1</v>
      </c>
      <c r="F1828" s="224">
        <v>3.85</v>
      </c>
    </row>
    <row r="1829">
      <c r="A1829" s="219" t="s">
        <v>4463</v>
      </c>
      <c r="B1829" s="220" t="s">
        <v>4464</v>
      </c>
      <c r="C1829" s="221" t="s">
        <v>56</v>
      </c>
      <c r="D1829" s="222">
        <v>0.0</v>
      </c>
      <c r="E1829" s="223">
        <f t="shared" si="1"/>
        <v>1</v>
      </c>
      <c r="F1829" s="224">
        <v>1.33</v>
      </c>
    </row>
    <row r="1830">
      <c r="A1830" s="219" t="s">
        <v>4465</v>
      </c>
      <c r="B1830" s="220" t="s">
        <v>4466</v>
      </c>
      <c r="C1830" s="221" t="s">
        <v>56</v>
      </c>
      <c r="D1830" s="222">
        <v>0.0</v>
      </c>
      <c r="E1830" s="223">
        <f t="shared" si="1"/>
        <v>1</v>
      </c>
      <c r="F1830" s="224">
        <v>4.82</v>
      </c>
    </row>
    <row r="1831">
      <c r="A1831" s="219" t="s">
        <v>4467</v>
      </c>
      <c r="B1831" s="220" t="s">
        <v>4468</v>
      </c>
      <c r="C1831" s="221" t="s">
        <v>56</v>
      </c>
      <c r="D1831" s="222">
        <v>0.0</v>
      </c>
      <c r="E1831" s="223">
        <f t="shared" si="1"/>
        <v>1</v>
      </c>
      <c r="F1831" s="224">
        <v>3.12</v>
      </c>
    </row>
    <row r="1832">
      <c r="A1832" s="219" t="s">
        <v>4469</v>
      </c>
      <c r="B1832" s="220" t="s">
        <v>4470</v>
      </c>
      <c r="C1832" s="221" t="s">
        <v>56</v>
      </c>
      <c r="D1832" s="222">
        <v>0.0</v>
      </c>
      <c r="E1832" s="223">
        <f t="shared" si="1"/>
        <v>1</v>
      </c>
      <c r="F1832" s="224">
        <v>25.85</v>
      </c>
    </row>
    <row r="1833">
      <c r="A1833" s="219" t="s">
        <v>4471</v>
      </c>
      <c r="B1833" s="220" t="s">
        <v>4472</v>
      </c>
      <c r="C1833" s="221" t="s">
        <v>56</v>
      </c>
      <c r="D1833" s="222">
        <v>0.0</v>
      </c>
      <c r="E1833" s="223">
        <f t="shared" si="1"/>
        <v>1</v>
      </c>
      <c r="F1833" s="224">
        <v>4.08</v>
      </c>
    </row>
    <row r="1834">
      <c r="A1834" s="219" t="s">
        <v>4473</v>
      </c>
      <c r="B1834" s="220" t="s">
        <v>4474</v>
      </c>
      <c r="C1834" s="221" t="s">
        <v>56</v>
      </c>
      <c r="D1834" s="222">
        <v>0.0</v>
      </c>
      <c r="E1834" s="223">
        <f t="shared" si="1"/>
        <v>1</v>
      </c>
      <c r="F1834" s="224">
        <v>10.1</v>
      </c>
    </row>
    <row r="1835">
      <c r="A1835" s="219" t="s">
        <v>4475</v>
      </c>
      <c r="B1835" s="220" t="s">
        <v>4476</v>
      </c>
      <c r="C1835" s="221" t="s">
        <v>56</v>
      </c>
      <c r="D1835" s="222">
        <v>0.0</v>
      </c>
      <c r="E1835" s="223">
        <f t="shared" si="1"/>
        <v>1</v>
      </c>
      <c r="F1835" s="224">
        <v>43.31</v>
      </c>
    </row>
    <row r="1836">
      <c r="A1836" s="219" t="s">
        <v>4477</v>
      </c>
      <c r="B1836" s="220" t="s">
        <v>4478</v>
      </c>
      <c r="C1836" s="221" t="s">
        <v>56</v>
      </c>
      <c r="D1836" s="222">
        <v>0.0</v>
      </c>
      <c r="E1836" s="223">
        <f t="shared" si="1"/>
        <v>1</v>
      </c>
      <c r="F1836" s="224">
        <v>150.82</v>
      </c>
    </row>
    <row r="1837">
      <c r="A1837" s="219" t="s">
        <v>4479</v>
      </c>
      <c r="B1837" s="220" t="s">
        <v>4480</v>
      </c>
      <c r="C1837" s="221" t="s">
        <v>56</v>
      </c>
      <c r="D1837" s="222">
        <v>0.0</v>
      </c>
      <c r="E1837" s="223">
        <f t="shared" si="1"/>
        <v>1</v>
      </c>
      <c r="F1837" s="224">
        <v>117.11</v>
      </c>
    </row>
    <row r="1838">
      <c r="A1838" s="219" t="s">
        <v>4481</v>
      </c>
      <c r="B1838" s="220" t="s">
        <v>4482</v>
      </c>
      <c r="C1838" s="221" t="s">
        <v>56</v>
      </c>
      <c r="D1838" s="222">
        <v>0.0</v>
      </c>
      <c r="E1838" s="223">
        <f t="shared" si="1"/>
        <v>1</v>
      </c>
      <c r="F1838" s="224">
        <v>35.86</v>
      </c>
    </row>
    <row r="1839">
      <c r="A1839" s="219" t="s">
        <v>4483</v>
      </c>
      <c r="B1839" s="220" t="s">
        <v>4484</v>
      </c>
      <c r="C1839" s="221" t="s">
        <v>56</v>
      </c>
      <c r="D1839" s="222">
        <v>0.0</v>
      </c>
      <c r="E1839" s="223">
        <f t="shared" si="1"/>
        <v>1</v>
      </c>
      <c r="F1839" s="224">
        <v>208.9</v>
      </c>
    </row>
    <row r="1840">
      <c r="A1840" s="219" t="s">
        <v>4485</v>
      </c>
      <c r="B1840" s="220" t="s">
        <v>4486</v>
      </c>
      <c r="C1840" s="221" t="s">
        <v>56</v>
      </c>
      <c r="D1840" s="222">
        <v>0.0</v>
      </c>
      <c r="E1840" s="223">
        <f t="shared" si="1"/>
        <v>1</v>
      </c>
      <c r="F1840" s="224">
        <v>162.83</v>
      </c>
    </row>
    <row r="1841">
      <c r="A1841" s="219" t="s">
        <v>4487</v>
      </c>
      <c r="B1841" s="220" t="s">
        <v>4488</v>
      </c>
      <c r="C1841" s="221" t="s">
        <v>56</v>
      </c>
      <c r="D1841" s="222">
        <v>0.0</v>
      </c>
      <c r="E1841" s="223">
        <f t="shared" si="1"/>
        <v>1</v>
      </c>
      <c r="F1841" s="224">
        <v>273.58</v>
      </c>
    </row>
    <row r="1842">
      <c r="A1842" s="219" t="s">
        <v>4489</v>
      </c>
      <c r="B1842" s="220" t="s">
        <v>4490</v>
      </c>
      <c r="C1842" s="221" t="s">
        <v>56</v>
      </c>
      <c r="D1842" s="222">
        <v>0.0</v>
      </c>
      <c r="E1842" s="223">
        <f t="shared" si="1"/>
        <v>1</v>
      </c>
      <c r="F1842" s="224">
        <v>83.77</v>
      </c>
    </row>
    <row r="1843">
      <c r="A1843" s="219" t="s">
        <v>4491</v>
      </c>
      <c r="B1843" s="220" t="s">
        <v>4492</v>
      </c>
      <c r="C1843" s="221" t="s">
        <v>56</v>
      </c>
      <c r="D1843" s="222">
        <v>0.0</v>
      </c>
      <c r="E1843" s="223">
        <f t="shared" si="1"/>
        <v>1</v>
      </c>
      <c r="F1843" s="224">
        <v>488.0</v>
      </c>
    </row>
    <row r="1844">
      <c r="A1844" s="219" t="s">
        <v>4493</v>
      </c>
      <c r="B1844" s="220" t="s">
        <v>4494</v>
      </c>
      <c r="C1844" s="221" t="s">
        <v>56</v>
      </c>
      <c r="D1844" s="222">
        <v>0.0</v>
      </c>
      <c r="E1844" s="223">
        <f t="shared" si="1"/>
        <v>1</v>
      </c>
      <c r="F1844" s="224">
        <v>430.6</v>
      </c>
    </row>
    <row r="1845">
      <c r="A1845" s="219" t="s">
        <v>4495</v>
      </c>
      <c r="B1845" s="220" t="s">
        <v>4496</v>
      </c>
      <c r="C1845" s="221" t="s">
        <v>56</v>
      </c>
      <c r="D1845" s="222">
        <v>0.0</v>
      </c>
      <c r="E1845" s="223">
        <f t="shared" si="1"/>
        <v>1</v>
      </c>
      <c r="F1845" s="224">
        <v>0.66</v>
      </c>
    </row>
    <row r="1846">
      <c r="A1846" s="219" t="s">
        <v>4497</v>
      </c>
      <c r="B1846" s="220" t="s">
        <v>4498</v>
      </c>
      <c r="C1846" s="221" t="s">
        <v>56</v>
      </c>
      <c r="D1846" s="222">
        <v>0.0</v>
      </c>
      <c r="E1846" s="223">
        <f t="shared" si="1"/>
        <v>1</v>
      </c>
      <c r="F1846" s="224">
        <v>0.27</v>
      </c>
    </row>
    <row r="1847">
      <c r="A1847" s="219" t="s">
        <v>4499</v>
      </c>
      <c r="B1847" s="220" t="s">
        <v>4500</v>
      </c>
      <c r="C1847" s="221" t="s">
        <v>56</v>
      </c>
      <c r="D1847" s="222">
        <v>0.0</v>
      </c>
      <c r="E1847" s="223">
        <f t="shared" si="1"/>
        <v>1</v>
      </c>
      <c r="F1847" s="224">
        <v>0.09</v>
      </c>
    </row>
    <row r="1848">
      <c r="A1848" s="219" t="s">
        <v>4501</v>
      </c>
      <c r="B1848" s="220" t="s">
        <v>4502</v>
      </c>
      <c r="C1848" s="221" t="s">
        <v>56</v>
      </c>
      <c r="D1848" s="222">
        <v>0.0</v>
      </c>
      <c r="E1848" s="223">
        <f t="shared" si="1"/>
        <v>1</v>
      </c>
      <c r="F1848" s="224">
        <v>0.24</v>
      </c>
    </row>
    <row r="1849">
      <c r="A1849" s="219" t="s">
        <v>4503</v>
      </c>
      <c r="B1849" s="220" t="s">
        <v>4504</v>
      </c>
      <c r="C1849" s="221" t="s">
        <v>56</v>
      </c>
      <c r="D1849" s="222">
        <v>0.0</v>
      </c>
      <c r="E1849" s="223">
        <f t="shared" si="1"/>
        <v>1</v>
      </c>
      <c r="F1849" s="224">
        <v>11.86</v>
      </c>
    </row>
    <row r="1850">
      <c r="A1850" s="219" t="s">
        <v>4505</v>
      </c>
      <c r="B1850" s="220" t="s">
        <v>4506</v>
      </c>
      <c r="C1850" s="221" t="s">
        <v>56</v>
      </c>
      <c r="D1850" s="222">
        <v>0.0</v>
      </c>
      <c r="E1850" s="223">
        <f t="shared" si="1"/>
        <v>1</v>
      </c>
      <c r="F1850" s="224">
        <v>3.33</v>
      </c>
    </row>
    <row r="1851">
      <c r="A1851" s="219" t="s">
        <v>4507</v>
      </c>
      <c r="B1851" s="220" t="s">
        <v>4508</v>
      </c>
      <c r="C1851" s="221" t="s">
        <v>56</v>
      </c>
      <c r="D1851" s="222">
        <v>0.0</v>
      </c>
      <c r="E1851" s="223">
        <f t="shared" si="1"/>
        <v>1</v>
      </c>
      <c r="F1851" s="224">
        <v>0.91</v>
      </c>
    </row>
    <row r="1852">
      <c r="A1852" s="219" t="s">
        <v>4509</v>
      </c>
      <c r="B1852" s="220" t="s">
        <v>4510</v>
      </c>
      <c r="C1852" s="221" t="s">
        <v>56</v>
      </c>
      <c r="D1852" s="222">
        <v>0.0</v>
      </c>
      <c r="E1852" s="223">
        <f t="shared" si="1"/>
        <v>1</v>
      </c>
      <c r="F1852" s="224">
        <v>2.31</v>
      </c>
    </row>
    <row r="1853">
      <c r="A1853" s="219" t="s">
        <v>4511</v>
      </c>
      <c r="B1853" s="220" t="s">
        <v>4512</v>
      </c>
      <c r="C1853" s="221" t="s">
        <v>56</v>
      </c>
      <c r="D1853" s="222">
        <v>0.0</v>
      </c>
      <c r="E1853" s="223">
        <f t="shared" si="1"/>
        <v>1</v>
      </c>
      <c r="F1853" s="224">
        <v>2.61</v>
      </c>
    </row>
    <row r="1854">
      <c r="A1854" s="219" t="s">
        <v>4513</v>
      </c>
      <c r="B1854" s="220" t="s">
        <v>4514</v>
      </c>
      <c r="C1854" s="221" t="s">
        <v>56</v>
      </c>
      <c r="D1854" s="222">
        <v>0.0</v>
      </c>
      <c r="E1854" s="223">
        <f t="shared" si="1"/>
        <v>1</v>
      </c>
      <c r="F1854" s="224">
        <v>0.71</v>
      </c>
    </row>
    <row r="1855">
      <c r="A1855" s="219" t="s">
        <v>4515</v>
      </c>
      <c r="B1855" s="220" t="s">
        <v>4516</v>
      </c>
      <c r="C1855" s="221" t="s">
        <v>56</v>
      </c>
      <c r="D1855" s="222">
        <v>0.0</v>
      </c>
      <c r="E1855" s="223">
        <f t="shared" si="1"/>
        <v>1</v>
      </c>
      <c r="F1855" s="224">
        <v>1.81</v>
      </c>
    </row>
    <row r="1856">
      <c r="A1856" s="219" t="s">
        <v>4517</v>
      </c>
      <c r="B1856" s="220" t="s">
        <v>4518</v>
      </c>
      <c r="C1856" s="221" t="s">
        <v>56</v>
      </c>
      <c r="D1856" s="222">
        <v>0.0</v>
      </c>
      <c r="E1856" s="223">
        <f t="shared" si="1"/>
        <v>1</v>
      </c>
      <c r="F1856" s="224">
        <v>12.42</v>
      </c>
    </row>
    <row r="1857">
      <c r="A1857" s="219" t="s">
        <v>4519</v>
      </c>
      <c r="B1857" s="220" t="s">
        <v>4520</v>
      </c>
      <c r="C1857" s="221" t="s">
        <v>56</v>
      </c>
      <c r="D1857" s="222">
        <v>0.0</v>
      </c>
      <c r="E1857" s="223">
        <f t="shared" si="1"/>
        <v>1</v>
      </c>
      <c r="F1857" s="224">
        <v>58.74</v>
      </c>
    </row>
    <row r="1858">
      <c r="A1858" s="219" t="s">
        <v>4521</v>
      </c>
      <c r="B1858" s="220" t="s">
        <v>4522</v>
      </c>
      <c r="C1858" s="221" t="s">
        <v>56</v>
      </c>
      <c r="D1858" s="222">
        <v>0.0</v>
      </c>
      <c r="E1858" s="223">
        <f t="shared" si="1"/>
        <v>1</v>
      </c>
      <c r="F1858" s="224">
        <v>6.63</v>
      </c>
    </row>
    <row r="1859">
      <c r="A1859" s="219" t="s">
        <v>4523</v>
      </c>
      <c r="B1859" s="220" t="s">
        <v>4524</v>
      </c>
      <c r="C1859" s="221" t="s">
        <v>56</v>
      </c>
      <c r="D1859" s="222">
        <v>0.0</v>
      </c>
      <c r="E1859" s="223">
        <f t="shared" si="1"/>
        <v>1</v>
      </c>
      <c r="F1859" s="224">
        <v>26.66</v>
      </c>
    </row>
    <row r="1860">
      <c r="A1860" s="219" t="s">
        <v>4525</v>
      </c>
      <c r="B1860" s="220" t="s">
        <v>4526</v>
      </c>
      <c r="C1860" s="221" t="s">
        <v>56</v>
      </c>
      <c r="D1860" s="222">
        <v>0.0</v>
      </c>
      <c r="E1860" s="223">
        <f t="shared" si="1"/>
        <v>1</v>
      </c>
      <c r="F1860" s="224">
        <v>10.0</v>
      </c>
    </row>
    <row r="1861">
      <c r="A1861" s="219" t="s">
        <v>4527</v>
      </c>
      <c r="B1861" s="220" t="s">
        <v>4528</v>
      </c>
      <c r="C1861" s="221" t="s">
        <v>56</v>
      </c>
      <c r="D1861" s="222">
        <v>0.0</v>
      </c>
      <c r="E1861" s="223">
        <f t="shared" si="1"/>
        <v>1</v>
      </c>
      <c r="F1861" s="224">
        <v>25.92</v>
      </c>
    </row>
    <row r="1862">
      <c r="A1862" s="219" t="s">
        <v>4529</v>
      </c>
      <c r="B1862" s="220" t="s">
        <v>4530</v>
      </c>
      <c r="C1862" s="221" t="s">
        <v>56</v>
      </c>
      <c r="D1862" s="222">
        <v>0.0</v>
      </c>
      <c r="E1862" s="223">
        <f t="shared" si="1"/>
        <v>1</v>
      </c>
      <c r="F1862" s="224">
        <v>6.63</v>
      </c>
    </row>
    <row r="1863">
      <c r="A1863" s="219" t="s">
        <v>4531</v>
      </c>
      <c r="B1863" s="220" t="s">
        <v>4532</v>
      </c>
      <c r="C1863" s="221" t="s">
        <v>56</v>
      </c>
      <c r="D1863" s="222">
        <v>0.0</v>
      </c>
      <c r="E1863" s="223">
        <f t="shared" si="1"/>
        <v>1</v>
      </c>
      <c r="F1863" s="224">
        <v>53.71</v>
      </c>
    </row>
    <row r="1864">
      <c r="A1864" s="219" t="s">
        <v>4533</v>
      </c>
      <c r="B1864" s="220" t="s">
        <v>4534</v>
      </c>
      <c r="C1864" s="221" t="s">
        <v>56</v>
      </c>
      <c r="D1864" s="222">
        <v>0.0</v>
      </c>
      <c r="E1864" s="223">
        <f t="shared" si="1"/>
        <v>1</v>
      </c>
      <c r="F1864" s="224">
        <v>7.52</v>
      </c>
    </row>
    <row r="1865">
      <c r="A1865" s="219" t="s">
        <v>4535</v>
      </c>
      <c r="B1865" s="220" t="s">
        <v>4536</v>
      </c>
      <c r="C1865" s="221" t="s">
        <v>56</v>
      </c>
      <c r="D1865" s="222">
        <v>0.0</v>
      </c>
      <c r="E1865" s="223">
        <f t="shared" si="1"/>
        <v>1</v>
      </c>
      <c r="F1865" s="224">
        <v>2.65</v>
      </c>
    </row>
    <row r="1866">
      <c r="A1866" s="219" t="s">
        <v>4537</v>
      </c>
      <c r="B1866" s="220" t="s">
        <v>4538</v>
      </c>
      <c r="C1866" s="221" t="s">
        <v>56</v>
      </c>
      <c r="D1866" s="222">
        <v>0.0</v>
      </c>
      <c r="E1866" s="223">
        <f t="shared" si="1"/>
        <v>1</v>
      </c>
      <c r="F1866" s="224">
        <v>6.71</v>
      </c>
    </row>
    <row r="1867">
      <c r="A1867" s="219" t="s">
        <v>4539</v>
      </c>
      <c r="B1867" s="220" t="s">
        <v>4540</v>
      </c>
      <c r="C1867" s="221" t="s">
        <v>56</v>
      </c>
      <c r="D1867" s="222">
        <v>0.0</v>
      </c>
      <c r="E1867" s="223">
        <f t="shared" si="1"/>
        <v>1</v>
      </c>
      <c r="F1867" s="224">
        <v>48.91</v>
      </c>
    </row>
    <row r="1868">
      <c r="A1868" s="219" t="s">
        <v>4541</v>
      </c>
      <c r="B1868" s="220" t="s">
        <v>4542</v>
      </c>
      <c r="C1868" s="221" t="s">
        <v>56</v>
      </c>
      <c r="D1868" s="222">
        <v>0.0</v>
      </c>
      <c r="E1868" s="223">
        <f t="shared" si="1"/>
        <v>1</v>
      </c>
      <c r="F1868" s="224">
        <v>8.03</v>
      </c>
    </row>
    <row r="1869">
      <c r="A1869" s="219" t="s">
        <v>4543</v>
      </c>
      <c r="B1869" s="220" t="s">
        <v>4544</v>
      </c>
      <c r="C1869" s="221" t="s">
        <v>56</v>
      </c>
      <c r="D1869" s="222">
        <v>0.0</v>
      </c>
      <c r="E1869" s="223">
        <f t="shared" si="1"/>
        <v>1</v>
      </c>
      <c r="F1869" s="224">
        <v>2.83</v>
      </c>
    </row>
    <row r="1870">
      <c r="A1870" s="219" t="s">
        <v>4545</v>
      </c>
      <c r="B1870" s="220" t="s">
        <v>4546</v>
      </c>
      <c r="C1870" s="221" t="s">
        <v>56</v>
      </c>
      <c r="D1870" s="222">
        <v>0.0</v>
      </c>
      <c r="E1870" s="223">
        <f t="shared" si="1"/>
        <v>1</v>
      </c>
      <c r="F1870" s="224">
        <v>7.17</v>
      </c>
    </row>
    <row r="1871">
      <c r="A1871" s="219" t="s">
        <v>4547</v>
      </c>
      <c r="B1871" s="220" t="s">
        <v>4548</v>
      </c>
      <c r="C1871" s="221" t="s">
        <v>56</v>
      </c>
      <c r="D1871" s="222">
        <v>0.0</v>
      </c>
      <c r="E1871" s="223">
        <f t="shared" si="1"/>
        <v>1</v>
      </c>
      <c r="F1871" s="224">
        <v>266.08</v>
      </c>
    </row>
    <row r="1872">
      <c r="A1872" s="219" t="s">
        <v>4549</v>
      </c>
      <c r="B1872" s="220" t="s">
        <v>4550</v>
      </c>
      <c r="C1872" s="221" t="s">
        <v>56</v>
      </c>
      <c r="D1872" s="222">
        <v>0.0</v>
      </c>
      <c r="E1872" s="223">
        <f t="shared" si="1"/>
        <v>1</v>
      </c>
      <c r="F1872" s="224">
        <v>437.94</v>
      </c>
    </row>
    <row r="1873">
      <c r="A1873" s="219" t="s">
        <v>4551</v>
      </c>
      <c r="B1873" s="220" t="s">
        <v>4552</v>
      </c>
      <c r="C1873" s="221" t="s">
        <v>56</v>
      </c>
      <c r="D1873" s="222">
        <v>0.0</v>
      </c>
      <c r="E1873" s="223">
        <f t="shared" si="1"/>
        <v>1</v>
      </c>
      <c r="F1873" s="224">
        <v>5.64</v>
      </c>
    </row>
    <row r="1874">
      <c r="A1874" s="219" t="s">
        <v>4553</v>
      </c>
      <c r="B1874" s="220" t="s">
        <v>4554</v>
      </c>
      <c r="C1874" s="221" t="s">
        <v>56</v>
      </c>
      <c r="D1874" s="222">
        <v>0.0</v>
      </c>
      <c r="E1874" s="223">
        <f t="shared" si="1"/>
        <v>1</v>
      </c>
      <c r="F1874" s="224">
        <v>1.99</v>
      </c>
    </row>
    <row r="1875">
      <c r="A1875" s="219" t="s">
        <v>4555</v>
      </c>
      <c r="B1875" s="220" t="s">
        <v>4556</v>
      </c>
      <c r="C1875" s="221" t="s">
        <v>56</v>
      </c>
      <c r="D1875" s="222">
        <v>0.0</v>
      </c>
      <c r="E1875" s="223">
        <f t="shared" si="1"/>
        <v>1</v>
      </c>
      <c r="F1875" s="224">
        <v>5.04</v>
      </c>
    </row>
    <row r="1876">
      <c r="A1876" s="219" t="s">
        <v>4557</v>
      </c>
      <c r="B1876" s="220" t="s">
        <v>4558</v>
      </c>
      <c r="C1876" s="221" t="s">
        <v>56</v>
      </c>
      <c r="D1876" s="222">
        <v>0.0</v>
      </c>
      <c r="E1876" s="223">
        <f t="shared" si="1"/>
        <v>1</v>
      </c>
      <c r="F1876" s="224">
        <v>173.55</v>
      </c>
    </row>
    <row r="1877">
      <c r="A1877" s="219" t="s">
        <v>4559</v>
      </c>
      <c r="B1877" s="220" t="s">
        <v>4560</v>
      </c>
      <c r="C1877" s="221" t="s">
        <v>56</v>
      </c>
      <c r="D1877" s="222">
        <v>0.0</v>
      </c>
      <c r="E1877" s="223">
        <f t="shared" si="1"/>
        <v>1</v>
      </c>
      <c r="F1877" s="224">
        <v>5.02</v>
      </c>
    </row>
    <row r="1878">
      <c r="A1878" s="219" t="s">
        <v>4561</v>
      </c>
      <c r="B1878" s="220" t="s">
        <v>4562</v>
      </c>
      <c r="C1878" s="221" t="s">
        <v>56</v>
      </c>
      <c r="D1878" s="222">
        <v>0.0</v>
      </c>
      <c r="E1878" s="223">
        <f t="shared" si="1"/>
        <v>1</v>
      </c>
      <c r="F1878" s="224">
        <v>1.77</v>
      </c>
    </row>
    <row r="1879">
      <c r="A1879" s="219" t="s">
        <v>4563</v>
      </c>
      <c r="B1879" s="220" t="s">
        <v>4564</v>
      </c>
      <c r="C1879" s="221" t="s">
        <v>56</v>
      </c>
      <c r="D1879" s="222">
        <v>0.0</v>
      </c>
      <c r="E1879" s="223">
        <f t="shared" si="1"/>
        <v>1</v>
      </c>
      <c r="F1879" s="224">
        <v>4.48</v>
      </c>
    </row>
    <row r="1880">
      <c r="A1880" s="219" t="s">
        <v>4565</v>
      </c>
      <c r="B1880" s="220" t="s">
        <v>4566</v>
      </c>
      <c r="C1880" s="221" t="s">
        <v>56</v>
      </c>
      <c r="D1880" s="222">
        <v>0.0</v>
      </c>
      <c r="E1880" s="223">
        <f t="shared" si="1"/>
        <v>1</v>
      </c>
      <c r="F1880" s="224">
        <v>156.18</v>
      </c>
    </row>
    <row r="1881">
      <c r="A1881" s="219" t="s">
        <v>4567</v>
      </c>
      <c r="B1881" s="220" t="s">
        <v>4568</v>
      </c>
      <c r="C1881" s="221" t="s">
        <v>56</v>
      </c>
      <c r="D1881" s="222">
        <v>0.0</v>
      </c>
      <c r="E1881" s="223">
        <f t="shared" si="1"/>
        <v>1</v>
      </c>
      <c r="F1881" s="224">
        <v>3.55</v>
      </c>
    </row>
    <row r="1882">
      <c r="A1882" s="219" t="s">
        <v>4569</v>
      </c>
      <c r="B1882" s="220" t="s">
        <v>4570</v>
      </c>
      <c r="C1882" s="221" t="s">
        <v>56</v>
      </c>
      <c r="D1882" s="222">
        <v>0.0</v>
      </c>
      <c r="E1882" s="223">
        <f t="shared" si="1"/>
        <v>1</v>
      </c>
      <c r="F1882" s="224">
        <v>1.25</v>
      </c>
    </row>
    <row r="1883">
      <c r="A1883" s="219" t="s">
        <v>4571</v>
      </c>
      <c r="B1883" s="220" t="s">
        <v>4572</v>
      </c>
      <c r="C1883" s="221" t="s">
        <v>56</v>
      </c>
      <c r="D1883" s="222">
        <v>0.0</v>
      </c>
      <c r="E1883" s="223">
        <f t="shared" si="1"/>
        <v>1</v>
      </c>
      <c r="F1883" s="224">
        <v>3.17</v>
      </c>
    </row>
    <row r="1884">
      <c r="A1884" s="219" t="s">
        <v>4573</v>
      </c>
      <c r="B1884" s="220" t="s">
        <v>4574</v>
      </c>
      <c r="C1884" s="221" t="s">
        <v>56</v>
      </c>
      <c r="D1884" s="222">
        <v>0.0</v>
      </c>
      <c r="E1884" s="223">
        <f t="shared" si="1"/>
        <v>1</v>
      </c>
      <c r="F1884" s="224">
        <v>65.35</v>
      </c>
    </row>
    <row r="1885">
      <c r="A1885" s="219" t="s">
        <v>4575</v>
      </c>
      <c r="B1885" s="220" t="s">
        <v>4576</v>
      </c>
      <c r="C1885" s="221" t="s">
        <v>56</v>
      </c>
      <c r="D1885" s="222">
        <v>0.0</v>
      </c>
      <c r="E1885" s="223">
        <f t="shared" si="1"/>
        <v>1</v>
      </c>
      <c r="F1885" s="224">
        <v>0.25</v>
      </c>
    </row>
    <row r="1886">
      <c r="A1886" s="219" t="s">
        <v>4577</v>
      </c>
      <c r="B1886" s="220" t="s">
        <v>4578</v>
      </c>
      <c r="C1886" s="221" t="s">
        <v>56</v>
      </c>
      <c r="D1886" s="222">
        <v>0.0</v>
      </c>
      <c r="E1886" s="223">
        <f t="shared" si="1"/>
        <v>1</v>
      </c>
      <c r="F1886" s="224">
        <v>0.05</v>
      </c>
    </row>
    <row r="1887">
      <c r="A1887" s="219" t="s">
        <v>4579</v>
      </c>
      <c r="B1887" s="220" t="s">
        <v>4580</v>
      </c>
      <c r="C1887" s="221" t="s">
        <v>56</v>
      </c>
      <c r="D1887" s="222">
        <v>0.0</v>
      </c>
      <c r="E1887" s="223">
        <f t="shared" si="1"/>
        <v>1</v>
      </c>
      <c r="F1887" s="224">
        <v>0.23</v>
      </c>
    </row>
    <row r="1888">
      <c r="A1888" s="219" t="s">
        <v>4581</v>
      </c>
      <c r="B1888" s="220" t="s">
        <v>4582</v>
      </c>
      <c r="C1888" s="221" t="s">
        <v>56</v>
      </c>
      <c r="D1888" s="222">
        <v>0.0</v>
      </c>
      <c r="E1888" s="223">
        <f t="shared" si="1"/>
        <v>1</v>
      </c>
      <c r="F1888" s="224">
        <v>0.55</v>
      </c>
    </row>
    <row r="1889">
      <c r="A1889" s="219" t="s">
        <v>4583</v>
      </c>
      <c r="B1889" s="220" t="s">
        <v>4584</v>
      </c>
      <c r="C1889" s="221" t="s">
        <v>56</v>
      </c>
      <c r="D1889" s="222">
        <v>0.0</v>
      </c>
      <c r="E1889" s="223">
        <f t="shared" si="1"/>
        <v>1</v>
      </c>
      <c r="F1889" s="224">
        <v>27.15</v>
      </c>
    </row>
    <row r="1890">
      <c r="A1890" s="219" t="s">
        <v>4585</v>
      </c>
      <c r="B1890" s="220" t="s">
        <v>4586</v>
      </c>
      <c r="C1890" s="221" t="s">
        <v>56</v>
      </c>
      <c r="D1890" s="222">
        <v>0.0</v>
      </c>
      <c r="E1890" s="223">
        <f t="shared" si="1"/>
        <v>1</v>
      </c>
      <c r="F1890" s="224">
        <v>131.17</v>
      </c>
    </row>
    <row r="1891">
      <c r="A1891" s="219" t="s">
        <v>4587</v>
      </c>
      <c r="B1891" s="220" t="s">
        <v>4588</v>
      </c>
      <c r="C1891" s="221" t="s">
        <v>56</v>
      </c>
      <c r="D1891" s="222">
        <v>0.0</v>
      </c>
      <c r="E1891" s="223">
        <f t="shared" si="1"/>
        <v>1</v>
      </c>
      <c r="F1891" s="224">
        <v>51.81</v>
      </c>
    </row>
    <row r="1892">
      <c r="A1892" s="219" t="s">
        <v>4589</v>
      </c>
      <c r="B1892" s="220" t="s">
        <v>4590</v>
      </c>
      <c r="C1892" s="221" t="s">
        <v>56</v>
      </c>
      <c r="D1892" s="222">
        <v>0.0</v>
      </c>
      <c r="E1892" s="223">
        <f t="shared" si="1"/>
        <v>1</v>
      </c>
      <c r="F1892" s="224">
        <v>7.38</v>
      </c>
    </row>
    <row r="1893">
      <c r="A1893" s="219" t="s">
        <v>4591</v>
      </c>
      <c r="B1893" s="220" t="s">
        <v>4592</v>
      </c>
      <c r="C1893" s="221" t="s">
        <v>56</v>
      </c>
      <c r="D1893" s="222">
        <v>0.0</v>
      </c>
      <c r="E1893" s="223">
        <f t="shared" si="1"/>
        <v>1</v>
      </c>
      <c r="F1893" s="224">
        <v>18.26</v>
      </c>
    </row>
    <row r="1894">
      <c r="A1894" s="219" t="s">
        <v>4593</v>
      </c>
      <c r="B1894" s="220" t="s">
        <v>4594</v>
      </c>
      <c r="C1894" s="221" t="s">
        <v>56</v>
      </c>
      <c r="D1894" s="222">
        <v>0.0</v>
      </c>
      <c r="E1894" s="223">
        <f t="shared" si="1"/>
        <v>1</v>
      </c>
      <c r="F1894" s="224">
        <v>83.29</v>
      </c>
    </row>
    <row r="1895">
      <c r="A1895" s="219" t="s">
        <v>4595</v>
      </c>
      <c r="B1895" s="220" t="s">
        <v>4596</v>
      </c>
      <c r="C1895" s="221" t="s">
        <v>56</v>
      </c>
      <c r="D1895" s="222">
        <v>0.0</v>
      </c>
      <c r="E1895" s="223">
        <f t="shared" si="1"/>
        <v>1</v>
      </c>
      <c r="F1895" s="224">
        <v>28.27</v>
      </c>
    </row>
    <row r="1896">
      <c r="A1896" s="219" t="s">
        <v>4597</v>
      </c>
      <c r="B1896" s="220" t="s">
        <v>4598</v>
      </c>
      <c r="C1896" s="221" t="s">
        <v>56</v>
      </c>
      <c r="D1896" s="222">
        <v>0.0</v>
      </c>
      <c r="E1896" s="223">
        <f t="shared" si="1"/>
        <v>1</v>
      </c>
      <c r="F1896" s="224">
        <v>99.64</v>
      </c>
    </row>
    <row r="1897">
      <c r="A1897" s="219" t="s">
        <v>4599</v>
      </c>
      <c r="B1897" s="220" t="s">
        <v>4600</v>
      </c>
      <c r="C1897" s="221" t="s">
        <v>56</v>
      </c>
      <c r="D1897" s="222">
        <v>0.0</v>
      </c>
      <c r="E1897" s="223">
        <f t="shared" si="1"/>
        <v>1</v>
      </c>
      <c r="F1897" s="224">
        <v>14.19</v>
      </c>
    </row>
    <row r="1898">
      <c r="A1898" s="219" t="s">
        <v>4601</v>
      </c>
      <c r="B1898" s="220" t="s">
        <v>4602</v>
      </c>
      <c r="C1898" s="221" t="s">
        <v>56</v>
      </c>
      <c r="D1898" s="222">
        <v>0.0</v>
      </c>
      <c r="E1898" s="223">
        <f t="shared" si="1"/>
        <v>1</v>
      </c>
      <c r="F1898" s="224">
        <v>35.12</v>
      </c>
    </row>
    <row r="1899">
      <c r="A1899" s="219" t="s">
        <v>4603</v>
      </c>
      <c r="B1899" s="220" t="s">
        <v>4604</v>
      </c>
      <c r="C1899" s="221" t="s">
        <v>56</v>
      </c>
      <c r="D1899" s="222">
        <v>0.0</v>
      </c>
      <c r="E1899" s="223">
        <f t="shared" si="1"/>
        <v>1</v>
      </c>
      <c r="F1899" s="224">
        <v>160.17</v>
      </c>
    </row>
    <row r="1900">
      <c r="A1900" s="219" t="s">
        <v>4605</v>
      </c>
      <c r="B1900" s="220" t="s">
        <v>4606</v>
      </c>
      <c r="C1900" s="221" t="s">
        <v>56</v>
      </c>
      <c r="D1900" s="222">
        <v>0.0</v>
      </c>
      <c r="E1900" s="223">
        <f t="shared" si="1"/>
        <v>1</v>
      </c>
      <c r="F1900" s="224">
        <v>9.23</v>
      </c>
    </row>
    <row r="1901">
      <c r="A1901" s="219" t="s">
        <v>4607</v>
      </c>
      <c r="B1901" s="220" t="s">
        <v>4608</v>
      </c>
      <c r="C1901" s="221" t="s">
        <v>56</v>
      </c>
      <c r="D1901" s="222">
        <v>0.0</v>
      </c>
      <c r="E1901" s="223">
        <f t="shared" si="1"/>
        <v>1</v>
      </c>
      <c r="F1901" s="224">
        <v>1139.76</v>
      </c>
    </row>
    <row r="1902">
      <c r="A1902" s="219" t="s">
        <v>4609</v>
      </c>
      <c r="B1902" s="220" t="s">
        <v>4610</v>
      </c>
      <c r="C1902" s="221" t="s">
        <v>56</v>
      </c>
      <c r="D1902" s="222">
        <v>0.0</v>
      </c>
      <c r="E1902" s="223">
        <f t="shared" si="1"/>
        <v>1</v>
      </c>
      <c r="F1902" s="224">
        <v>96.19</v>
      </c>
    </row>
    <row r="1903">
      <c r="A1903" s="219" t="s">
        <v>4611</v>
      </c>
      <c r="B1903" s="220" t="s">
        <v>4612</v>
      </c>
      <c r="C1903" s="221" t="s">
        <v>56</v>
      </c>
      <c r="D1903" s="222">
        <v>0.0</v>
      </c>
      <c r="E1903" s="223">
        <f t="shared" si="1"/>
        <v>1</v>
      </c>
      <c r="F1903" s="224">
        <v>64.13</v>
      </c>
    </row>
    <row r="1904">
      <c r="A1904" s="219" t="s">
        <v>4613</v>
      </c>
      <c r="B1904" s="220" t="s">
        <v>4614</v>
      </c>
      <c r="C1904" s="221" t="s">
        <v>56</v>
      </c>
      <c r="D1904" s="222">
        <v>0.0</v>
      </c>
      <c r="E1904" s="223">
        <f t="shared" si="1"/>
        <v>1</v>
      </c>
      <c r="F1904" s="224">
        <v>64.13</v>
      </c>
    </row>
    <row r="1905">
      <c r="A1905" s="219" t="s">
        <v>4615</v>
      </c>
      <c r="B1905" s="220" t="s">
        <v>4616</v>
      </c>
      <c r="C1905" s="221" t="s">
        <v>56</v>
      </c>
      <c r="D1905" s="222">
        <v>0.0</v>
      </c>
      <c r="E1905" s="223">
        <f t="shared" si="1"/>
        <v>1</v>
      </c>
      <c r="F1905" s="224">
        <v>25.03</v>
      </c>
    </row>
    <row r="1906">
      <c r="A1906" s="219" t="s">
        <v>4617</v>
      </c>
      <c r="B1906" s="220" t="s">
        <v>4618</v>
      </c>
      <c r="C1906" s="221" t="s">
        <v>56</v>
      </c>
      <c r="D1906" s="222">
        <v>0.0</v>
      </c>
      <c r="E1906" s="223">
        <f t="shared" si="1"/>
        <v>1</v>
      </c>
      <c r="F1906" s="224">
        <v>3.81</v>
      </c>
    </row>
    <row r="1907">
      <c r="A1907" s="219" t="s">
        <v>4619</v>
      </c>
      <c r="B1907" s="220" t="s">
        <v>4620</v>
      </c>
      <c r="C1907" s="221" t="s">
        <v>56</v>
      </c>
      <c r="D1907" s="222">
        <v>0.0</v>
      </c>
      <c r="E1907" s="223">
        <f t="shared" si="1"/>
        <v>1</v>
      </c>
      <c r="F1907" s="224">
        <v>9.44</v>
      </c>
    </row>
    <row r="1908">
      <c r="A1908" s="219" t="s">
        <v>4621</v>
      </c>
      <c r="B1908" s="220" t="s">
        <v>4622</v>
      </c>
      <c r="C1908" s="221" t="s">
        <v>56</v>
      </c>
      <c r="D1908" s="222">
        <v>0.0</v>
      </c>
      <c r="E1908" s="223">
        <f t="shared" si="1"/>
        <v>1</v>
      </c>
      <c r="F1908" s="224">
        <v>43.42</v>
      </c>
    </row>
    <row r="1909">
      <c r="A1909" s="219" t="s">
        <v>4623</v>
      </c>
      <c r="B1909" s="220" t="s">
        <v>4624</v>
      </c>
      <c r="C1909" s="221" t="s">
        <v>56</v>
      </c>
      <c r="D1909" s="222">
        <v>0.0</v>
      </c>
      <c r="E1909" s="223">
        <f t="shared" si="1"/>
        <v>1</v>
      </c>
      <c r="F1909" s="224">
        <v>154.08</v>
      </c>
    </row>
    <row r="1910">
      <c r="A1910" s="219" t="s">
        <v>4625</v>
      </c>
      <c r="B1910" s="220" t="s">
        <v>4626</v>
      </c>
      <c r="C1910" s="221" t="s">
        <v>56</v>
      </c>
      <c r="D1910" s="222">
        <v>0.0</v>
      </c>
      <c r="E1910" s="223">
        <f t="shared" si="1"/>
        <v>1</v>
      </c>
      <c r="F1910" s="224">
        <v>27.32</v>
      </c>
    </row>
    <row r="1911">
      <c r="A1911" s="219" t="s">
        <v>4627</v>
      </c>
      <c r="B1911" s="220" t="s">
        <v>4628</v>
      </c>
      <c r="C1911" s="221" t="s">
        <v>56</v>
      </c>
      <c r="D1911" s="222">
        <v>0.0</v>
      </c>
      <c r="E1911" s="223">
        <f t="shared" si="1"/>
        <v>1</v>
      </c>
      <c r="F1911" s="224">
        <v>4.05</v>
      </c>
    </row>
    <row r="1912">
      <c r="A1912" s="219" t="s">
        <v>4629</v>
      </c>
      <c r="B1912" s="220" t="s">
        <v>4630</v>
      </c>
      <c r="C1912" s="221" t="s">
        <v>56</v>
      </c>
      <c r="D1912" s="222">
        <v>0.0</v>
      </c>
      <c r="E1912" s="223">
        <f t="shared" si="1"/>
        <v>1</v>
      </c>
      <c r="F1912" s="224">
        <v>10.04</v>
      </c>
    </row>
    <row r="1913">
      <c r="A1913" s="219" t="s">
        <v>4631</v>
      </c>
      <c r="B1913" s="220" t="s">
        <v>4632</v>
      </c>
      <c r="C1913" s="221" t="s">
        <v>56</v>
      </c>
      <c r="D1913" s="222">
        <v>0.0</v>
      </c>
      <c r="E1913" s="223">
        <f t="shared" si="1"/>
        <v>1</v>
      </c>
      <c r="F1913" s="224">
        <v>46.28</v>
      </c>
    </row>
    <row r="1914">
      <c r="A1914" s="219" t="s">
        <v>4633</v>
      </c>
      <c r="B1914" s="220" t="s">
        <v>4634</v>
      </c>
      <c r="C1914" s="221" t="s">
        <v>56</v>
      </c>
      <c r="D1914" s="222">
        <v>0.0</v>
      </c>
      <c r="E1914" s="223">
        <f t="shared" si="1"/>
        <v>1</v>
      </c>
      <c r="F1914" s="224">
        <v>154.08</v>
      </c>
    </row>
    <row r="1915">
      <c r="A1915" s="219" t="s">
        <v>4635</v>
      </c>
      <c r="B1915" s="220" t="s">
        <v>4636</v>
      </c>
      <c r="C1915" s="221" t="s">
        <v>56</v>
      </c>
      <c r="D1915" s="222">
        <v>0.0</v>
      </c>
      <c r="E1915" s="223">
        <f t="shared" si="1"/>
        <v>1</v>
      </c>
      <c r="F1915" s="224">
        <v>81.09</v>
      </c>
    </row>
    <row r="1916">
      <c r="A1916" s="219" t="s">
        <v>4637</v>
      </c>
      <c r="B1916" s="220" t="s">
        <v>4638</v>
      </c>
      <c r="C1916" s="221" t="s">
        <v>56</v>
      </c>
      <c r="D1916" s="222">
        <v>0.0</v>
      </c>
      <c r="E1916" s="223">
        <f t="shared" si="1"/>
        <v>1</v>
      </c>
      <c r="F1916" s="224">
        <v>21.64</v>
      </c>
    </row>
    <row r="1917">
      <c r="A1917" s="219" t="s">
        <v>4639</v>
      </c>
      <c r="B1917" s="220" t="s">
        <v>4640</v>
      </c>
      <c r="C1917" s="221" t="s">
        <v>56</v>
      </c>
      <c r="D1917" s="222">
        <v>0.0</v>
      </c>
      <c r="E1917" s="223">
        <f t="shared" si="1"/>
        <v>1</v>
      </c>
      <c r="F1917" s="224">
        <v>3.25</v>
      </c>
    </row>
    <row r="1918">
      <c r="A1918" s="219" t="s">
        <v>4641</v>
      </c>
      <c r="B1918" s="220" t="s">
        <v>4642</v>
      </c>
      <c r="C1918" s="221" t="s">
        <v>56</v>
      </c>
      <c r="D1918" s="222">
        <v>0.0</v>
      </c>
      <c r="E1918" s="223">
        <f t="shared" si="1"/>
        <v>1</v>
      </c>
      <c r="F1918" s="224">
        <v>8.05</v>
      </c>
    </row>
    <row r="1919">
      <c r="A1919" s="219" t="s">
        <v>4643</v>
      </c>
      <c r="B1919" s="220" t="s">
        <v>4644</v>
      </c>
      <c r="C1919" s="221" t="s">
        <v>56</v>
      </c>
      <c r="D1919" s="222">
        <v>0.0</v>
      </c>
      <c r="E1919" s="223">
        <f t="shared" si="1"/>
        <v>1</v>
      </c>
      <c r="F1919" s="224">
        <v>37.06</v>
      </c>
    </row>
    <row r="1920">
      <c r="A1920" s="219" t="s">
        <v>4645</v>
      </c>
      <c r="B1920" s="220" t="s">
        <v>4646</v>
      </c>
      <c r="C1920" s="221" t="s">
        <v>56</v>
      </c>
      <c r="D1920" s="222">
        <v>0.0</v>
      </c>
      <c r="E1920" s="223">
        <f t="shared" si="1"/>
        <v>1</v>
      </c>
      <c r="F1920" s="224">
        <v>130.41</v>
      </c>
    </row>
    <row r="1921">
      <c r="A1921" s="219" t="s">
        <v>4647</v>
      </c>
      <c r="B1921" s="220" t="s">
        <v>4648</v>
      </c>
      <c r="C1921" s="221" t="s">
        <v>56</v>
      </c>
      <c r="D1921" s="222">
        <v>0.0</v>
      </c>
      <c r="E1921" s="223">
        <f t="shared" si="1"/>
        <v>1</v>
      </c>
      <c r="F1921" s="224">
        <v>43.54</v>
      </c>
    </row>
    <row r="1922">
      <c r="A1922" s="219" t="s">
        <v>4649</v>
      </c>
      <c r="B1922" s="220" t="s">
        <v>4650</v>
      </c>
      <c r="C1922" s="221" t="s">
        <v>56</v>
      </c>
      <c r="D1922" s="222">
        <v>0.0</v>
      </c>
      <c r="E1922" s="223">
        <f t="shared" si="1"/>
        <v>1</v>
      </c>
      <c r="F1922" s="224">
        <v>6.02</v>
      </c>
    </row>
    <row r="1923">
      <c r="A1923" s="219" t="s">
        <v>4651</v>
      </c>
      <c r="B1923" s="220" t="s">
        <v>4652</v>
      </c>
      <c r="C1923" s="221" t="s">
        <v>56</v>
      </c>
      <c r="D1923" s="222">
        <v>0.0</v>
      </c>
      <c r="E1923" s="223">
        <f t="shared" si="1"/>
        <v>1</v>
      </c>
      <c r="F1923" s="224">
        <v>14.87</v>
      </c>
    </row>
    <row r="1924">
      <c r="A1924" s="219" t="s">
        <v>4653</v>
      </c>
      <c r="B1924" s="220" t="s">
        <v>4654</v>
      </c>
      <c r="C1924" s="221" t="s">
        <v>56</v>
      </c>
      <c r="D1924" s="222">
        <v>0.0</v>
      </c>
      <c r="E1924" s="223">
        <f t="shared" si="1"/>
        <v>1</v>
      </c>
      <c r="F1924" s="224">
        <v>68.92</v>
      </c>
    </row>
    <row r="1925">
      <c r="A1925" s="219" t="s">
        <v>4655</v>
      </c>
      <c r="B1925" s="220" t="s">
        <v>4656</v>
      </c>
      <c r="C1925" s="221" t="s">
        <v>56</v>
      </c>
      <c r="D1925" s="222">
        <v>0.0</v>
      </c>
      <c r="E1925" s="223">
        <f t="shared" si="1"/>
        <v>1</v>
      </c>
      <c r="F1925" s="224">
        <v>153.79</v>
      </c>
    </row>
    <row r="1926">
      <c r="A1926" s="219" t="s">
        <v>4657</v>
      </c>
      <c r="B1926" s="220" t="s">
        <v>4658</v>
      </c>
      <c r="C1926" s="221" t="s">
        <v>56</v>
      </c>
      <c r="D1926" s="222">
        <v>0.0</v>
      </c>
      <c r="E1926" s="223">
        <f t="shared" si="1"/>
        <v>1</v>
      </c>
      <c r="F1926" s="224">
        <v>0.06</v>
      </c>
    </row>
    <row r="1927">
      <c r="A1927" s="219" t="s">
        <v>4659</v>
      </c>
      <c r="B1927" s="220" t="s">
        <v>4660</v>
      </c>
      <c r="C1927" s="221" t="s">
        <v>56</v>
      </c>
      <c r="D1927" s="222">
        <v>0.0</v>
      </c>
      <c r="E1927" s="223">
        <f t="shared" si="1"/>
        <v>1</v>
      </c>
      <c r="F1927" s="224">
        <v>0.01</v>
      </c>
    </row>
    <row r="1928">
      <c r="A1928" s="219" t="s">
        <v>4661</v>
      </c>
      <c r="B1928" s="220" t="s">
        <v>4662</v>
      </c>
      <c r="C1928" s="221" t="s">
        <v>56</v>
      </c>
      <c r="D1928" s="222">
        <v>0.0</v>
      </c>
      <c r="E1928" s="223">
        <f t="shared" si="1"/>
        <v>1</v>
      </c>
      <c r="F1928" s="224">
        <v>0.07</v>
      </c>
    </row>
    <row r="1929">
      <c r="A1929" s="219" t="s">
        <v>4663</v>
      </c>
      <c r="B1929" s="220" t="s">
        <v>4664</v>
      </c>
      <c r="C1929" s="221" t="s">
        <v>56</v>
      </c>
      <c r="D1929" s="222">
        <v>0.0</v>
      </c>
      <c r="E1929" s="223">
        <f t="shared" si="1"/>
        <v>1</v>
      </c>
      <c r="F1929" s="224">
        <v>3.25</v>
      </c>
    </row>
    <row r="1930">
      <c r="A1930" s="219" t="s">
        <v>4665</v>
      </c>
      <c r="B1930" s="220" t="s">
        <v>4666</v>
      </c>
      <c r="C1930" s="221" t="s">
        <v>56</v>
      </c>
      <c r="D1930" s="222">
        <v>0.0</v>
      </c>
      <c r="E1930" s="223">
        <f t="shared" si="1"/>
        <v>1</v>
      </c>
      <c r="F1930" s="224">
        <v>0.17</v>
      </c>
    </row>
    <row r="1931">
      <c r="A1931" s="219" t="s">
        <v>4667</v>
      </c>
      <c r="B1931" s="220" t="s">
        <v>4668</v>
      </c>
      <c r="C1931" s="221" t="s">
        <v>56</v>
      </c>
      <c r="D1931" s="222">
        <v>0.0</v>
      </c>
      <c r="E1931" s="223">
        <f t="shared" si="1"/>
        <v>1</v>
      </c>
      <c r="F1931" s="224">
        <v>0.03</v>
      </c>
    </row>
    <row r="1932">
      <c r="A1932" s="219" t="s">
        <v>4669</v>
      </c>
      <c r="B1932" s="220" t="s">
        <v>4670</v>
      </c>
      <c r="C1932" s="221" t="s">
        <v>56</v>
      </c>
      <c r="D1932" s="222">
        <v>0.0</v>
      </c>
      <c r="E1932" s="223">
        <f t="shared" si="1"/>
        <v>1</v>
      </c>
      <c r="F1932" s="224">
        <v>0.12</v>
      </c>
    </row>
    <row r="1933">
      <c r="A1933" s="219" t="s">
        <v>4671</v>
      </c>
      <c r="B1933" s="220" t="s">
        <v>4672</v>
      </c>
      <c r="C1933" s="221" t="s">
        <v>56</v>
      </c>
      <c r="D1933" s="222">
        <v>0.0</v>
      </c>
      <c r="E1933" s="223">
        <f t="shared" si="1"/>
        <v>1</v>
      </c>
      <c r="F1933" s="224">
        <v>3.13</v>
      </c>
    </row>
    <row r="1934">
      <c r="A1934" s="219" t="s">
        <v>4673</v>
      </c>
      <c r="B1934" s="220" t="s">
        <v>4674</v>
      </c>
      <c r="C1934" s="221" t="s">
        <v>56</v>
      </c>
      <c r="D1934" s="222">
        <v>0.0</v>
      </c>
      <c r="E1934" s="223">
        <f t="shared" si="1"/>
        <v>1</v>
      </c>
      <c r="F1934" s="224">
        <v>0.45</v>
      </c>
    </row>
    <row r="1935">
      <c r="A1935" s="219" t="s">
        <v>4675</v>
      </c>
      <c r="B1935" s="220" t="s">
        <v>4676</v>
      </c>
      <c r="C1935" s="221" t="s">
        <v>56</v>
      </c>
      <c r="D1935" s="222">
        <v>0.0</v>
      </c>
      <c r="E1935" s="223">
        <f t="shared" si="1"/>
        <v>1</v>
      </c>
      <c r="F1935" s="224">
        <v>39.68</v>
      </c>
    </row>
    <row r="1936">
      <c r="A1936" s="219" t="s">
        <v>4677</v>
      </c>
      <c r="B1936" s="220" t="s">
        <v>4678</v>
      </c>
      <c r="C1936" s="221" t="s">
        <v>56</v>
      </c>
      <c r="D1936" s="222">
        <v>0.0</v>
      </c>
      <c r="E1936" s="223">
        <f t="shared" si="1"/>
        <v>1</v>
      </c>
      <c r="F1936" s="224">
        <v>9.17</v>
      </c>
    </row>
    <row r="1937">
      <c r="A1937" s="219" t="s">
        <v>4679</v>
      </c>
      <c r="B1937" s="220" t="s">
        <v>4680</v>
      </c>
      <c r="C1937" s="221" t="s">
        <v>56</v>
      </c>
      <c r="D1937" s="222">
        <v>0.0</v>
      </c>
      <c r="E1937" s="223">
        <f t="shared" si="1"/>
        <v>1</v>
      </c>
      <c r="F1937" s="224">
        <v>43.4</v>
      </c>
    </row>
    <row r="1938">
      <c r="A1938" s="219" t="s">
        <v>4681</v>
      </c>
      <c r="B1938" s="220" t="s">
        <v>4682</v>
      </c>
      <c r="C1938" s="221" t="s">
        <v>56</v>
      </c>
      <c r="D1938" s="222">
        <v>0.0</v>
      </c>
      <c r="E1938" s="223">
        <f t="shared" si="1"/>
        <v>1</v>
      </c>
      <c r="F1938" s="224">
        <v>55.44</v>
      </c>
    </row>
    <row r="1939">
      <c r="A1939" s="219" t="s">
        <v>4683</v>
      </c>
      <c r="B1939" s="220" t="s">
        <v>4684</v>
      </c>
      <c r="C1939" s="221" t="s">
        <v>56</v>
      </c>
      <c r="D1939" s="222">
        <v>0.0</v>
      </c>
      <c r="E1939" s="223">
        <f t="shared" si="1"/>
        <v>1</v>
      </c>
      <c r="F1939" s="224">
        <v>1.87</v>
      </c>
    </row>
    <row r="1940">
      <c r="A1940" s="219" t="s">
        <v>4685</v>
      </c>
      <c r="B1940" s="220" t="s">
        <v>4686</v>
      </c>
      <c r="C1940" s="221" t="s">
        <v>56</v>
      </c>
      <c r="D1940" s="222">
        <v>0.0</v>
      </c>
      <c r="E1940" s="223">
        <f t="shared" si="1"/>
        <v>1</v>
      </c>
      <c r="F1940" s="224">
        <v>0.43</v>
      </c>
    </row>
    <row r="1941">
      <c r="A1941" s="219" t="s">
        <v>4687</v>
      </c>
      <c r="B1941" s="220" t="s">
        <v>4688</v>
      </c>
      <c r="C1941" s="221" t="s">
        <v>56</v>
      </c>
      <c r="D1941" s="222">
        <v>0.0</v>
      </c>
      <c r="E1941" s="223">
        <f t="shared" si="1"/>
        <v>1</v>
      </c>
      <c r="F1941" s="224">
        <v>2.33</v>
      </c>
    </row>
    <row r="1942">
      <c r="A1942" s="219" t="s">
        <v>4689</v>
      </c>
      <c r="B1942" s="220" t="s">
        <v>4690</v>
      </c>
      <c r="C1942" s="221" t="s">
        <v>56</v>
      </c>
      <c r="D1942" s="222">
        <v>0.0</v>
      </c>
      <c r="E1942" s="223">
        <f t="shared" si="1"/>
        <v>1</v>
      </c>
      <c r="F1942" s="224">
        <v>0.48</v>
      </c>
    </row>
    <row r="1943">
      <c r="A1943" s="219" t="s">
        <v>4691</v>
      </c>
      <c r="B1943" s="220" t="s">
        <v>4692</v>
      </c>
      <c r="C1943" s="221" t="s">
        <v>56</v>
      </c>
      <c r="D1943" s="222">
        <v>0.0</v>
      </c>
      <c r="E1943" s="223">
        <f t="shared" si="1"/>
        <v>1</v>
      </c>
      <c r="F1943" s="224">
        <v>0.82</v>
      </c>
    </row>
    <row r="1944">
      <c r="A1944" s="219" t="s">
        <v>4693</v>
      </c>
      <c r="B1944" s="220" t="s">
        <v>4694</v>
      </c>
      <c r="C1944" s="221" t="s">
        <v>56</v>
      </c>
      <c r="D1944" s="222">
        <v>0.0</v>
      </c>
      <c r="E1944" s="223">
        <f t="shared" si="1"/>
        <v>1</v>
      </c>
      <c r="F1944" s="224">
        <v>0.18</v>
      </c>
    </row>
    <row r="1945">
      <c r="A1945" s="219" t="s">
        <v>4695</v>
      </c>
      <c r="B1945" s="220" t="s">
        <v>4696</v>
      </c>
      <c r="C1945" s="221" t="s">
        <v>56</v>
      </c>
      <c r="D1945" s="222">
        <v>0.0</v>
      </c>
      <c r="E1945" s="223">
        <f t="shared" si="1"/>
        <v>1</v>
      </c>
      <c r="F1945" s="224">
        <v>1.02</v>
      </c>
    </row>
    <row r="1946">
      <c r="A1946" s="219" t="s">
        <v>4697</v>
      </c>
      <c r="B1946" s="220" t="s">
        <v>4698</v>
      </c>
      <c r="C1946" s="221" t="s">
        <v>56</v>
      </c>
      <c r="D1946" s="222">
        <v>0.0</v>
      </c>
      <c r="E1946" s="223">
        <f t="shared" si="1"/>
        <v>1</v>
      </c>
      <c r="F1946" s="224">
        <v>1.2</v>
      </c>
    </row>
    <row r="1947">
      <c r="A1947" s="219" t="s">
        <v>4699</v>
      </c>
      <c r="B1947" s="220" t="s">
        <v>4700</v>
      </c>
      <c r="C1947" s="221" t="s">
        <v>56</v>
      </c>
      <c r="D1947" s="222">
        <v>0.0</v>
      </c>
      <c r="E1947" s="223">
        <f t="shared" si="1"/>
        <v>1</v>
      </c>
      <c r="F1947" s="224">
        <v>1.66</v>
      </c>
    </row>
    <row r="1948">
      <c r="A1948" s="219" t="s">
        <v>4701</v>
      </c>
      <c r="B1948" s="220" t="s">
        <v>4702</v>
      </c>
      <c r="C1948" s="221" t="s">
        <v>56</v>
      </c>
      <c r="D1948" s="222">
        <v>0.0</v>
      </c>
      <c r="E1948" s="223">
        <f t="shared" si="1"/>
        <v>1</v>
      </c>
      <c r="F1948" s="224">
        <v>0.38</v>
      </c>
    </row>
    <row r="1949">
      <c r="A1949" s="219" t="s">
        <v>4703</v>
      </c>
      <c r="B1949" s="220" t="s">
        <v>4704</v>
      </c>
      <c r="C1949" s="221" t="s">
        <v>56</v>
      </c>
      <c r="D1949" s="222">
        <v>0.0</v>
      </c>
      <c r="E1949" s="223">
        <f t="shared" si="1"/>
        <v>1</v>
      </c>
      <c r="F1949" s="224">
        <v>2.07</v>
      </c>
    </row>
    <row r="1950">
      <c r="A1950" s="219" t="s">
        <v>4705</v>
      </c>
      <c r="B1950" s="220" t="s">
        <v>4706</v>
      </c>
      <c r="C1950" s="221" t="s">
        <v>56</v>
      </c>
      <c r="D1950" s="222">
        <v>0.0</v>
      </c>
      <c r="E1950" s="223">
        <f t="shared" si="1"/>
        <v>1</v>
      </c>
      <c r="F1950" s="224">
        <v>1.92</v>
      </c>
    </row>
    <row r="1951">
      <c r="A1951" s="219" t="s">
        <v>4707</v>
      </c>
      <c r="B1951" s="220" t="s">
        <v>4708</v>
      </c>
      <c r="C1951" s="221" t="s">
        <v>56</v>
      </c>
      <c r="D1951" s="222">
        <v>0.0</v>
      </c>
      <c r="E1951" s="223">
        <f t="shared" si="1"/>
        <v>1</v>
      </c>
      <c r="F1951" s="224">
        <v>0.44</v>
      </c>
    </row>
    <row r="1952">
      <c r="A1952" s="219" t="s">
        <v>4709</v>
      </c>
      <c r="B1952" s="220" t="s">
        <v>4710</v>
      </c>
      <c r="C1952" s="221" t="s">
        <v>56</v>
      </c>
      <c r="D1952" s="222">
        <v>0.0</v>
      </c>
      <c r="E1952" s="223">
        <f t="shared" si="1"/>
        <v>1</v>
      </c>
      <c r="F1952" s="224">
        <v>2.4</v>
      </c>
    </row>
    <row r="1953">
      <c r="A1953" s="219" t="s">
        <v>4711</v>
      </c>
      <c r="B1953" s="220" t="s">
        <v>4712</v>
      </c>
      <c r="C1953" s="221" t="s">
        <v>56</v>
      </c>
      <c r="D1953" s="222">
        <v>0.0</v>
      </c>
      <c r="E1953" s="223">
        <f t="shared" si="1"/>
        <v>1</v>
      </c>
      <c r="F1953" s="224">
        <v>3.32</v>
      </c>
    </row>
    <row r="1954">
      <c r="A1954" s="219" t="s">
        <v>4713</v>
      </c>
      <c r="B1954" s="220" t="s">
        <v>4714</v>
      </c>
      <c r="C1954" s="221" t="s">
        <v>56</v>
      </c>
      <c r="D1954" s="222">
        <v>0.0</v>
      </c>
      <c r="E1954" s="223">
        <f t="shared" si="1"/>
        <v>1</v>
      </c>
      <c r="F1954" s="224">
        <v>30.44</v>
      </c>
    </row>
    <row r="1955">
      <c r="A1955" s="219" t="s">
        <v>4715</v>
      </c>
      <c r="B1955" s="220" t="s">
        <v>4716</v>
      </c>
      <c r="C1955" s="221" t="s">
        <v>56</v>
      </c>
      <c r="D1955" s="222">
        <v>0.0</v>
      </c>
      <c r="E1955" s="223">
        <f t="shared" si="1"/>
        <v>1</v>
      </c>
      <c r="F1955" s="224">
        <v>6.26</v>
      </c>
    </row>
    <row r="1956">
      <c r="A1956" s="219" t="s">
        <v>4717</v>
      </c>
      <c r="B1956" s="220" t="s">
        <v>4718</v>
      </c>
      <c r="C1956" s="221" t="s">
        <v>56</v>
      </c>
      <c r="D1956" s="222">
        <v>0.0</v>
      </c>
      <c r="E1956" s="223">
        <f t="shared" si="1"/>
        <v>1</v>
      </c>
      <c r="F1956" s="224">
        <v>38.05</v>
      </c>
    </row>
    <row r="1957">
      <c r="A1957" s="219" t="s">
        <v>4719</v>
      </c>
      <c r="B1957" s="220" t="s">
        <v>4720</v>
      </c>
      <c r="C1957" s="221" t="s">
        <v>56</v>
      </c>
      <c r="D1957" s="222">
        <v>0.0</v>
      </c>
      <c r="E1957" s="223">
        <f t="shared" si="1"/>
        <v>1</v>
      </c>
      <c r="F1957" s="224">
        <v>38.82</v>
      </c>
    </row>
    <row r="1958">
      <c r="A1958" s="219" t="s">
        <v>4721</v>
      </c>
      <c r="B1958" s="220" t="s">
        <v>4722</v>
      </c>
      <c r="C1958" s="221" t="s">
        <v>56</v>
      </c>
      <c r="D1958" s="222">
        <v>0.0</v>
      </c>
      <c r="E1958" s="223">
        <f t="shared" si="1"/>
        <v>1</v>
      </c>
      <c r="F1958" s="224">
        <v>26.6</v>
      </c>
    </row>
    <row r="1959">
      <c r="A1959" s="219" t="s">
        <v>4723</v>
      </c>
      <c r="B1959" s="220" t="s">
        <v>4724</v>
      </c>
      <c r="C1959" s="221" t="s">
        <v>56</v>
      </c>
      <c r="D1959" s="222">
        <v>0.0</v>
      </c>
      <c r="E1959" s="223">
        <f t="shared" si="1"/>
        <v>1</v>
      </c>
      <c r="F1959" s="224">
        <v>5.25</v>
      </c>
    </row>
    <row r="1960">
      <c r="A1960" s="219" t="s">
        <v>4725</v>
      </c>
      <c r="B1960" s="220" t="s">
        <v>4726</v>
      </c>
      <c r="C1960" s="221" t="s">
        <v>56</v>
      </c>
      <c r="D1960" s="222">
        <v>0.0</v>
      </c>
      <c r="E1960" s="223">
        <f t="shared" si="1"/>
        <v>1</v>
      </c>
      <c r="F1960" s="224">
        <v>33.25</v>
      </c>
    </row>
    <row r="1961">
      <c r="A1961" s="219" t="s">
        <v>4727</v>
      </c>
      <c r="B1961" s="220" t="s">
        <v>4728</v>
      </c>
      <c r="C1961" s="221" t="s">
        <v>56</v>
      </c>
      <c r="D1961" s="222">
        <v>0.0</v>
      </c>
      <c r="E1961" s="223">
        <f t="shared" si="1"/>
        <v>1</v>
      </c>
      <c r="F1961" s="224">
        <v>38.82</v>
      </c>
    </row>
    <row r="1962">
      <c r="A1962" s="219" t="s">
        <v>4729</v>
      </c>
      <c r="B1962" s="220" t="s">
        <v>4730</v>
      </c>
      <c r="C1962" s="221" t="s">
        <v>56</v>
      </c>
      <c r="D1962" s="222">
        <v>0.0</v>
      </c>
      <c r="E1962" s="223">
        <f t="shared" si="1"/>
        <v>1</v>
      </c>
      <c r="F1962" s="224">
        <v>28.26</v>
      </c>
    </row>
    <row r="1963">
      <c r="A1963" s="219" t="s">
        <v>4731</v>
      </c>
      <c r="B1963" s="220" t="s">
        <v>4732</v>
      </c>
      <c r="C1963" s="221" t="s">
        <v>56</v>
      </c>
      <c r="D1963" s="222">
        <v>0.0</v>
      </c>
      <c r="E1963" s="223">
        <f t="shared" si="1"/>
        <v>1</v>
      </c>
      <c r="F1963" s="224">
        <v>7.47</v>
      </c>
    </row>
    <row r="1964">
      <c r="A1964" s="219" t="s">
        <v>4733</v>
      </c>
      <c r="B1964" s="220" t="s">
        <v>4734</v>
      </c>
      <c r="C1964" s="221" t="s">
        <v>56</v>
      </c>
      <c r="D1964" s="222">
        <v>0.0</v>
      </c>
      <c r="E1964" s="223">
        <f t="shared" si="1"/>
        <v>1</v>
      </c>
      <c r="F1964" s="224">
        <v>35.33</v>
      </c>
    </row>
    <row r="1965">
      <c r="A1965" s="219" t="s">
        <v>4735</v>
      </c>
      <c r="B1965" s="220" t="s">
        <v>4736</v>
      </c>
      <c r="C1965" s="221" t="s">
        <v>56</v>
      </c>
      <c r="D1965" s="222">
        <v>0.0</v>
      </c>
      <c r="E1965" s="223">
        <f t="shared" si="1"/>
        <v>1</v>
      </c>
      <c r="F1965" s="224">
        <v>16.96</v>
      </c>
    </row>
    <row r="1966">
      <c r="A1966" s="219" t="s">
        <v>4737</v>
      </c>
      <c r="B1966" s="220" t="s">
        <v>4738</v>
      </c>
      <c r="C1966" s="221" t="s">
        <v>56</v>
      </c>
      <c r="D1966" s="222">
        <v>0.0</v>
      </c>
      <c r="E1966" s="223">
        <f t="shared" si="1"/>
        <v>1</v>
      </c>
      <c r="F1966" s="224">
        <v>0.78</v>
      </c>
    </row>
    <row r="1967">
      <c r="A1967" s="219" t="s">
        <v>4739</v>
      </c>
      <c r="B1967" s="220" t="s">
        <v>4740</v>
      </c>
      <c r="C1967" s="221" t="s">
        <v>56</v>
      </c>
      <c r="D1967" s="222">
        <v>0.0</v>
      </c>
      <c r="E1967" s="223">
        <f t="shared" si="1"/>
        <v>1</v>
      </c>
      <c r="F1967" s="224">
        <v>0.18</v>
      </c>
    </row>
    <row r="1968">
      <c r="A1968" s="219" t="s">
        <v>4741</v>
      </c>
      <c r="B1968" s="220" t="s">
        <v>4742</v>
      </c>
      <c r="C1968" s="221" t="s">
        <v>56</v>
      </c>
      <c r="D1968" s="222">
        <v>0.0</v>
      </c>
      <c r="E1968" s="223">
        <f t="shared" si="1"/>
        <v>1</v>
      </c>
      <c r="F1968" s="224">
        <v>0.85</v>
      </c>
    </row>
    <row r="1969">
      <c r="A1969" s="219" t="s">
        <v>4743</v>
      </c>
      <c r="B1969" s="220" t="s">
        <v>4744</v>
      </c>
      <c r="C1969" s="221" t="s">
        <v>56</v>
      </c>
      <c r="D1969" s="222">
        <v>0.0</v>
      </c>
      <c r="E1969" s="223">
        <f t="shared" si="1"/>
        <v>1</v>
      </c>
      <c r="F1969" s="224">
        <v>1.33</v>
      </c>
    </row>
    <row r="1970">
      <c r="A1970" s="219" t="s">
        <v>4745</v>
      </c>
      <c r="B1970" s="220" t="s">
        <v>4746</v>
      </c>
      <c r="C1970" s="221" t="s">
        <v>56</v>
      </c>
      <c r="D1970" s="222">
        <v>0.0</v>
      </c>
      <c r="E1970" s="223">
        <f t="shared" si="1"/>
        <v>1</v>
      </c>
      <c r="F1970" s="224">
        <v>0.83</v>
      </c>
    </row>
    <row r="1971">
      <c r="A1971" s="219" t="s">
        <v>4747</v>
      </c>
      <c r="B1971" s="220" t="s">
        <v>4748</v>
      </c>
      <c r="C1971" s="221" t="s">
        <v>56</v>
      </c>
      <c r="D1971" s="222">
        <v>0.0</v>
      </c>
      <c r="E1971" s="223">
        <f t="shared" si="1"/>
        <v>1</v>
      </c>
      <c r="F1971" s="224">
        <v>0.19</v>
      </c>
    </row>
    <row r="1972">
      <c r="A1972" s="219" t="s">
        <v>4749</v>
      </c>
      <c r="B1972" s="220" t="s">
        <v>4750</v>
      </c>
      <c r="C1972" s="221" t="s">
        <v>56</v>
      </c>
      <c r="D1972" s="222">
        <v>0.0</v>
      </c>
      <c r="E1972" s="223">
        <f t="shared" si="1"/>
        <v>1</v>
      </c>
      <c r="F1972" s="224">
        <v>0.9</v>
      </c>
    </row>
    <row r="1973">
      <c r="A1973" s="219" t="s">
        <v>4751</v>
      </c>
      <c r="B1973" s="220" t="s">
        <v>4752</v>
      </c>
      <c r="C1973" s="221" t="s">
        <v>56</v>
      </c>
      <c r="D1973" s="222">
        <v>0.0</v>
      </c>
      <c r="E1973" s="223">
        <f t="shared" si="1"/>
        <v>1</v>
      </c>
      <c r="F1973" s="224">
        <v>2.22</v>
      </c>
    </row>
    <row r="1974">
      <c r="A1974" s="219" t="s">
        <v>4753</v>
      </c>
      <c r="B1974" s="220" t="s">
        <v>4754</v>
      </c>
      <c r="C1974" s="221" t="s">
        <v>56</v>
      </c>
      <c r="D1974" s="222">
        <v>0.0</v>
      </c>
      <c r="E1974" s="223">
        <f t="shared" si="1"/>
        <v>1</v>
      </c>
      <c r="F1974" s="224">
        <v>0.98</v>
      </c>
    </row>
    <row r="1975">
      <c r="A1975" s="219" t="s">
        <v>4755</v>
      </c>
      <c r="B1975" s="220" t="s">
        <v>4756</v>
      </c>
      <c r="C1975" s="221" t="s">
        <v>56</v>
      </c>
      <c r="D1975" s="222">
        <v>0.0</v>
      </c>
      <c r="E1975" s="223">
        <f t="shared" si="1"/>
        <v>1</v>
      </c>
      <c r="F1975" s="224">
        <v>0.22</v>
      </c>
    </row>
    <row r="1976">
      <c r="A1976" s="219" t="s">
        <v>4757</v>
      </c>
      <c r="B1976" s="220" t="s">
        <v>4758</v>
      </c>
      <c r="C1976" s="221" t="s">
        <v>56</v>
      </c>
      <c r="D1976" s="222">
        <v>0.0</v>
      </c>
      <c r="E1976" s="223">
        <f t="shared" si="1"/>
        <v>1</v>
      </c>
      <c r="F1976" s="224">
        <v>1.08</v>
      </c>
    </row>
    <row r="1977">
      <c r="A1977" s="219" t="s">
        <v>4759</v>
      </c>
      <c r="B1977" s="220" t="s">
        <v>4760</v>
      </c>
      <c r="C1977" s="221" t="s">
        <v>56</v>
      </c>
      <c r="D1977" s="222">
        <v>0.0</v>
      </c>
      <c r="E1977" s="223">
        <f t="shared" si="1"/>
        <v>1</v>
      </c>
      <c r="F1977" s="224">
        <v>3.32</v>
      </c>
    </row>
    <row r="1978">
      <c r="A1978" s="219" t="s">
        <v>4761</v>
      </c>
      <c r="B1978" s="220" t="s">
        <v>4762</v>
      </c>
      <c r="C1978" s="221" t="s">
        <v>56</v>
      </c>
      <c r="D1978" s="222">
        <v>0.0</v>
      </c>
      <c r="E1978" s="223">
        <f t="shared" si="1"/>
        <v>1</v>
      </c>
      <c r="F1978" s="224">
        <v>3.93</v>
      </c>
    </row>
    <row r="1979">
      <c r="A1979" s="219" t="s">
        <v>4763</v>
      </c>
      <c r="B1979" s="220" t="s">
        <v>4764</v>
      </c>
      <c r="C1979" s="221" t="s">
        <v>56</v>
      </c>
      <c r="D1979" s="222">
        <v>0.0</v>
      </c>
      <c r="E1979" s="223">
        <f t="shared" si="1"/>
        <v>1</v>
      </c>
      <c r="F1979" s="224">
        <v>0.9</v>
      </c>
    </row>
    <row r="1980">
      <c r="A1980" s="219" t="s">
        <v>4765</v>
      </c>
      <c r="B1980" s="220" t="s">
        <v>4766</v>
      </c>
      <c r="C1980" s="221" t="s">
        <v>56</v>
      </c>
      <c r="D1980" s="222">
        <v>0.0</v>
      </c>
      <c r="E1980" s="223">
        <f t="shared" si="1"/>
        <v>1</v>
      </c>
      <c r="F1980" s="224">
        <v>4.3</v>
      </c>
    </row>
    <row r="1981">
      <c r="A1981" s="219" t="s">
        <v>4767</v>
      </c>
      <c r="B1981" s="220" t="s">
        <v>4768</v>
      </c>
      <c r="C1981" s="221" t="s">
        <v>56</v>
      </c>
      <c r="D1981" s="222">
        <v>0.0</v>
      </c>
      <c r="E1981" s="223">
        <f t="shared" si="1"/>
        <v>1</v>
      </c>
      <c r="F1981" s="224">
        <v>4.44</v>
      </c>
    </row>
    <row r="1982">
      <c r="A1982" s="219" t="s">
        <v>4769</v>
      </c>
      <c r="B1982" s="220" t="s">
        <v>4770</v>
      </c>
      <c r="C1982" s="221" t="s">
        <v>56</v>
      </c>
      <c r="D1982" s="222">
        <v>0.0</v>
      </c>
      <c r="E1982" s="223">
        <f t="shared" si="1"/>
        <v>1</v>
      </c>
      <c r="F1982" s="224">
        <v>8.32</v>
      </c>
    </row>
    <row r="1983">
      <c r="A1983" s="219" t="s">
        <v>4771</v>
      </c>
      <c r="B1983" s="220" t="s">
        <v>4772</v>
      </c>
      <c r="C1983" s="221" t="s">
        <v>56</v>
      </c>
      <c r="D1983" s="222">
        <v>0.0</v>
      </c>
      <c r="E1983" s="223">
        <f t="shared" si="1"/>
        <v>1</v>
      </c>
      <c r="F1983" s="224">
        <v>0.22</v>
      </c>
    </row>
    <row r="1984">
      <c r="A1984" s="219" t="s">
        <v>4773</v>
      </c>
      <c r="B1984" s="220" t="s">
        <v>4774</v>
      </c>
      <c r="C1984" s="221" t="s">
        <v>56</v>
      </c>
      <c r="D1984" s="222">
        <v>0.0</v>
      </c>
      <c r="E1984" s="223">
        <f t="shared" si="1"/>
        <v>1</v>
      </c>
      <c r="F1984" s="224">
        <v>0.05</v>
      </c>
    </row>
    <row r="1985">
      <c r="A1985" s="219" t="s">
        <v>4775</v>
      </c>
      <c r="B1985" s="220" t="s">
        <v>4776</v>
      </c>
      <c r="C1985" s="221" t="s">
        <v>56</v>
      </c>
      <c r="D1985" s="222">
        <v>0.0</v>
      </c>
      <c r="E1985" s="223">
        <f t="shared" si="1"/>
        <v>1</v>
      </c>
      <c r="F1985" s="224">
        <v>0.25</v>
      </c>
    </row>
    <row r="1986">
      <c r="A1986" s="219" t="s">
        <v>4777</v>
      </c>
      <c r="B1986" s="220" t="s">
        <v>4778</v>
      </c>
      <c r="C1986" s="221" t="s">
        <v>56</v>
      </c>
      <c r="D1986" s="222">
        <v>0.0</v>
      </c>
      <c r="E1986" s="223">
        <f t="shared" si="1"/>
        <v>1</v>
      </c>
      <c r="F1986" s="224">
        <v>22.42</v>
      </c>
    </row>
    <row r="1987">
      <c r="A1987" s="219" t="s">
        <v>4779</v>
      </c>
      <c r="B1987" s="220" t="s">
        <v>4780</v>
      </c>
      <c r="C1987" s="221" t="s">
        <v>56</v>
      </c>
      <c r="D1987" s="222">
        <v>0.0</v>
      </c>
      <c r="E1987" s="223">
        <f t="shared" si="1"/>
        <v>1</v>
      </c>
      <c r="F1987" s="224">
        <v>0.28</v>
      </c>
    </row>
    <row r="1988">
      <c r="A1988" s="219" t="s">
        <v>4781</v>
      </c>
      <c r="B1988" s="220" t="s">
        <v>4782</v>
      </c>
      <c r="C1988" s="221" t="s">
        <v>56</v>
      </c>
      <c r="D1988" s="222">
        <v>0.0</v>
      </c>
      <c r="E1988" s="223">
        <f t="shared" si="1"/>
        <v>1</v>
      </c>
      <c r="F1988" s="224">
        <v>0.06</v>
      </c>
    </row>
    <row r="1989">
      <c r="A1989" s="219" t="s">
        <v>4783</v>
      </c>
      <c r="B1989" s="220" t="s">
        <v>4784</v>
      </c>
      <c r="C1989" s="221" t="s">
        <v>56</v>
      </c>
      <c r="D1989" s="222">
        <v>0.0</v>
      </c>
      <c r="E1989" s="223">
        <f t="shared" si="1"/>
        <v>1</v>
      </c>
      <c r="F1989" s="224">
        <v>0.31</v>
      </c>
    </row>
    <row r="1990">
      <c r="A1990" s="219" t="s">
        <v>4785</v>
      </c>
      <c r="B1990" s="220" t="s">
        <v>4786</v>
      </c>
      <c r="C1990" s="221" t="s">
        <v>56</v>
      </c>
      <c r="D1990" s="222">
        <v>0.0</v>
      </c>
      <c r="E1990" s="223">
        <f t="shared" si="1"/>
        <v>1</v>
      </c>
      <c r="F1990" s="224">
        <v>26.47</v>
      </c>
    </row>
    <row r="1991">
      <c r="A1991" s="219" t="s">
        <v>4787</v>
      </c>
      <c r="B1991" s="220" t="s">
        <v>4788</v>
      </c>
      <c r="C1991" s="221" t="s">
        <v>56</v>
      </c>
      <c r="D1991" s="222">
        <v>0.0</v>
      </c>
      <c r="E1991" s="223">
        <f t="shared" si="1"/>
        <v>1</v>
      </c>
      <c r="F1991" s="224">
        <v>58.0</v>
      </c>
    </row>
    <row r="1992">
      <c r="A1992" s="219" t="s">
        <v>4789</v>
      </c>
      <c r="B1992" s="220" t="s">
        <v>4790</v>
      </c>
      <c r="C1992" s="221" t="s">
        <v>56</v>
      </c>
      <c r="D1992" s="222">
        <v>0.0</v>
      </c>
      <c r="E1992" s="223">
        <f t="shared" si="1"/>
        <v>1</v>
      </c>
      <c r="F1992" s="224">
        <v>20.44</v>
      </c>
    </row>
    <row r="1993">
      <c r="A1993" s="219" t="s">
        <v>4791</v>
      </c>
      <c r="B1993" s="220" t="s">
        <v>4792</v>
      </c>
      <c r="C1993" s="221" t="s">
        <v>56</v>
      </c>
      <c r="D1993" s="222">
        <v>0.0</v>
      </c>
      <c r="E1993" s="223">
        <f t="shared" si="1"/>
        <v>1</v>
      </c>
      <c r="F1993" s="224">
        <v>93.23</v>
      </c>
    </row>
    <row r="1994">
      <c r="A1994" s="219" t="s">
        <v>4793</v>
      </c>
      <c r="B1994" s="220" t="s">
        <v>4794</v>
      </c>
      <c r="C1994" s="221" t="s">
        <v>56</v>
      </c>
      <c r="D1994" s="222">
        <v>0.0</v>
      </c>
      <c r="E1994" s="223">
        <f t="shared" si="1"/>
        <v>1</v>
      </c>
      <c r="F1994" s="224">
        <v>81.56</v>
      </c>
    </row>
    <row r="1995">
      <c r="A1995" s="219" t="s">
        <v>4795</v>
      </c>
      <c r="B1995" s="220" t="s">
        <v>4796</v>
      </c>
      <c r="C1995" s="221" t="s">
        <v>56</v>
      </c>
      <c r="D1995" s="222">
        <v>0.0</v>
      </c>
      <c r="E1995" s="223">
        <f t="shared" si="1"/>
        <v>1</v>
      </c>
      <c r="F1995" s="224">
        <v>49.78</v>
      </c>
    </row>
    <row r="1996">
      <c r="A1996" s="219" t="s">
        <v>4797</v>
      </c>
      <c r="B1996" s="220" t="s">
        <v>4798</v>
      </c>
      <c r="C1996" s="221" t="s">
        <v>56</v>
      </c>
      <c r="D1996" s="222">
        <v>0.0</v>
      </c>
      <c r="E1996" s="223">
        <f t="shared" si="1"/>
        <v>1</v>
      </c>
      <c r="F1996" s="224">
        <v>18.05</v>
      </c>
    </row>
    <row r="1997">
      <c r="A1997" s="219" t="s">
        <v>4799</v>
      </c>
      <c r="B1997" s="220" t="s">
        <v>4800</v>
      </c>
      <c r="C1997" s="221" t="s">
        <v>56</v>
      </c>
      <c r="D1997" s="222">
        <v>0.0</v>
      </c>
      <c r="E1997" s="223">
        <f t="shared" si="1"/>
        <v>1</v>
      </c>
      <c r="F1997" s="224">
        <v>58.6</v>
      </c>
    </row>
    <row r="1998">
      <c r="A1998" s="219" t="s">
        <v>4801</v>
      </c>
      <c r="B1998" s="220" t="s">
        <v>4802</v>
      </c>
      <c r="C1998" s="221" t="s">
        <v>56</v>
      </c>
      <c r="D1998" s="222">
        <v>0.0</v>
      </c>
      <c r="E1998" s="223">
        <f t="shared" si="1"/>
        <v>1</v>
      </c>
      <c r="F1998" s="224">
        <v>31.42</v>
      </c>
    </row>
    <row r="1999">
      <c r="A1999" s="219" t="s">
        <v>4803</v>
      </c>
      <c r="B1999" s="220" t="s">
        <v>4804</v>
      </c>
      <c r="C1999" s="221" t="s">
        <v>56</v>
      </c>
      <c r="D1999" s="222">
        <v>0.0</v>
      </c>
      <c r="E1999" s="223">
        <f t="shared" si="1"/>
        <v>1</v>
      </c>
      <c r="F1999" s="224">
        <v>14.57</v>
      </c>
    </row>
    <row r="2000">
      <c r="A2000" s="219" t="s">
        <v>4805</v>
      </c>
      <c r="B2000" s="220" t="s">
        <v>4806</v>
      </c>
      <c r="C2000" s="221" t="s">
        <v>56</v>
      </c>
      <c r="D2000" s="222">
        <v>0.0</v>
      </c>
      <c r="E2000" s="223">
        <f t="shared" si="1"/>
        <v>1</v>
      </c>
      <c r="F2000" s="224">
        <v>4.37</v>
      </c>
    </row>
    <row r="2001">
      <c r="A2001" s="219" t="s">
        <v>4807</v>
      </c>
      <c r="B2001" s="220" t="s">
        <v>4808</v>
      </c>
      <c r="C2001" s="221" t="s">
        <v>56</v>
      </c>
      <c r="D2001" s="222">
        <v>0.0</v>
      </c>
      <c r="E2001" s="223">
        <f t="shared" si="1"/>
        <v>1</v>
      </c>
      <c r="F2001" s="224">
        <v>1.01</v>
      </c>
    </row>
    <row r="2002">
      <c r="A2002" s="219" t="s">
        <v>4809</v>
      </c>
      <c r="B2002" s="220" t="s">
        <v>4810</v>
      </c>
      <c r="C2002" s="221" t="s">
        <v>56</v>
      </c>
      <c r="D2002" s="222">
        <v>0.0</v>
      </c>
      <c r="E2002" s="223">
        <f t="shared" si="1"/>
        <v>1</v>
      </c>
      <c r="F2002" s="224">
        <v>4.79</v>
      </c>
    </row>
    <row r="2003">
      <c r="A2003" s="219" t="s">
        <v>4811</v>
      </c>
      <c r="B2003" s="220" t="s">
        <v>4812</v>
      </c>
      <c r="C2003" s="221" t="s">
        <v>56</v>
      </c>
      <c r="D2003" s="222">
        <v>0.0</v>
      </c>
      <c r="E2003" s="223">
        <f t="shared" si="1"/>
        <v>1</v>
      </c>
      <c r="F2003" s="224">
        <v>9.03</v>
      </c>
    </row>
    <row r="2004">
      <c r="A2004" s="219" t="s">
        <v>4813</v>
      </c>
      <c r="B2004" s="220" t="s">
        <v>4814</v>
      </c>
      <c r="C2004" s="221" t="s">
        <v>56</v>
      </c>
      <c r="D2004" s="222">
        <v>0.0</v>
      </c>
      <c r="E2004" s="223">
        <f t="shared" si="1"/>
        <v>1</v>
      </c>
      <c r="F2004" s="224">
        <v>0.88</v>
      </c>
    </row>
    <row r="2005">
      <c r="A2005" s="219" t="s">
        <v>4815</v>
      </c>
      <c r="B2005" s="220" t="s">
        <v>4816</v>
      </c>
      <c r="C2005" s="221" t="s">
        <v>56</v>
      </c>
      <c r="D2005" s="222">
        <v>0.0</v>
      </c>
      <c r="E2005" s="223">
        <f t="shared" si="1"/>
        <v>1</v>
      </c>
      <c r="F2005" s="224">
        <v>7.33</v>
      </c>
    </row>
    <row r="2006">
      <c r="A2006" s="219" t="s">
        <v>4817</v>
      </c>
      <c r="B2006" s="220" t="s">
        <v>4818</v>
      </c>
      <c r="C2006" s="221" t="s">
        <v>56</v>
      </c>
      <c r="D2006" s="222">
        <v>0.0</v>
      </c>
      <c r="E2006" s="223">
        <f t="shared" si="1"/>
        <v>1</v>
      </c>
      <c r="F2006" s="224">
        <v>1.87</v>
      </c>
    </row>
    <row r="2007">
      <c r="A2007" s="219" t="s">
        <v>4819</v>
      </c>
      <c r="B2007" s="220" t="s">
        <v>4820</v>
      </c>
      <c r="C2007" s="221" t="s">
        <v>56</v>
      </c>
      <c r="D2007" s="222">
        <v>0.0</v>
      </c>
      <c r="E2007" s="223">
        <f t="shared" si="1"/>
        <v>1</v>
      </c>
      <c r="F2007" s="224">
        <v>8.8</v>
      </c>
    </row>
    <row r="2008">
      <c r="A2008" s="219" t="s">
        <v>4821</v>
      </c>
      <c r="B2008" s="220" t="s">
        <v>4822</v>
      </c>
      <c r="C2008" s="221" t="s">
        <v>56</v>
      </c>
      <c r="D2008" s="222">
        <v>0.0</v>
      </c>
      <c r="E2008" s="223">
        <f t="shared" si="1"/>
        <v>1</v>
      </c>
      <c r="F2008" s="224">
        <v>45.94</v>
      </c>
    </row>
    <row r="2009">
      <c r="A2009" s="219" t="s">
        <v>4823</v>
      </c>
      <c r="B2009" s="220" t="s">
        <v>4824</v>
      </c>
      <c r="C2009" s="221" t="s">
        <v>56</v>
      </c>
      <c r="D2009" s="222">
        <v>0.0</v>
      </c>
      <c r="E2009" s="223">
        <f t="shared" si="1"/>
        <v>1</v>
      </c>
      <c r="F2009" s="224">
        <v>6.63</v>
      </c>
    </row>
    <row r="2010">
      <c r="A2010" s="219" t="s">
        <v>4825</v>
      </c>
      <c r="B2010" s="220" t="s">
        <v>4826</v>
      </c>
      <c r="C2010" s="221" t="s">
        <v>56</v>
      </c>
      <c r="D2010" s="222">
        <v>0.0</v>
      </c>
      <c r="E2010" s="223">
        <f t="shared" si="1"/>
        <v>1</v>
      </c>
      <c r="F2010" s="224">
        <v>0.47</v>
      </c>
    </row>
    <row r="2011">
      <c r="A2011" s="219" t="s">
        <v>4827</v>
      </c>
      <c r="B2011" s="220" t="s">
        <v>4828</v>
      </c>
      <c r="C2011" s="221" t="s">
        <v>56</v>
      </c>
      <c r="D2011" s="222">
        <v>0.0</v>
      </c>
      <c r="E2011" s="223">
        <f t="shared" si="1"/>
        <v>1</v>
      </c>
      <c r="F2011" s="224">
        <v>1.68</v>
      </c>
    </row>
    <row r="2012">
      <c r="A2012" s="219" t="s">
        <v>4829</v>
      </c>
      <c r="B2012" s="220" t="s">
        <v>4830</v>
      </c>
      <c r="C2012" s="221" t="s">
        <v>56</v>
      </c>
      <c r="D2012" s="222">
        <v>0.0</v>
      </c>
      <c r="E2012" s="223">
        <f t="shared" si="1"/>
        <v>1</v>
      </c>
      <c r="F2012" s="224">
        <v>1.34</v>
      </c>
    </row>
    <row r="2013">
      <c r="A2013" s="219" t="s">
        <v>4831</v>
      </c>
      <c r="B2013" s="220" t="s">
        <v>4832</v>
      </c>
      <c r="C2013" s="221" t="s">
        <v>56</v>
      </c>
      <c r="D2013" s="222">
        <v>0.0</v>
      </c>
      <c r="E2013" s="223">
        <f t="shared" si="1"/>
        <v>1</v>
      </c>
      <c r="F2013" s="224">
        <v>3.1</v>
      </c>
    </row>
    <row r="2014">
      <c r="A2014" s="219" t="s">
        <v>4833</v>
      </c>
      <c r="B2014" s="220" t="s">
        <v>4834</v>
      </c>
      <c r="C2014" s="221" t="s">
        <v>56</v>
      </c>
      <c r="D2014" s="222">
        <v>0.0</v>
      </c>
      <c r="E2014" s="223">
        <f t="shared" si="1"/>
        <v>1</v>
      </c>
      <c r="F2014" s="224">
        <v>0.53</v>
      </c>
    </row>
    <row r="2015">
      <c r="A2015" s="219" t="s">
        <v>4835</v>
      </c>
      <c r="B2015" s="220" t="s">
        <v>4836</v>
      </c>
      <c r="C2015" s="221" t="s">
        <v>56</v>
      </c>
      <c r="D2015" s="222">
        <v>0.0</v>
      </c>
      <c r="E2015" s="223">
        <f t="shared" si="1"/>
        <v>1</v>
      </c>
      <c r="F2015" s="224">
        <v>0.48</v>
      </c>
    </row>
    <row r="2016">
      <c r="A2016" s="219" t="s">
        <v>4837</v>
      </c>
      <c r="B2016" s="220" t="s">
        <v>4838</v>
      </c>
      <c r="C2016" s="221" t="s">
        <v>56</v>
      </c>
      <c r="D2016" s="222">
        <v>0.0</v>
      </c>
      <c r="E2016" s="223">
        <f t="shared" si="1"/>
        <v>1</v>
      </c>
      <c r="F2016" s="224">
        <v>0.92</v>
      </c>
    </row>
    <row r="2017">
      <c r="A2017" s="219" t="s">
        <v>4839</v>
      </c>
      <c r="B2017" s="220" t="s">
        <v>4840</v>
      </c>
      <c r="C2017" s="221" t="s">
        <v>56</v>
      </c>
      <c r="D2017" s="222">
        <v>0.0</v>
      </c>
      <c r="E2017" s="223">
        <f t="shared" si="1"/>
        <v>1</v>
      </c>
      <c r="F2017" s="224">
        <v>0.21</v>
      </c>
    </row>
    <row r="2018">
      <c r="A2018" s="219" t="s">
        <v>4841</v>
      </c>
      <c r="B2018" s="220" t="s">
        <v>4842</v>
      </c>
      <c r="C2018" s="221" t="s">
        <v>56</v>
      </c>
      <c r="D2018" s="222">
        <v>0.0</v>
      </c>
      <c r="E2018" s="223">
        <f t="shared" si="1"/>
        <v>1</v>
      </c>
      <c r="F2018" s="224">
        <v>1.15</v>
      </c>
    </row>
    <row r="2019">
      <c r="A2019" s="219" t="s">
        <v>4843</v>
      </c>
      <c r="B2019" s="220" t="s">
        <v>4844</v>
      </c>
      <c r="C2019" s="221" t="s">
        <v>56</v>
      </c>
      <c r="D2019" s="222">
        <v>0.0</v>
      </c>
      <c r="E2019" s="223">
        <f t="shared" si="1"/>
        <v>1</v>
      </c>
      <c r="F2019" s="224">
        <v>0.88</v>
      </c>
    </row>
    <row r="2020">
      <c r="A2020" s="219" t="s">
        <v>4845</v>
      </c>
      <c r="B2020" s="220" t="s">
        <v>4846</v>
      </c>
      <c r="C2020" s="221" t="s">
        <v>56</v>
      </c>
      <c r="D2020" s="222">
        <v>0.0</v>
      </c>
      <c r="E2020" s="223">
        <f t="shared" si="1"/>
        <v>1</v>
      </c>
      <c r="F2020" s="224">
        <v>258.21</v>
      </c>
    </row>
    <row r="2021">
      <c r="A2021" s="219" t="s">
        <v>4847</v>
      </c>
      <c r="B2021" s="220" t="s">
        <v>4848</v>
      </c>
      <c r="C2021" s="221" t="s">
        <v>56</v>
      </c>
      <c r="D2021" s="222">
        <v>0.0</v>
      </c>
      <c r="E2021" s="223">
        <f t="shared" si="1"/>
        <v>1</v>
      </c>
      <c r="F2021" s="224">
        <v>69.27</v>
      </c>
    </row>
    <row r="2022">
      <c r="A2022" s="219" t="s">
        <v>4849</v>
      </c>
      <c r="B2022" s="220" t="s">
        <v>4850</v>
      </c>
      <c r="C2022" s="221" t="s">
        <v>56</v>
      </c>
      <c r="D2022" s="222">
        <v>0.0</v>
      </c>
      <c r="E2022" s="223">
        <f t="shared" si="1"/>
        <v>1</v>
      </c>
      <c r="F2022" s="224">
        <v>323.13</v>
      </c>
    </row>
    <row r="2023">
      <c r="A2023" s="219" t="s">
        <v>4851</v>
      </c>
      <c r="B2023" s="220" t="s">
        <v>4852</v>
      </c>
      <c r="C2023" s="221" t="s">
        <v>56</v>
      </c>
      <c r="D2023" s="222">
        <v>0.0</v>
      </c>
      <c r="E2023" s="223">
        <f t="shared" si="1"/>
        <v>1</v>
      </c>
      <c r="F2023" s="224">
        <v>116.54</v>
      </c>
    </row>
    <row r="2024">
      <c r="A2024" s="219" t="s">
        <v>4853</v>
      </c>
      <c r="B2024" s="220" t="s">
        <v>4854</v>
      </c>
      <c r="C2024" s="221" t="s">
        <v>56</v>
      </c>
      <c r="D2024" s="222">
        <v>0.0</v>
      </c>
      <c r="E2024" s="223">
        <f t="shared" si="1"/>
        <v>1</v>
      </c>
      <c r="F2024" s="224">
        <v>395.93</v>
      </c>
    </row>
    <row r="2025">
      <c r="A2025" s="219" t="s">
        <v>4855</v>
      </c>
      <c r="B2025" s="220" t="s">
        <v>4856</v>
      </c>
      <c r="C2025" s="221" t="s">
        <v>56</v>
      </c>
      <c r="D2025" s="222">
        <v>0.0</v>
      </c>
      <c r="E2025" s="223">
        <f t="shared" si="1"/>
        <v>1</v>
      </c>
      <c r="F2025" s="224">
        <v>106.22</v>
      </c>
    </row>
    <row r="2026">
      <c r="A2026" s="219" t="s">
        <v>4857</v>
      </c>
      <c r="B2026" s="220" t="s">
        <v>4858</v>
      </c>
      <c r="C2026" s="221" t="s">
        <v>56</v>
      </c>
      <c r="D2026" s="222">
        <v>0.0</v>
      </c>
      <c r="E2026" s="223">
        <f t="shared" si="1"/>
        <v>1</v>
      </c>
      <c r="F2026" s="224">
        <v>495.47</v>
      </c>
    </row>
    <row r="2027">
      <c r="A2027" s="219" t="s">
        <v>4859</v>
      </c>
      <c r="B2027" s="220" t="s">
        <v>4860</v>
      </c>
      <c r="C2027" s="221" t="s">
        <v>56</v>
      </c>
      <c r="D2027" s="222">
        <v>0.0</v>
      </c>
      <c r="E2027" s="223">
        <f t="shared" si="1"/>
        <v>1</v>
      </c>
      <c r="F2027" s="224">
        <v>152.22</v>
      </c>
    </row>
    <row r="2028">
      <c r="A2028" s="219" t="s">
        <v>4861</v>
      </c>
      <c r="B2028" s="220" t="s">
        <v>4862</v>
      </c>
      <c r="C2028" s="221" t="s">
        <v>56</v>
      </c>
      <c r="D2028" s="222">
        <v>0.0</v>
      </c>
      <c r="E2028" s="223">
        <f t="shared" si="1"/>
        <v>1</v>
      </c>
      <c r="F2028" s="224">
        <v>1.02</v>
      </c>
    </row>
    <row r="2029">
      <c r="A2029" s="219" t="s">
        <v>4863</v>
      </c>
      <c r="B2029" s="220" t="s">
        <v>4864</v>
      </c>
      <c r="C2029" s="221" t="s">
        <v>56</v>
      </c>
      <c r="D2029" s="222">
        <v>0.0</v>
      </c>
      <c r="E2029" s="223">
        <f t="shared" si="1"/>
        <v>1</v>
      </c>
      <c r="F2029" s="224">
        <v>0.23</v>
      </c>
    </row>
    <row r="2030">
      <c r="A2030" s="219" t="s">
        <v>4865</v>
      </c>
      <c r="B2030" s="220" t="s">
        <v>4866</v>
      </c>
      <c r="C2030" s="221" t="s">
        <v>56</v>
      </c>
      <c r="D2030" s="222">
        <v>0.0</v>
      </c>
      <c r="E2030" s="223">
        <f t="shared" si="1"/>
        <v>1</v>
      </c>
      <c r="F2030" s="224">
        <v>1.28</v>
      </c>
    </row>
    <row r="2031">
      <c r="A2031" s="219" t="s">
        <v>4867</v>
      </c>
      <c r="B2031" s="220" t="s">
        <v>4868</v>
      </c>
      <c r="C2031" s="221" t="s">
        <v>56</v>
      </c>
      <c r="D2031" s="222">
        <v>0.0</v>
      </c>
      <c r="E2031" s="223">
        <f t="shared" si="1"/>
        <v>1</v>
      </c>
      <c r="F2031" s="224">
        <v>1.51</v>
      </c>
    </row>
    <row r="2032">
      <c r="A2032" s="219" t="s">
        <v>4869</v>
      </c>
      <c r="B2032" s="220" t="s">
        <v>4870</v>
      </c>
      <c r="C2032" s="221" t="s">
        <v>56</v>
      </c>
      <c r="D2032" s="222">
        <v>0.0</v>
      </c>
      <c r="E2032" s="223">
        <f t="shared" si="1"/>
        <v>1</v>
      </c>
      <c r="F2032" s="224">
        <v>103.74</v>
      </c>
    </row>
    <row r="2033">
      <c r="A2033" s="219" t="s">
        <v>4871</v>
      </c>
      <c r="B2033" s="220" t="s">
        <v>4872</v>
      </c>
      <c r="C2033" s="221" t="s">
        <v>56</v>
      </c>
      <c r="D2033" s="222">
        <v>0.0</v>
      </c>
      <c r="E2033" s="223">
        <f t="shared" si="1"/>
        <v>1</v>
      </c>
      <c r="F2033" s="224">
        <v>12.62</v>
      </c>
    </row>
    <row r="2034">
      <c r="A2034" s="219" t="s">
        <v>4873</v>
      </c>
      <c r="B2034" s="220" t="s">
        <v>4874</v>
      </c>
      <c r="C2034" s="221" t="s">
        <v>56</v>
      </c>
      <c r="D2034" s="222">
        <v>0.0</v>
      </c>
      <c r="E2034" s="223">
        <f t="shared" si="1"/>
        <v>1</v>
      </c>
      <c r="F2034" s="224">
        <v>31.16</v>
      </c>
    </row>
    <row r="2035">
      <c r="A2035" s="219" t="s">
        <v>4875</v>
      </c>
      <c r="B2035" s="220" t="s">
        <v>4876</v>
      </c>
      <c r="C2035" s="221" t="s">
        <v>56</v>
      </c>
      <c r="D2035" s="222">
        <v>0.0</v>
      </c>
      <c r="E2035" s="223">
        <f t="shared" si="1"/>
        <v>1</v>
      </c>
      <c r="F2035" s="224">
        <v>144.3</v>
      </c>
    </row>
    <row r="2036">
      <c r="A2036" s="219" t="s">
        <v>4877</v>
      </c>
      <c r="B2036" s="220" t="s">
        <v>4878</v>
      </c>
      <c r="C2036" s="221" t="s">
        <v>56</v>
      </c>
      <c r="D2036" s="222">
        <v>0.0</v>
      </c>
      <c r="E2036" s="223">
        <f t="shared" si="1"/>
        <v>1</v>
      </c>
      <c r="F2036" s="224">
        <v>89.37</v>
      </c>
    </row>
    <row r="2037">
      <c r="A2037" s="219" t="s">
        <v>4879</v>
      </c>
      <c r="B2037" s="220" t="s">
        <v>4880</v>
      </c>
      <c r="C2037" s="221" t="s">
        <v>56</v>
      </c>
      <c r="D2037" s="222">
        <v>0.0</v>
      </c>
      <c r="E2037" s="223">
        <f t="shared" si="1"/>
        <v>1</v>
      </c>
      <c r="F2037" s="224">
        <v>376.57</v>
      </c>
    </row>
    <row r="2038">
      <c r="A2038" s="219" t="s">
        <v>4881</v>
      </c>
      <c r="B2038" s="220" t="s">
        <v>4882</v>
      </c>
      <c r="C2038" s="221" t="s">
        <v>56</v>
      </c>
      <c r="D2038" s="222">
        <v>0.0</v>
      </c>
      <c r="E2038" s="223">
        <f t="shared" si="1"/>
        <v>1</v>
      </c>
      <c r="F2038" s="224">
        <v>101.73</v>
      </c>
    </row>
    <row r="2039">
      <c r="A2039" s="219" t="s">
        <v>4883</v>
      </c>
      <c r="B2039" s="220" t="s">
        <v>4884</v>
      </c>
      <c r="C2039" s="221" t="s">
        <v>56</v>
      </c>
      <c r="D2039" s="222">
        <v>0.0</v>
      </c>
      <c r="E2039" s="223">
        <f t="shared" si="1"/>
        <v>1</v>
      </c>
      <c r="F2039" s="224">
        <v>471.25</v>
      </c>
    </row>
    <row r="2040">
      <c r="A2040" s="219" t="s">
        <v>4885</v>
      </c>
      <c r="B2040" s="220" t="s">
        <v>4886</v>
      </c>
      <c r="C2040" s="221" t="s">
        <v>56</v>
      </c>
      <c r="D2040" s="222">
        <v>0.0</v>
      </c>
      <c r="E2040" s="223">
        <f t="shared" si="1"/>
        <v>1</v>
      </c>
      <c r="F2040" s="224">
        <v>116.54</v>
      </c>
    </row>
    <row r="2041">
      <c r="A2041" s="219" t="s">
        <v>4887</v>
      </c>
      <c r="B2041" s="220" t="s">
        <v>4888</v>
      </c>
      <c r="C2041" s="221" t="s">
        <v>56</v>
      </c>
      <c r="D2041" s="222">
        <v>0.0</v>
      </c>
      <c r="E2041" s="223">
        <f t="shared" si="1"/>
        <v>1</v>
      </c>
      <c r="F2041" s="224">
        <v>182.76</v>
      </c>
    </row>
    <row r="2042">
      <c r="A2042" s="219" t="s">
        <v>4889</v>
      </c>
      <c r="B2042" s="220" t="s">
        <v>4890</v>
      </c>
      <c r="C2042" s="221" t="s">
        <v>56</v>
      </c>
      <c r="D2042" s="222">
        <v>0.0</v>
      </c>
      <c r="E2042" s="223">
        <f t="shared" si="1"/>
        <v>1</v>
      </c>
      <c r="F2042" s="224">
        <v>49.37</v>
      </c>
    </row>
    <row r="2043">
      <c r="A2043" s="219" t="s">
        <v>4891</v>
      </c>
      <c r="B2043" s="220" t="s">
        <v>4892</v>
      </c>
      <c r="C2043" s="221" t="s">
        <v>56</v>
      </c>
      <c r="D2043" s="222">
        <v>0.0</v>
      </c>
      <c r="E2043" s="223">
        <f t="shared" si="1"/>
        <v>1</v>
      </c>
      <c r="F2043" s="224">
        <v>171.44</v>
      </c>
    </row>
    <row r="2044">
      <c r="A2044" s="219" t="s">
        <v>4893</v>
      </c>
      <c r="B2044" s="220" t="s">
        <v>4894</v>
      </c>
      <c r="C2044" s="221" t="s">
        <v>56</v>
      </c>
      <c r="D2044" s="222">
        <v>0.0</v>
      </c>
      <c r="E2044" s="223">
        <f t="shared" si="1"/>
        <v>1</v>
      </c>
      <c r="F2044" s="224">
        <v>82.61</v>
      </c>
    </row>
    <row r="2045">
      <c r="A2045" s="219" t="s">
        <v>4895</v>
      </c>
      <c r="B2045" s="220" t="s">
        <v>4896</v>
      </c>
      <c r="C2045" s="221" t="s">
        <v>56</v>
      </c>
      <c r="D2045" s="222">
        <v>0.0</v>
      </c>
      <c r="E2045" s="223">
        <f t="shared" si="1"/>
        <v>1</v>
      </c>
      <c r="F2045" s="224">
        <v>5.52</v>
      </c>
    </row>
    <row r="2046">
      <c r="A2046" s="219" t="s">
        <v>4897</v>
      </c>
      <c r="B2046" s="220" t="s">
        <v>4898</v>
      </c>
      <c r="C2046" s="221" t="s">
        <v>56</v>
      </c>
      <c r="D2046" s="222">
        <v>0.0</v>
      </c>
      <c r="E2046" s="223">
        <f t="shared" si="1"/>
        <v>1</v>
      </c>
      <c r="F2046" s="224">
        <v>1.27</v>
      </c>
    </row>
    <row r="2047">
      <c r="A2047" s="219" t="s">
        <v>4899</v>
      </c>
      <c r="B2047" s="220" t="s">
        <v>4900</v>
      </c>
      <c r="C2047" s="221" t="s">
        <v>56</v>
      </c>
      <c r="D2047" s="222">
        <v>0.0</v>
      </c>
      <c r="E2047" s="223">
        <f t="shared" si="1"/>
        <v>1</v>
      </c>
      <c r="F2047" s="224">
        <v>6.9</v>
      </c>
    </row>
    <row r="2048">
      <c r="A2048" s="219" t="s">
        <v>4901</v>
      </c>
      <c r="B2048" s="220" t="s">
        <v>4902</v>
      </c>
      <c r="C2048" s="221" t="s">
        <v>56</v>
      </c>
      <c r="D2048" s="222">
        <v>0.0</v>
      </c>
      <c r="E2048" s="223">
        <f t="shared" si="1"/>
        <v>1</v>
      </c>
      <c r="F2048" s="224">
        <v>2.22</v>
      </c>
    </row>
    <row r="2049">
      <c r="A2049" s="219" t="s">
        <v>4903</v>
      </c>
      <c r="B2049" s="220" t="s">
        <v>4904</v>
      </c>
      <c r="C2049" s="221" t="s">
        <v>56</v>
      </c>
      <c r="D2049" s="222">
        <v>0.0</v>
      </c>
      <c r="E2049" s="223">
        <f t="shared" si="1"/>
        <v>1</v>
      </c>
      <c r="F2049" s="224">
        <v>2.49</v>
      </c>
    </row>
    <row r="2050">
      <c r="A2050" s="219" t="s">
        <v>4905</v>
      </c>
      <c r="B2050" s="220" t="s">
        <v>4906</v>
      </c>
      <c r="C2050" s="221" t="s">
        <v>56</v>
      </c>
      <c r="D2050" s="222">
        <v>0.0</v>
      </c>
      <c r="E2050" s="223">
        <f t="shared" si="1"/>
        <v>1</v>
      </c>
      <c r="F2050" s="224">
        <v>0.57</v>
      </c>
    </row>
    <row r="2051">
      <c r="A2051" s="219" t="s">
        <v>4907</v>
      </c>
      <c r="B2051" s="220" t="s">
        <v>4908</v>
      </c>
      <c r="C2051" s="221" t="s">
        <v>56</v>
      </c>
      <c r="D2051" s="222">
        <v>0.0</v>
      </c>
      <c r="E2051" s="223">
        <f t="shared" si="1"/>
        <v>1</v>
      </c>
      <c r="F2051" s="224">
        <v>3.11</v>
      </c>
    </row>
    <row r="2052">
      <c r="A2052" s="219" t="s">
        <v>4909</v>
      </c>
      <c r="B2052" s="220" t="s">
        <v>4910</v>
      </c>
      <c r="C2052" s="221" t="s">
        <v>56</v>
      </c>
      <c r="D2052" s="222">
        <v>0.0</v>
      </c>
      <c r="E2052" s="223">
        <f t="shared" si="1"/>
        <v>1</v>
      </c>
      <c r="F2052" s="224">
        <v>2.22</v>
      </c>
    </row>
    <row r="2053">
      <c r="A2053" s="219" t="s">
        <v>4911</v>
      </c>
      <c r="B2053" s="220" t="s">
        <v>4912</v>
      </c>
      <c r="C2053" s="221" t="s">
        <v>56</v>
      </c>
      <c r="D2053" s="222">
        <v>0.0</v>
      </c>
      <c r="E2053" s="223">
        <f t="shared" si="1"/>
        <v>1</v>
      </c>
      <c r="F2053" s="224">
        <v>523.31</v>
      </c>
    </row>
    <row r="2054">
      <c r="A2054" s="219" t="s">
        <v>4913</v>
      </c>
      <c r="B2054" s="220" t="s">
        <v>4914</v>
      </c>
      <c r="C2054" s="221" t="s">
        <v>56</v>
      </c>
      <c r="D2054" s="222">
        <v>0.0</v>
      </c>
      <c r="E2054" s="223">
        <f t="shared" si="1"/>
        <v>1</v>
      </c>
      <c r="F2054" s="224">
        <v>141.38</v>
      </c>
    </row>
    <row r="2055">
      <c r="A2055" s="219" t="s">
        <v>4915</v>
      </c>
      <c r="B2055" s="220" t="s">
        <v>4916</v>
      </c>
      <c r="C2055" s="221" t="s">
        <v>56</v>
      </c>
      <c r="D2055" s="222">
        <v>0.0</v>
      </c>
      <c r="E2055" s="223">
        <f t="shared" si="1"/>
        <v>1</v>
      </c>
      <c r="F2055" s="224">
        <v>654.88</v>
      </c>
    </row>
    <row r="2056">
      <c r="A2056" s="219" t="s">
        <v>4917</v>
      </c>
      <c r="B2056" s="220" t="s">
        <v>4918</v>
      </c>
      <c r="C2056" s="221" t="s">
        <v>56</v>
      </c>
      <c r="D2056" s="222">
        <v>0.0</v>
      </c>
      <c r="E2056" s="223">
        <f t="shared" si="1"/>
        <v>1</v>
      </c>
      <c r="F2056" s="224">
        <v>174.9</v>
      </c>
    </row>
    <row r="2057">
      <c r="A2057" s="219" t="s">
        <v>4919</v>
      </c>
      <c r="B2057" s="220" t="s">
        <v>4920</v>
      </c>
      <c r="C2057" s="221" t="s">
        <v>56</v>
      </c>
      <c r="D2057" s="222">
        <v>0.0</v>
      </c>
      <c r="E2057" s="223">
        <f t="shared" si="1"/>
        <v>1</v>
      </c>
      <c r="F2057" s="224">
        <v>160.04</v>
      </c>
    </row>
    <row r="2058">
      <c r="A2058" s="219" t="s">
        <v>4921</v>
      </c>
      <c r="B2058" s="220" t="s">
        <v>4922</v>
      </c>
      <c r="C2058" s="221" t="s">
        <v>56</v>
      </c>
      <c r="D2058" s="222">
        <v>0.0</v>
      </c>
      <c r="E2058" s="223">
        <f t="shared" si="1"/>
        <v>1</v>
      </c>
      <c r="F2058" s="224">
        <v>43.23</v>
      </c>
    </row>
    <row r="2059">
      <c r="A2059" s="219" t="s">
        <v>4923</v>
      </c>
      <c r="B2059" s="220" t="s">
        <v>4924</v>
      </c>
      <c r="C2059" s="221" t="s">
        <v>56</v>
      </c>
      <c r="D2059" s="222">
        <v>0.0</v>
      </c>
      <c r="E2059" s="223">
        <f t="shared" si="1"/>
        <v>1</v>
      </c>
      <c r="F2059" s="224">
        <v>200.27</v>
      </c>
    </row>
    <row r="2060">
      <c r="A2060" s="219" t="s">
        <v>4925</v>
      </c>
      <c r="B2060" s="220" t="s">
        <v>4926</v>
      </c>
      <c r="C2060" s="221" t="s">
        <v>56</v>
      </c>
      <c r="D2060" s="222">
        <v>0.0</v>
      </c>
      <c r="E2060" s="223">
        <f t="shared" si="1"/>
        <v>1</v>
      </c>
      <c r="F2060" s="224">
        <v>34.16</v>
      </c>
    </row>
    <row r="2061">
      <c r="A2061" s="219" t="s">
        <v>4927</v>
      </c>
      <c r="B2061" s="220" t="s">
        <v>4928</v>
      </c>
      <c r="C2061" s="221" t="s">
        <v>56</v>
      </c>
      <c r="D2061" s="222">
        <v>0.0</v>
      </c>
      <c r="E2061" s="223">
        <f t="shared" si="1"/>
        <v>1</v>
      </c>
      <c r="F2061" s="224">
        <v>502.11</v>
      </c>
    </row>
    <row r="2062">
      <c r="A2062" s="219" t="s">
        <v>4929</v>
      </c>
      <c r="B2062" s="220" t="s">
        <v>4930</v>
      </c>
      <c r="C2062" s="221" t="s">
        <v>56</v>
      </c>
      <c r="D2062" s="222">
        <v>0.0</v>
      </c>
      <c r="E2062" s="223">
        <f t="shared" si="1"/>
        <v>1</v>
      </c>
      <c r="F2062" s="224">
        <v>135.65</v>
      </c>
    </row>
    <row r="2063">
      <c r="A2063" s="219" t="s">
        <v>4931</v>
      </c>
      <c r="B2063" s="220" t="s">
        <v>4932</v>
      </c>
      <c r="C2063" s="221" t="s">
        <v>56</v>
      </c>
      <c r="D2063" s="222">
        <v>0.0</v>
      </c>
      <c r="E2063" s="223">
        <f t="shared" si="1"/>
        <v>1</v>
      </c>
      <c r="F2063" s="224">
        <v>659.43</v>
      </c>
    </row>
    <row r="2064">
      <c r="A2064" s="219" t="s">
        <v>4933</v>
      </c>
      <c r="B2064" s="220" t="s">
        <v>4934</v>
      </c>
      <c r="C2064" s="221" t="s">
        <v>56</v>
      </c>
      <c r="D2064" s="222">
        <v>0.0</v>
      </c>
      <c r="E2064" s="223">
        <f t="shared" si="1"/>
        <v>1</v>
      </c>
      <c r="F2064" s="224">
        <v>100.03</v>
      </c>
    </row>
    <row r="2065">
      <c r="A2065" s="219" t="s">
        <v>4935</v>
      </c>
      <c r="B2065" s="220" t="s">
        <v>4936</v>
      </c>
      <c r="C2065" s="221" t="s">
        <v>56</v>
      </c>
      <c r="D2065" s="222">
        <v>0.0</v>
      </c>
      <c r="E2065" s="223">
        <f t="shared" si="1"/>
        <v>1</v>
      </c>
      <c r="F2065" s="224">
        <v>459.47</v>
      </c>
    </row>
    <row r="2066">
      <c r="A2066" s="219" t="s">
        <v>4937</v>
      </c>
      <c r="B2066" s="220" t="s">
        <v>4938</v>
      </c>
      <c r="C2066" s="221" t="s">
        <v>56</v>
      </c>
      <c r="D2066" s="222">
        <v>0.0</v>
      </c>
      <c r="E2066" s="223">
        <f t="shared" si="1"/>
        <v>1</v>
      </c>
      <c r="F2066" s="224">
        <v>367.16</v>
      </c>
    </row>
    <row r="2067">
      <c r="A2067" s="219" t="s">
        <v>4939</v>
      </c>
      <c r="B2067" s="220" t="s">
        <v>4940</v>
      </c>
      <c r="C2067" s="221" t="s">
        <v>56</v>
      </c>
      <c r="D2067" s="222">
        <v>0.0</v>
      </c>
      <c r="E2067" s="223">
        <f t="shared" si="1"/>
        <v>1</v>
      </c>
      <c r="F2067" s="224">
        <v>99.19</v>
      </c>
    </row>
    <row r="2068">
      <c r="A2068" s="219" t="s">
        <v>4941</v>
      </c>
      <c r="B2068" s="220" t="s">
        <v>4942</v>
      </c>
      <c r="C2068" s="221" t="s">
        <v>56</v>
      </c>
      <c r="D2068" s="222">
        <v>0.0</v>
      </c>
      <c r="E2068" s="223">
        <f t="shared" si="1"/>
        <v>1</v>
      </c>
      <c r="F2068" s="224">
        <v>84.82</v>
      </c>
    </row>
    <row r="2069">
      <c r="A2069" s="219" t="s">
        <v>4943</v>
      </c>
      <c r="B2069" s="220" t="s">
        <v>4944</v>
      </c>
      <c r="C2069" s="221" t="s">
        <v>56</v>
      </c>
      <c r="D2069" s="222">
        <v>0.0</v>
      </c>
      <c r="E2069" s="223">
        <f t="shared" si="1"/>
        <v>1</v>
      </c>
      <c r="F2069" s="224">
        <v>1.36</v>
      </c>
    </row>
    <row r="2070">
      <c r="A2070" s="219" t="s">
        <v>4945</v>
      </c>
      <c r="B2070" s="220" t="s">
        <v>4946</v>
      </c>
      <c r="C2070" s="221" t="s">
        <v>56</v>
      </c>
      <c r="D2070" s="222">
        <v>0.0</v>
      </c>
      <c r="E2070" s="223">
        <f t="shared" si="1"/>
        <v>1</v>
      </c>
      <c r="F2070" s="224">
        <v>0.31</v>
      </c>
    </row>
    <row r="2071">
      <c r="A2071" s="219" t="s">
        <v>4947</v>
      </c>
      <c r="B2071" s="220" t="s">
        <v>4948</v>
      </c>
      <c r="C2071" s="221" t="s">
        <v>56</v>
      </c>
      <c r="D2071" s="222">
        <v>0.0</v>
      </c>
      <c r="E2071" s="223">
        <f t="shared" si="1"/>
        <v>1</v>
      </c>
      <c r="F2071" s="224">
        <v>1.7</v>
      </c>
    </row>
    <row r="2072">
      <c r="A2072" s="219" t="s">
        <v>4949</v>
      </c>
      <c r="B2072" s="220" t="s">
        <v>4950</v>
      </c>
      <c r="C2072" s="221" t="s">
        <v>56</v>
      </c>
      <c r="D2072" s="222">
        <v>0.0</v>
      </c>
      <c r="E2072" s="223">
        <f t="shared" si="1"/>
        <v>1</v>
      </c>
      <c r="F2072" s="224">
        <v>97.54</v>
      </c>
    </row>
    <row r="2073">
      <c r="A2073" s="219" t="s">
        <v>4951</v>
      </c>
      <c r="B2073" s="220" t="s">
        <v>4952</v>
      </c>
      <c r="C2073" s="221" t="s">
        <v>56</v>
      </c>
      <c r="D2073" s="222">
        <v>0.0</v>
      </c>
      <c r="E2073" s="223">
        <f t="shared" si="1"/>
        <v>1</v>
      </c>
      <c r="F2073" s="224">
        <v>27.08</v>
      </c>
    </row>
    <row r="2074">
      <c r="A2074" s="219" t="s">
        <v>4953</v>
      </c>
      <c r="B2074" s="220" t="s">
        <v>4954</v>
      </c>
      <c r="C2074" s="221" t="s">
        <v>56</v>
      </c>
      <c r="D2074" s="222">
        <v>0.0</v>
      </c>
      <c r="E2074" s="223">
        <f t="shared" si="1"/>
        <v>1</v>
      </c>
      <c r="F2074" s="224">
        <v>91.5</v>
      </c>
    </row>
    <row r="2075">
      <c r="A2075" s="219" t="s">
        <v>4955</v>
      </c>
      <c r="B2075" s="220" t="s">
        <v>4956</v>
      </c>
      <c r="C2075" s="221" t="s">
        <v>56</v>
      </c>
      <c r="D2075" s="222">
        <v>0.0</v>
      </c>
      <c r="E2075" s="223">
        <f t="shared" si="1"/>
        <v>1</v>
      </c>
      <c r="F2075" s="224">
        <v>47.86</v>
      </c>
    </row>
    <row r="2076">
      <c r="A2076" s="219" t="s">
        <v>4957</v>
      </c>
      <c r="B2076" s="220" t="s">
        <v>4958</v>
      </c>
      <c r="C2076" s="221" t="s">
        <v>56</v>
      </c>
      <c r="D2076" s="222">
        <v>0.0</v>
      </c>
      <c r="E2076" s="223">
        <f t="shared" si="1"/>
        <v>1</v>
      </c>
      <c r="F2076" s="224">
        <v>57.23</v>
      </c>
    </row>
    <row r="2077">
      <c r="A2077" s="219" t="s">
        <v>4959</v>
      </c>
      <c r="B2077" s="220" t="s">
        <v>4960</v>
      </c>
      <c r="C2077" s="221" t="s">
        <v>56</v>
      </c>
      <c r="D2077" s="222">
        <v>0.0</v>
      </c>
      <c r="E2077" s="223">
        <f t="shared" si="1"/>
        <v>1</v>
      </c>
      <c r="F2077" s="224">
        <v>15.35</v>
      </c>
    </row>
    <row r="2078">
      <c r="A2078" s="219" t="s">
        <v>4961</v>
      </c>
      <c r="B2078" s="220" t="s">
        <v>4962</v>
      </c>
      <c r="C2078" s="221" t="s">
        <v>56</v>
      </c>
      <c r="D2078" s="222">
        <v>0.0</v>
      </c>
      <c r="E2078" s="223">
        <f t="shared" si="1"/>
        <v>1</v>
      </c>
      <c r="F2078" s="224">
        <v>71.62</v>
      </c>
    </row>
    <row r="2079">
      <c r="A2079" s="219" t="s">
        <v>4963</v>
      </c>
      <c r="B2079" s="220" t="s">
        <v>4964</v>
      </c>
      <c r="C2079" s="221" t="s">
        <v>56</v>
      </c>
      <c r="D2079" s="222">
        <v>0.0</v>
      </c>
      <c r="E2079" s="223">
        <f t="shared" si="1"/>
        <v>1</v>
      </c>
      <c r="F2079" s="224">
        <v>1.05</v>
      </c>
    </row>
    <row r="2080">
      <c r="A2080" s="219" t="s">
        <v>4965</v>
      </c>
      <c r="B2080" s="220" t="s">
        <v>4966</v>
      </c>
      <c r="C2080" s="221" t="s">
        <v>56</v>
      </c>
      <c r="D2080" s="222">
        <v>0.0</v>
      </c>
      <c r="E2080" s="223">
        <f t="shared" si="1"/>
        <v>1</v>
      </c>
      <c r="F2080" s="224">
        <v>57.79</v>
      </c>
    </row>
    <row r="2081">
      <c r="A2081" s="219" t="s">
        <v>4967</v>
      </c>
      <c r="B2081" s="220" t="s">
        <v>4968</v>
      </c>
      <c r="C2081" s="221" t="s">
        <v>56</v>
      </c>
      <c r="D2081" s="222">
        <v>0.0</v>
      </c>
      <c r="E2081" s="223">
        <f t="shared" si="1"/>
        <v>1</v>
      </c>
      <c r="F2081" s="224">
        <v>15.5</v>
      </c>
    </row>
    <row r="2082">
      <c r="A2082" s="219" t="s">
        <v>4969</v>
      </c>
      <c r="B2082" s="220" t="s">
        <v>4970</v>
      </c>
      <c r="C2082" s="221" t="s">
        <v>56</v>
      </c>
      <c r="D2082" s="222">
        <v>0.0</v>
      </c>
      <c r="E2082" s="223">
        <f t="shared" si="1"/>
        <v>1</v>
      </c>
      <c r="F2082" s="224">
        <v>72.32</v>
      </c>
    </row>
    <row r="2083">
      <c r="A2083" s="219" t="s">
        <v>4971</v>
      </c>
      <c r="B2083" s="220" t="s">
        <v>4972</v>
      </c>
      <c r="C2083" s="221" t="s">
        <v>56</v>
      </c>
      <c r="D2083" s="222">
        <v>0.0</v>
      </c>
      <c r="E2083" s="223">
        <f t="shared" si="1"/>
        <v>1</v>
      </c>
      <c r="F2083" s="224">
        <v>2.91</v>
      </c>
    </row>
    <row r="2084">
      <c r="A2084" s="219" t="s">
        <v>4973</v>
      </c>
      <c r="B2084" s="220" t="s">
        <v>4974</v>
      </c>
      <c r="C2084" s="221" t="s">
        <v>56</v>
      </c>
      <c r="D2084" s="222">
        <v>0.0</v>
      </c>
      <c r="E2084" s="223">
        <f t="shared" si="1"/>
        <v>1</v>
      </c>
      <c r="F2084" s="224">
        <v>0.53</v>
      </c>
    </row>
    <row r="2085">
      <c r="A2085" s="219" t="s">
        <v>4975</v>
      </c>
      <c r="B2085" s="220" t="s">
        <v>4976</v>
      </c>
      <c r="C2085" s="221" t="s">
        <v>56</v>
      </c>
      <c r="D2085" s="222">
        <v>0.0</v>
      </c>
      <c r="E2085" s="223">
        <f t="shared" si="1"/>
        <v>1</v>
      </c>
      <c r="F2085" s="224">
        <v>0.14</v>
      </c>
    </row>
    <row r="2086">
      <c r="A2086" s="219" t="s">
        <v>4977</v>
      </c>
      <c r="B2086" s="220" t="s">
        <v>4978</v>
      </c>
      <c r="C2086" s="221" t="s">
        <v>56</v>
      </c>
      <c r="D2086" s="222">
        <v>0.0</v>
      </c>
      <c r="E2086" s="223">
        <f t="shared" si="1"/>
        <v>1</v>
      </c>
      <c r="F2086" s="224">
        <v>0.67</v>
      </c>
    </row>
    <row r="2087">
      <c r="A2087" s="219" t="s">
        <v>4979</v>
      </c>
      <c r="B2087" s="220" t="s">
        <v>4980</v>
      </c>
      <c r="C2087" s="221" t="s">
        <v>56</v>
      </c>
      <c r="D2087" s="222">
        <v>0.0</v>
      </c>
      <c r="E2087" s="223">
        <f t="shared" si="1"/>
        <v>1</v>
      </c>
      <c r="F2087" s="224">
        <v>9.38</v>
      </c>
    </row>
    <row r="2088">
      <c r="A2088" s="219" t="s">
        <v>4981</v>
      </c>
      <c r="B2088" s="220" t="s">
        <v>4982</v>
      </c>
      <c r="C2088" s="221" t="s">
        <v>56</v>
      </c>
      <c r="D2088" s="222">
        <v>0.0</v>
      </c>
      <c r="E2088" s="223">
        <f t="shared" si="1"/>
        <v>1</v>
      </c>
      <c r="F2088" s="224">
        <v>0.9</v>
      </c>
    </row>
    <row r="2089">
      <c r="A2089" s="219" t="s">
        <v>4983</v>
      </c>
      <c r="B2089" s="220" t="s">
        <v>4984</v>
      </c>
      <c r="C2089" s="221" t="s">
        <v>56</v>
      </c>
      <c r="D2089" s="222">
        <v>0.0</v>
      </c>
      <c r="E2089" s="223">
        <f t="shared" si="1"/>
        <v>1</v>
      </c>
      <c r="F2089" s="224">
        <v>0.62</v>
      </c>
    </row>
    <row r="2090">
      <c r="A2090" s="219" t="s">
        <v>4985</v>
      </c>
      <c r="B2090" s="220" t="s">
        <v>4986</v>
      </c>
      <c r="C2090" s="221" t="s">
        <v>56</v>
      </c>
      <c r="D2090" s="222">
        <v>0.0</v>
      </c>
      <c r="E2090" s="223">
        <f t="shared" si="1"/>
        <v>1</v>
      </c>
      <c r="F2090" s="224">
        <v>0.14</v>
      </c>
    </row>
    <row r="2091">
      <c r="A2091" s="219" t="s">
        <v>4987</v>
      </c>
      <c r="B2091" s="220" t="s">
        <v>4988</v>
      </c>
      <c r="C2091" s="221" t="s">
        <v>56</v>
      </c>
      <c r="D2091" s="222">
        <v>0.0</v>
      </c>
      <c r="E2091" s="223">
        <f t="shared" si="1"/>
        <v>1</v>
      </c>
      <c r="F2091" s="224">
        <v>0.48</v>
      </c>
    </row>
    <row r="2092">
      <c r="A2092" s="219" t="s">
        <v>4989</v>
      </c>
      <c r="B2092" s="220" t="s">
        <v>4990</v>
      </c>
      <c r="C2092" s="221" t="s">
        <v>56</v>
      </c>
      <c r="D2092" s="222">
        <v>0.0</v>
      </c>
      <c r="E2092" s="223">
        <f t="shared" si="1"/>
        <v>1</v>
      </c>
      <c r="F2092" s="224">
        <v>1.8</v>
      </c>
    </row>
    <row r="2093">
      <c r="A2093" s="219" t="s">
        <v>4991</v>
      </c>
      <c r="B2093" s="220" t="s">
        <v>4992</v>
      </c>
      <c r="C2093" s="221" t="s">
        <v>56</v>
      </c>
      <c r="D2093" s="222">
        <v>0.0</v>
      </c>
      <c r="E2093" s="223">
        <f t="shared" si="1"/>
        <v>1</v>
      </c>
      <c r="F2093" s="224">
        <v>5.11</v>
      </c>
    </row>
    <row r="2094">
      <c r="A2094" s="219" t="s">
        <v>4993</v>
      </c>
      <c r="B2094" s="220" t="s">
        <v>4994</v>
      </c>
      <c r="C2094" s="221" t="s">
        <v>56</v>
      </c>
      <c r="D2094" s="222">
        <v>0.0</v>
      </c>
      <c r="E2094" s="223">
        <f t="shared" si="1"/>
        <v>1</v>
      </c>
      <c r="F2094" s="224">
        <v>1.18</v>
      </c>
    </row>
    <row r="2095">
      <c r="A2095" s="219" t="s">
        <v>4995</v>
      </c>
      <c r="B2095" s="220" t="s">
        <v>4996</v>
      </c>
      <c r="C2095" s="221" t="s">
        <v>56</v>
      </c>
      <c r="D2095" s="222">
        <v>0.0</v>
      </c>
      <c r="E2095" s="223">
        <f t="shared" si="1"/>
        <v>1</v>
      </c>
      <c r="F2095" s="224">
        <v>6.39</v>
      </c>
    </row>
    <row r="2096">
      <c r="A2096" s="219" t="s">
        <v>4997</v>
      </c>
      <c r="B2096" s="220" t="s">
        <v>4998</v>
      </c>
      <c r="C2096" s="221" t="s">
        <v>56</v>
      </c>
      <c r="D2096" s="222">
        <v>0.0</v>
      </c>
      <c r="E2096" s="223">
        <f t="shared" si="1"/>
        <v>1</v>
      </c>
      <c r="F2096" s="224">
        <v>0.75</v>
      </c>
    </row>
    <row r="2097">
      <c r="A2097" s="219" t="s">
        <v>4999</v>
      </c>
      <c r="B2097" s="220" t="s">
        <v>5000</v>
      </c>
      <c r="C2097" s="221" t="s">
        <v>56</v>
      </c>
      <c r="D2097" s="222">
        <v>0.0</v>
      </c>
      <c r="E2097" s="223">
        <f t="shared" si="1"/>
        <v>1</v>
      </c>
      <c r="F2097" s="224">
        <v>6.77</v>
      </c>
    </row>
    <row r="2098">
      <c r="A2098" s="219" t="s">
        <v>5001</v>
      </c>
      <c r="B2098" s="220" t="s">
        <v>5002</v>
      </c>
      <c r="C2098" s="221" t="s">
        <v>56</v>
      </c>
      <c r="D2098" s="222">
        <v>0.0</v>
      </c>
      <c r="E2098" s="223">
        <f t="shared" si="1"/>
        <v>1</v>
      </c>
      <c r="F2098" s="224">
        <v>1.56</v>
      </c>
    </row>
    <row r="2099">
      <c r="A2099" s="219" t="s">
        <v>5003</v>
      </c>
      <c r="B2099" s="220" t="s">
        <v>5004</v>
      </c>
      <c r="C2099" s="221" t="s">
        <v>56</v>
      </c>
      <c r="D2099" s="222">
        <v>0.0</v>
      </c>
      <c r="E2099" s="223">
        <f t="shared" si="1"/>
        <v>1</v>
      </c>
      <c r="F2099" s="224">
        <v>8.47</v>
      </c>
    </row>
    <row r="2100">
      <c r="A2100" s="219" t="s">
        <v>5005</v>
      </c>
      <c r="B2100" s="220" t="s">
        <v>5006</v>
      </c>
      <c r="C2100" s="221" t="s">
        <v>56</v>
      </c>
      <c r="D2100" s="222">
        <v>0.0</v>
      </c>
      <c r="E2100" s="223">
        <f t="shared" si="1"/>
        <v>1</v>
      </c>
      <c r="F2100" s="224">
        <v>0.75</v>
      </c>
    </row>
    <row r="2101">
      <c r="A2101" s="219" t="s">
        <v>5007</v>
      </c>
      <c r="B2101" s="220" t="s">
        <v>5008</v>
      </c>
      <c r="C2101" s="221" t="s">
        <v>56</v>
      </c>
      <c r="D2101" s="222">
        <v>0.0</v>
      </c>
      <c r="E2101" s="223">
        <f t="shared" si="1"/>
        <v>1</v>
      </c>
      <c r="F2101" s="224">
        <v>6.68</v>
      </c>
    </row>
    <row r="2102">
      <c r="A2102" s="219" t="s">
        <v>5009</v>
      </c>
      <c r="B2102" s="220" t="s">
        <v>5010</v>
      </c>
      <c r="C2102" s="221" t="s">
        <v>56</v>
      </c>
      <c r="D2102" s="222">
        <v>0.0</v>
      </c>
      <c r="E2102" s="223">
        <f t="shared" si="1"/>
        <v>1</v>
      </c>
      <c r="F2102" s="224">
        <v>1.78</v>
      </c>
    </row>
    <row r="2103">
      <c r="A2103" s="219" t="s">
        <v>5011</v>
      </c>
      <c r="B2103" s="220" t="s">
        <v>5012</v>
      </c>
      <c r="C2103" s="221" t="s">
        <v>56</v>
      </c>
      <c r="D2103" s="222">
        <v>0.0</v>
      </c>
      <c r="E2103" s="223">
        <f t="shared" si="1"/>
        <v>1</v>
      </c>
      <c r="F2103" s="224">
        <v>8.36</v>
      </c>
    </row>
    <row r="2104">
      <c r="A2104" s="219" t="s">
        <v>5013</v>
      </c>
      <c r="B2104" s="220" t="s">
        <v>5014</v>
      </c>
      <c r="C2104" s="221" t="s">
        <v>56</v>
      </c>
      <c r="D2104" s="222">
        <v>0.0</v>
      </c>
      <c r="E2104" s="223">
        <f t="shared" si="1"/>
        <v>1</v>
      </c>
      <c r="F2104" s="224">
        <v>14.57</v>
      </c>
    </row>
    <row r="2105">
      <c r="A2105" s="219" t="s">
        <v>5015</v>
      </c>
      <c r="B2105" s="220" t="s">
        <v>5016</v>
      </c>
      <c r="C2105" s="221" t="s">
        <v>56</v>
      </c>
      <c r="D2105" s="222">
        <v>0.0</v>
      </c>
      <c r="E2105" s="223">
        <f t="shared" si="1"/>
        <v>1</v>
      </c>
      <c r="F2105" s="224">
        <v>0.44</v>
      </c>
    </row>
    <row r="2106">
      <c r="A2106" s="219" t="s">
        <v>5017</v>
      </c>
      <c r="B2106" s="220" t="s">
        <v>5018</v>
      </c>
      <c r="C2106" s="221" t="s">
        <v>56</v>
      </c>
      <c r="D2106" s="222">
        <v>0.0</v>
      </c>
      <c r="E2106" s="223">
        <f t="shared" si="1"/>
        <v>1</v>
      </c>
      <c r="F2106" s="224">
        <v>64.06</v>
      </c>
    </row>
    <row r="2107">
      <c r="A2107" s="219" t="s">
        <v>5019</v>
      </c>
      <c r="B2107" s="220" t="s">
        <v>5020</v>
      </c>
      <c r="C2107" s="221" t="s">
        <v>56</v>
      </c>
      <c r="D2107" s="222">
        <v>0.0</v>
      </c>
      <c r="E2107" s="223">
        <f t="shared" si="1"/>
        <v>1</v>
      </c>
      <c r="F2107" s="224">
        <v>16.93</v>
      </c>
    </row>
    <row r="2108">
      <c r="A2108" s="219" t="s">
        <v>5021</v>
      </c>
      <c r="B2108" s="220" t="s">
        <v>5022</v>
      </c>
      <c r="C2108" s="221" t="s">
        <v>56</v>
      </c>
      <c r="D2108" s="222">
        <v>0.0</v>
      </c>
      <c r="E2108" s="223">
        <f t="shared" si="1"/>
        <v>1</v>
      </c>
      <c r="F2108" s="224">
        <v>80.07</v>
      </c>
    </row>
    <row r="2109">
      <c r="A2109" s="219" t="s">
        <v>5023</v>
      </c>
      <c r="B2109" s="220" t="s">
        <v>5024</v>
      </c>
      <c r="C2109" s="221" t="s">
        <v>56</v>
      </c>
      <c r="D2109" s="222">
        <v>0.0</v>
      </c>
      <c r="E2109" s="223">
        <f t="shared" si="1"/>
        <v>1</v>
      </c>
      <c r="F2109" s="224">
        <v>68.56</v>
      </c>
    </row>
    <row r="2110">
      <c r="A2110" s="219" t="s">
        <v>5025</v>
      </c>
      <c r="B2110" s="220" t="s">
        <v>5026</v>
      </c>
      <c r="C2110" s="221" t="s">
        <v>56</v>
      </c>
      <c r="D2110" s="222">
        <v>0.0</v>
      </c>
      <c r="E2110" s="223">
        <f t="shared" si="1"/>
        <v>1</v>
      </c>
      <c r="F2110" s="224">
        <v>46.2</v>
      </c>
    </row>
    <row r="2111">
      <c r="A2111" s="219" t="s">
        <v>5027</v>
      </c>
      <c r="B2111" s="220" t="s">
        <v>5028</v>
      </c>
      <c r="C2111" s="221" t="s">
        <v>56</v>
      </c>
      <c r="D2111" s="222">
        <v>0.0</v>
      </c>
      <c r="E2111" s="223">
        <f t="shared" si="1"/>
        <v>1</v>
      </c>
      <c r="F2111" s="224">
        <v>12.21</v>
      </c>
    </row>
    <row r="2112">
      <c r="A2112" s="219" t="s">
        <v>5029</v>
      </c>
      <c r="B2112" s="220" t="s">
        <v>5030</v>
      </c>
      <c r="C2112" s="221" t="s">
        <v>56</v>
      </c>
      <c r="D2112" s="222">
        <v>0.0</v>
      </c>
      <c r="E2112" s="223">
        <f t="shared" si="1"/>
        <v>1</v>
      </c>
      <c r="F2112" s="224">
        <v>57.75</v>
      </c>
    </row>
    <row r="2113">
      <c r="A2113" s="219" t="s">
        <v>5031</v>
      </c>
      <c r="B2113" s="220" t="s">
        <v>5032</v>
      </c>
      <c r="C2113" s="221" t="s">
        <v>56</v>
      </c>
      <c r="D2113" s="222">
        <v>0.0</v>
      </c>
      <c r="E2113" s="223">
        <f t="shared" si="1"/>
        <v>1</v>
      </c>
      <c r="F2113" s="224">
        <v>44.54</v>
      </c>
    </row>
    <row r="2114">
      <c r="A2114" s="219" t="s">
        <v>5033</v>
      </c>
      <c r="B2114" s="220" t="s">
        <v>5034</v>
      </c>
      <c r="C2114" s="221" t="s">
        <v>56</v>
      </c>
      <c r="D2114" s="222">
        <v>0.0</v>
      </c>
      <c r="E2114" s="223">
        <f t="shared" si="1"/>
        <v>1</v>
      </c>
      <c r="F2114" s="224">
        <v>0.9</v>
      </c>
    </row>
    <row r="2115">
      <c r="A2115" s="219" t="s">
        <v>5035</v>
      </c>
      <c r="B2115" s="220" t="s">
        <v>5036</v>
      </c>
      <c r="C2115" s="221" t="s">
        <v>56</v>
      </c>
      <c r="D2115" s="222">
        <v>0.0</v>
      </c>
      <c r="E2115" s="223">
        <f t="shared" si="1"/>
        <v>1</v>
      </c>
      <c r="F2115" s="224">
        <v>237.73</v>
      </c>
    </row>
    <row r="2116">
      <c r="A2116" s="219" t="s">
        <v>5037</v>
      </c>
      <c r="B2116" s="220" t="s">
        <v>5038</v>
      </c>
      <c r="C2116" s="221" t="s">
        <v>56</v>
      </c>
      <c r="D2116" s="222">
        <v>0.0</v>
      </c>
      <c r="E2116" s="223">
        <f t="shared" si="1"/>
        <v>1</v>
      </c>
      <c r="F2116" s="224">
        <v>72.79</v>
      </c>
    </row>
    <row r="2117">
      <c r="A2117" s="219" t="s">
        <v>5039</v>
      </c>
      <c r="B2117" s="220" t="s">
        <v>5040</v>
      </c>
      <c r="C2117" s="221" t="s">
        <v>56</v>
      </c>
      <c r="D2117" s="222">
        <v>0.0</v>
      </c>
      <c r="E2117" s="223">
        <f t="shared" si="1"/>
        <v>1</v>
      </c>
      <c r="F2117" s="224">
        <v>424.04</v>
      </c>
    </row>
    <row r="2118">
      <c r="A2118" s="219" t="s">
        <v>5041</v>
      </c>
      <c r="B2118" s="220" t="s">
        <v>5042</v>
      </c>
      <c r="C2118" s="221" t="s">
        <v>56</v>
      </c>
      <c r="D2118" s="222">
        <v>0.0</v>
      </c>
      <c r="E2118" s="223">
        <f t="shared" si="1"/>
        <v>1</v>
      </c>
      <c r="F2118" s="224">
        <v>367.05</v>
      </c>
    </row>
    <row r="2119">
      <c r="A2119" s="219" t="s">
        <v>5043</v>
      </c>
      <c r="B2119" s="220" t="s">
        <v>5044</v>
      </c>
      <c r="C2119" s="221" t="s">
        <v>56</v>
      </c>
      <c r="D2119" s="222">
        <v>0.0</v>
      </c>
      <c r="E2119" s="223">
        <f t="shared" si="1"/>
        <v>1</v>
      </c>
      <c r="F2119" s="224">
        <v>38.3</v>
      </c>
    </row>
    <row r="2120">
      <c r="A2120" s="219" t="s">
        <v>5045</v>
      </c>
      <c r="B2120" s="220" t="s">
        <v>5046</v>
      </c>
      <c r="C2120" s="221" t="s">
        <v>56</v>
      </c>
      <c r="D2120" s="222">
        <v>0.0</v>
      </c>
      <c r="E2120" s="223">
        <f t="shared" si="1"/>
        <v>1</v>
      </c>
      <c r="F2120" s="224">
        <v>25.04</v>
      </c>
    </row>
    <row r="2121">
      <c r="A2121" s="219" t="s">
        <v>5047</v>
      </c>
      <c r="B2121" s="220" t="s">
        <v>5048</v>
      </c>
      <c r="C2121" s="221" t="s">
        <v>56</v>
      </c>
      <c r="D2121" s="222">
        <v>0.0</v>
      </c>
      <c r="E2121" s="223">
        <f t="shared" si="1"/>
        <v>1</v>
      </c>
      <c r="F2121" s="224">
        <v>6.61</v>
      </c>
    </row>
    <row r="2122">
      <c r="A2122" s="219" t="s">
        <v>5049</v>
      </c>
      <c r="B2122" s="220" t="s">
        <v>5050</v>
      </c>
      <c r="C2122" s="221" t="s">
        <v>56</v>
      </c>
      <c r="D2122" s="222">
        <v>0.0</v>
      </c>
      <c r="E2122" s="223">
        <f t="shared" si="1"/>
        <v>1</v>
      </c>
      <c r="F2122" s="224">
        <v>31.3</v>
      </c>
    </row>
    <row r="2123">
      <c r="A2123" s="219" t="s">
        <v>5051</v>
      </c>
      <c r="B2123" s="220" t="s">
        <v>5052</v>
      </c>
      <c r="C2123" s="221" t="s">
        <v>56</v>
      </c>
      <c r="D2123" s="222">
        <v>0.0</v>
      </c>
      <c r="E2123" s="223">
        <f t="shared" si="1"/>
        <v>1</v>
      </c>
      <c r="F2123" s="224">
        <v>44.65</v>
      </c>
    </row>
    <row r="2124">
      <c r="A2124" s="219" t="s">
        <v>5053</v>
      </c>
      <c r="B2124" s="220" t="s">
        <v>5054</v>
      </c>
      <c r="C2124" s="221" t="s">
        <v>56</v>
      </c>
      <c r="D2124" s="222">
        <v>0.0</v>
      </c>
      <c r="E2124" s="223">
        <f t="shared" si="1"/>
        <v>1</v>
      </c>
      <c r="F2124" s="224">
        <v>27.16</v>
      </c>
    </row>
    <row r="2125">
      <c r="A2125" s="219" t="s">
        <v>5055</v>
      </c>
      <c r="B2125" s="220" t="s">
        <v>5056</v>
      </c>
      <c r="C2125" s="221" t="s">
        <v>56</v>
      </c>
      <c r="D2125" s="222">
        <v>0.0</v>
      </c>
      <c r="E2125" s="223">
        <f t="shared" si="1"/>
        <v>1</v>
      </c>
      <c r="F2125" s="224">
        <v>7.17</v>
      </c>
    </row>
    <row r="2126">
      <c r="A2126" s="219" t="s">
        <v>5057</v>
      </c>
      <c r="B2126" s="220" t="s">
        <v>5058</v>
      </c>
      <c r="C2126" s="221" t="s">
        <v>56</v>
      </c>
      <c r="D2126" s="222">
        <v>0.0</v>
      </c>
      <c r="E2126" s="223">
        <f t="shared" si="1"/>
        <v>1</v>
      </c>
      <c r="F2126" s="224">
        <v>33.95</v>
      </c>
    </row>
    <row r="2127">
      <c r="A2127" s="219" t="s">
        <v>5059</v>
      </c>
      <c r="B2127" s="220" t="s">
        <v>5060</v>
      </c>
      <c r="C2127" s="221" t="s">
        <v>56</v>
      </c>
      <c r="D2127" s="222">
        <v>0.0</v>
      </c>
      <c r="E2127" s="223">
        <f t="shared" si="1"/>
        <v>1</v>
      </c>
      <c r="F2127" s="224">
        <v>40.69</v>
      </c>
    </row>
    <row r="2128">
      <c r="A2128" s="219" t="s">
        <v>5061</v>
      </c>
      <c r="B2128" s="220" t="s">
        <v>5062</v>
      </c>
      <c r="C2128" s="221" t="s">
        <v>56</v>
      </c>
      <c r="D2128" s="222">
        <v>0.0</v>
      </c>
      <c r="E2128" s="223">
        <f t="shared" si="1"/>
        <v>1</v>
      </c>
      <c r="F2128" s="224">
        <v>28.15</v>
      </c>
    </row>
    <row r="2129">
      <c r="A2129" s="219" t="s">
        <v>5063</v>
      </c>
      <c r="B2129" s="220" t="s">
        <v>5064</v>
      </c>
      <c r="C2129" s="221" t="s">
        <v>56</v>
      </c>
      <c r="D2129" s="222">
        <v>0.0</v>
      </c>
      <c r="E2129" s="223">
        <f t="shared" si="1"/>
        <v>1</v>
      </c>
      <c r="F2129" s="224">
        <v>7.44</v>
      </c>
    </row>
    <row r="2130">
      <c r="A2130" s="219" t="s">
        <v>5065</v>
      </c>
      <c r="B2130" s="220" t="s">
        <v>5066</v>
      </c>
      <c r="C2130" s="221" t="s">
        <v>56</v>
      </c>
      <c r="D2130" s="222">
        <v>0.0</v>
      </c>
      <c r="E2130" s="223">
        <f t="shared" si="1"/>
        <v>1</v>
      </c>
      <c r="F2130" s="224">
        <v>35.19</v>
      </c>
    </row>
    <row r="2131">
      <c r="A2131" s="219" t="s">
        <v>5067</v>
      </c>
      <c r="B2131" s="220" t="s">
        <v>5068</v>
      </c>
      <c r="C2131" s="221" t="s">
        <v>56</v>
      </c>
      <c r="D2131" s="222">
        <v>0.0</v>
      </c>
      <c r="E2131" s="223">
        <f t="shared" si="1"/>
        <v>1</v>
      </c>
      <c r="F2131" s="224">
        <v>49.72</v>
      </c>
    </row>
    <row r="2132">
      <c r="A2132" s="219" t="s">
        <v>5069</v>
      </c>
      <c r="B2132" s="220" t="s">
        <v>5070</v>
      </c>
      <c r="C2132" s="221" t="s">
        <v>56</v>
      </c>
      <c r="D2132" s="222">
        <v>0.0</v>
      </c>
      <c r="E2132" s="223">
        <f t="shared" si="1"/>
        <v>1</v>
      </c>
      <c r="F2132" s="224">
        <v>50.1</v>
      </c>
    </row>
    <row r="2133">
      <c r="A2133" s="219" t="s">
        <v>5071</v>
      </c>
      <c r="B2133" s="220" t="s">
        <v>5072</v>
      </c>
      <c r="C2133" s="221" t="s">
        <v>56</v>
      </c>
      <c r="D2133" s="222">
        <v>0.0</v>
      </c>
      <c r="E2133" s="223">
        <f t="shared" si="1"/>
        <v>1</v>
      </c>
      <c r="F2133" s="224">
        <v>13.44</v>
      </c>
    </row>
    <row r="2134">
      <c r="A2134" s="219" t="s">
        <v>5073</v>
      </c>
      <c r="B2134" s="220" t="s">
        <v>5074</v>
      </c>
      <c r="C2134" s="221" t="s">
        <v>56</v>
      </c>
      <c r="D2134" s="222">
        <v>0.0</v>
      </c>
      <c r="E2134" s="223">
        <f t="shared" si="1"/>
        <v>1</v>
      </c>
      <c r="F2134" s="224">
        <v>62.69</v>
      </c>
    </row>
    <row r="2135">
      <c r="A2135" s="219" t="s">
        <v>5075</v>
      </c>
      <c r="B2135" s="220" t="s">
        <v>5076</v>
      </c>
      <c r="C2135" s="221" t="s">
        <v>56</v>
      </c>
      <c r="D2135" s="222">
        <v>0.0</v>
      </c>
      <c r="E2135" s="223">
        <f t="shared" si="1"/>
        <v>1</v>
      </c>
      <c r="F2135" s="224">
        <v>62.78</v>
      </c>
    </row>
    <row r="2136">
      <c r="A2136" s="219" t="s">
        <v>5077</v>
      </c>
      <c r="B2136" s="220" t="s">
        <v>5078</v>
      </c>
      <c r="C2136" s="221" t="s">
        <v>56</v>
      </c>
      <c r="D2136" s="222">
        <v>0.0</v>
      </c>
      <c r="E2136" s="223">
        <f t="shared" si="1"/>
        <v>1</v>
      </c>
      <c r="F2136" s="224">
        <v>53.18</v>
      </c>
    </row>
    <row r="2137">
      <c r="A2137" s="219" t="s">
        <v>5079</v>
      </c>
      <c r="B2137" s="220" t="s">
        <v>5080</v>
      </c>
      <c r="C2137" s="221" t="s">
        <v>56</v>
      </c>
      <c r="D2137" s="222">
        <v>0.0</v>
      </c>
      <c r="E2137" s="223">
        <f t="shared" si="1"/>
        <v>1</v>
      </c>
      <c r="F2137" s="224">
        <v>14.26</v>
      </c>
    </row>
    <row r="2138">
      <c r="A2138" s="219" t="s">
        <v>5081</v>
      </c>
      <c r="B2138" s="220" t="s">
        <v>5082</v>
      </c>
      <c r="C2138" s="221" t="s">
        <v>56</v>
      </c>
      <c r="D2138" s="222">
        <v>0.0</v>
      </c>
      <c r="E2138" s="223">
        <f t="shared" si="1"/>
        <v>1</v>
      </c>
      <c r="F2138" s="224">
        <v>66.55</v>
      </c>
    </row>
    <row r="2139">
      <c r="A2139" s="219" t="s">
        <v>5083</v>
      </c>
      <c r="B2139" s="220" t="s">
        <v>5084</v>
      </c>
      <c r="C2139" s="221" t="s">
        <v>56</v>
      </c>
      <c r="D2139" s="222">
        <v>0.0</v>
      </c>
      <c r="E2139" s="223">
        <f t="shared" si="1"/>
        <v>1</v>
      </c>
      <c r="F2139" s="224">
        <v>62.2</v>
      </c>
    </row>
    <row r="2140">
      <c r="A2140" s="219" t="s">
        <v>5085</v>
      </c>
      <c r="B2140" s="220" t="s">
        <v>5086</v>
      </c>
      <c r="C2140" s="221" t="s">
        <v>56</v>
      </c>
      <c r="D2140" s="222">
        <v>0.0</v>
      </c>
      <c r="E2140" s="223">
        <f t="shared" si="1"/>
        <v>1</v>
      </c>
      <c r="F2140" s="224">
        <v>44.43</v>
      </c>
    </row>
    <row r="2141">
      <c r="A2141" s="219" t="s">
        <v>5087</v>
      </c>
      <c r="B2141" s="220" t="s">
        <v>5088</v>
      </c>
      <c r="C2141" s="221" t="s">
        <v>56</v>
      </c>
      <c r="D2141" s="222">
        <v>0.0</v>
      </c>
      <c r="E2141" s="223">
        <f t="shared" si="1"/>
        <v>1</v>
      </c>
      <c r="F2141" s="224">
        <v>12.0</v>
      </c>
    </row>
    <row r="2142">
      <c r="A2142" s="219" t="s">
        <v>5089</v>
      </c>
      <c r="B2142" s="220" t="s">
        <v>5090</v>
      </c>
      <c r="C2142" s="221" t="s">
        <v>56</v>
      </c>
      <c r="D2142" s="222">
        <v>0.0</v>
      </c>
      <c r="E2142" s="223">
        <f t="shared" si="1"/>
        <v>1</v>
      </c>
      <c r="F2142" s="224">
        <v>55.61</v>
      </c>
    </row>
    <row r="2143">
      <c r="A2143" s="219" t="s">
        <v>5091</v>
      </c>
      <c r="B2143" s="220" t="s">
        <v>5092</v>
      </c>
      <c r="C2143" s="221" t="s">
        <v>56</v>
      </c>
      <c r="D2143" s="222">
        <v>0.0</v>
      </c>
      <c r="E2143" s="223">
        <f t="shared" si="1"/>
        <v>1</v>
      </c>
      <c r="F2143" s="224">
        <v>86.98</v>
      </c>
    </row>
    <row r="2144">
      <c r="A2144" s="219" t="s">
        <v>5093</v>
      </c>
      <c r="B2144" s="220" t="s">
        <v>5094</v>
      </c>
      <c r="C2144" s="221" t="s">
        <v>56</v>
      </c>
      <c r="D2144" s="222">
        <v>0.0</v>
      </c>
      <c r="E2144" s="223">
        <f t="shared" si="1"/>
        <v>1</v>
      </c>
      <c r="F2144" s="224">
        <v>47.95</v>
      </c>
    </row>
    <row r="2145">
      <c r="A2145" s="219" t="s">
        <v>5095</v>
      </c>
      <c r="B2145" s="220" t="s">
        <v>5096</v>
      </c>
      <c r="C2145" s="221" t="s">
        <v>56</v>
      </c>
      <c r="D2145" s="222">
        <v>0.0</v>
      </c>
      <c r="E2145" s="223">
        <f t="shared" si="1"/>
        <v>1</v>
      </c>
      <c r="F2145" s="224">
        <v>12.86</v>
      </c>
    </row>
    <row r="2146">
      <c r="A2146" s="219" t="s">
        <v>5097</v>
      </c>
      <c r="B2146" s="220" t="s">
        <v>5098</v>
      </c>
      <c r="C2146" s="221" t="s">
        <v>56</v>
      </c>
      <c r="D2146" s="222">
        <v>0.0</v>
      </c>
      <c r="E2146" s="223">
        <f t="shared" si="1"/>
        <v>1</v>
      </c>
      <c r="F2146" s="224">
        <v>60.01</v>
      </c>
    </row>
    <row r="2147">
      <c r="A2147" s="219" t="s">
        <v>5099</v>
      </c>
      <c r="B2147" s="220" t="s">
        <v>5100</v>
      </c>
      <c r="C2147" s="221" t="s">
        <v>56</v>
      </c>
      <c r="D2147" s="222">
        <v>0.0</v>
      </c>
      <c r="E2147" s="223">
        <f t="shared" si="1"/>
        <v>1</v>
      </c>
      <c r="F2147" s="224">
        <v>86.98</v>
      </c>
    </row>
    <row r="2148">
      <c r="A2148" s="219" t="s">
        <v>5101</v>
      </c>
      <c r="B2148" s="220" t="s">
        <v>5102</v>
      </c>
      <c r="C2148" s="221" t="s">
        <v>56</v>
      </c>
      <c r="D2148" s="222">
        <v>0.0</v>
      </c>
      <c r="E2148" s="223">
        <f t="shared" si="1"/>
        <v>1</v>
      </c>
      <c r="F2148" s="224">
        <v>32.05</v>
      </c>
    </row>
    <row r="2149">
      <c r="A2149" s="219" t="s">
        <v>5103</v>
      </c>
      <c r="B2149" s="220" t="s">
        <v>5104</v>
      </c>
      <c r="C2149" s="221" t="s">
        <v>56</v>
      </c>
      <c r="D2149" s="222">
        <v>0.0</v>
      </c>
      <c r="E2149" s="223">
        <f t="shared" si="1"/>
        <v>1</v>
      </c>
      <c r="F2149" s="224">
        <v>8.6</v>
      </c>
    </row>
    <row r="2150">
      <c r="A2150" s="219" t="s">
        <v>5105</v>
      </c>
      <c r="B2150" s="220" t="s">
        <v>5106</v>
      </c>
      <c r="C2150" s="221" t="s">
        <v>56</v>
      </c>
      <c r="D2150" s="222">
        <v>0.0</v>
      </c>
      <c r="E2150" s="223">
        <f t="shared" si="1"/>
        <v>1</v>
      </c>
      <c r="F2150" s="224">
        <v>40.11</v>
      </c>
    </row>
    <row r="2151">
      <c r="A2151" s="219" t="s">
        <v>5107</v>
      </c>
      <c r="B2151" s="220" t="s">
        <v>5108</v>
      </c>
      <c r="C2151" s="221" t="s">
        <v>56</v>
      </c>
      <c r="D2151" s="222">
        <v>0.0</v>
      </c>
      <c r="E2151" s="223">
        <f t="shared" si="1"/>
        <v>1</v>
      </c>
      <c r="F2151" s="224">
        <v>55.67</v>
      </c>
    </row>
    <row r="2152">
      <c r="A2152" s="219" t="s">
        <v>5109</v>
      </c>
      <c r="B2152" s="220" t="s">
        <v>5110</v>
      </c>
      <c r="C2152" s="221" t="s">
        <v>56</v>
      </c>
      <c r="D2152" s="222">
        <v>0.0</v>
      </c>
      <c r="E2152" s="223">
        <f t="shared" si="1"/>
        <v>1</v>
      </c>
      <c r="F2152" s="224">
        <v>33.33</v>
      </c>
    </row>
    <row r="2153">
      <c r="A2153" s="219" t="s">
        <v>5111</v>
      </c>
      <c r="B2153" s="220" t="s">
        <v>5112</v>
      </c>
      <c r="C2153" s="221" t="s">
        <v>56</v>
      </c>
      <c r="D2153" s="222">
        <v>0.0</v>
      </c>
      <c r="E2153" s="223">
        <f t="shared" si="1"/>
        <v>1</v>
      </c>
      <c r="F2153" s="224">
        <v>9.0</v>
      </c>
    </row>
    <row r="2154">
      <c r="A2154" s="219" t="s">
        <v>5113</v>
      </c>
      <c r="B2154" s="220" t="s">
        <v>5114</v>
      </c>
      <c r="C2154" s="221" t="s">
        <v>56</v>
      </c>
      <c r="D2154" s="222">
        <v>0.0</v>
      </c>
      <c r="E2154" s="223">
        <f t="shared" si="1"/>
        <v>1</v>
      </c>
      <c r="F2154" s="224">
        <v>41.71</v>
      </c>
    </row>
    <row r="2155">
      <c r="A2155" s="219" t="s">
        <v>5115</v>
      </c>
      <c r="B2155" s="220" t="s">
        <v>5116</v>
      </c>
      <c r="C2155" s="221" t="s">
        <v>56</v>
      </c>
      <c r="D2155" s="222">
        <v>0.0</v>
      </c>
      <c r="E2155" s="223">
        <f t="shared" si="1"/>
        <v>1</v>
      </c>
      <c r="F2155" s="224">
        <v>55.67</v>
      </c>
    </row>
    <row r="2156">
      <c r="A2156" s="219" t="s">
        <v>5117</v>
      </c>
      <c r="B2156" s="220" t="s">
        <v>5118</v>
      </c>
      <c r="C2156" s="221" t="s">
        <v>56</v>
      </c>
      <c r="D2156" s="222">
        <v>0.0</v>
      </c>
      <c r="E2156" s="223">
        <f t="shared" si="1"/>
        <v>1</v>
      </c>
      <c r="F2156" s="224">
        <v>43.8</v>
      </c>
    </row>
    <row r="2157">
      <c r="A2157" s="219" t="s">
        <v>5119</v>
      </c>
      <c r="B2157" s="220" t="s">
        <v>5120</v>
      </c>
      <c r="C2157" s="221" t="s">
        <v>56</v>
      </c>
      <c r="D2157" s="222">
        <v>0.0</v>
      </c>
      <c r="E2157" s="223">
        <f t="shared" si="1"/>
        <v>1</v>
      </c>
      <c r="F2157" s="224">
        <v>11.75</v>
      </c>
    </row>
    <row r="2158">
      <c r="A2158" s="219" t="s">
        <v>5121</v>
      </c>
      <c r="B2158" s="220" t="s">
        <v>5122</v>
      </c>
      <c r="C2158" s="221" t="s">
        <v>56</v>
      </c>
      <c r="D2158" s="222">
        <v>0.0</v>
      </c>
      <c r="E2158" s="223">
        <f t="shared" si="1"/>
        <v>1</v>
      </c>
      <c r="F2158" s="224">
        <v>54.81</v>
      </c>
    </row>
    <row r="2159">
      <c r="A2159" s="219" t="s">
        <v>5123</v>
      </c>
      <c r="B2159" s="220" t="s">
        <v>5124</v>
      </c>
      <c r="C2159" s="221" t="s">
        <v>56</v>
      </c>
      <c r="D2159" s="222">
        <v>0.0</v>
      </c>
      <c r="E2159" s="223">
        <f t="shared" si="1"/>
        <v>1</v>
      </c>
      <c r="F2159" s="224">
        <v>11.66</v>
      </c>
    </row>
    <row r="2160">
      <c r="A2160" s="219" t="s">
        <v>5125</v>
      </c>
      <c r="B2160" s="220" t="s">
        <v>5126</v>
      </c>
      <c r="C2160" s="221" t="s">
        <v>56</v>
      </c>
      <c r="D2160" s="222">
        <v>0.0</v>
      </c>
      <c r="E2160" s="223">
        <f t="shared" si="1"/>
        <v>1</v>
      </c>
      <c r="F2160" s="224">
        <v>9.67</v>
      </c>
    </row>
    <row r="2161">
      <c r="A2161" s="219" t="s">
        <v>5127</v>
      </c>
      <c r="B2161" s="220" t="s">
        <v>5128</v>
      </c>
      <c r="C2161" s="221" t="s">
        <v>56</v>
      </c>
      <c r="D2161" s="222">
        <v>0.0</v>
      </c>
      <c r="E2161" s="223">
        <f t="shared" si="1"/>
        <v>1</v>
      </c>
      <c r="F2161" s="224">
        <v>2.59</v>
      </c>
    </row>
    <row r="2162">
      <c r="A2162" s="219" t="s">
        <v>5129</v>
      </c>
      <c r="B2162" s="220" t="s">
        <v>5130</v>
      </c>
      <c r="C2162" s="221" t="s">
        <v>56</v>
      </c>
      <c r="D2162" s="222">
        <v>0.0</v>
      </c>
      <c r="E2162" s="223">
        <f t="shared" si="1"/>
        <v>1</v>
      </c>
      <c r="F2162" s="224">
        <v>12.1</v>
      </c>
    </row>
    <row r="2163">
      <c r="A2163" s="219" t="s">
        <v>5131</v>
      </c>
      <c r="B2163" s="220" t="s">
        <v>5132</v>
      </c>
      <c r="C2163" s="221" t="s">
        <v>56</v>
      </c>
      <c r="D2163" s="222">
        <v>0.0</v>
      </c>
      <c r="E2163" s="223">
        <f t="shared" si="1"/>
        <v>1</v>
      </c>
      <c r="F2163" s="224">
        <v>39.36</v>
      </c>
    </row>
    <row r="2164">
      <c r="A2164" s="219" t="s">
        <v>5133</v>
      </c>
      <c r="B2164" s="220" t="s">
        <v>5134</v>
      </c>
      <c r="C2164" s="221" t="s">
        <v>56</v>
      </c>
      <c r="D2164" s="222">
        <v>0.0</v>
      </c>
      <c r="E2164" s="223">
        <f t="shared" si="1"/>
        <v>1</v>
      </c>
      <c r="F2164" s="224">
        <v>10.56</v>
      </c>
    </row>
    <row r="2165">
      <c r="A2165" s="219" t="s">
        <v>5135</v>
      </c>
      <c r="B2165" s="220" t="s">
        <v>5136</v>
      </c>
      <c r="C2165" s="221" t="s">
        <v>56</v>
      </c>
      <c r="D2165" s="222">
        <v>0.0</v>
      </c>
      <c r="E2165" s="223">
        <f t="shared" si="1"/>
        <v>1</v>
      </c>
      <c r="F2165" s="224">
        <v>49.26</v>
      </c>
    </row>
    <row r="2166">
      <c r="A2166" s="219" t="s">
        <v>5137</v>
      </c>
      <c r="B2166" s="220" t="s">
        <v>5138</v>
      </c>
      <c r="C2166" s="221" t="s">
        <v>56</v>
      </c>
      <c r="D2166" s="222">
        <v>0.0</v>
      </c>
      <c r="E2166" s="223">
        <f t="shared" si="1"/>
        <v>1</v>
      </c>
      <c r="F2166" s="224">
        <v>39.81</v>
      </c>
    </row>
    <row r="2167">
      <c r="A2167" s="219" t="s">
        <v>5139</v>
      </c>
      <c r="B2167" s="220" t="s">
        <v>5140</v>
      </c>
      <c r="C2167" s="221" t="s">
        <v>56</v>
      </c>
      <c r="D2167" s="222">
        <v>0.0</v>
      </c>
      <c r="E2167" s="223">
        <f t="shared" si="1"/>
        <v>1</v>
      </c>
      <c r="F2167" s="224">
        <v>0.64</v>
      </c>
    </row>
    <row r="2168">
      <c r="A2168" s="219" t="s">
        <v>5141</v>
      </c>
      <c r="B2168" s="220" t="s">
        <v>5142</v>
      </c>
      <c r="C2168" s="221" t="s">
        <v>56</v>
      </c>
      <c r="D2168" s="222">
        <v>0.0</v>
      </c>
      <c r="E2168" s="223">
        <f t="shared" si="1"/>
        <v>1</v>
      </c>
      <c r="F2168" s="224">
        <v>0.13</v>
      </c>
    </row>
    <row r="2169">
      <c r="A2169" s="219" t="s">
        <v>5143</v>
      </c>
      <c r="B2169" s="220" t="s">
        <v>5144</v>
      </c>
      <c r="C2169" s="221" t="s">
        <v>56</v>
      </c>
      <c r="D2169" s="222">
        <v>0.0</v>
      </c>
      <c r="E2169" s="223">
        <f t="shared" si="1"/>
        <v>1</v>
      </c>
      <c r="F2169" s="224">
        <v>0.62</v>
      </c>
    </row>
    <row r="2170">
      <c r="A2170" s="219" t="s">
        <v>5145</v>
      </c>
      <c r="B2170" s="220" t="s">
        <v>5146</v>
      </c>
      <c r="C2170" s="221" t="s">
        <v>56</v>
      </c>
      <c r="D2170" s="222">
        <v>0.0</v>
      </c>
      <c r="E2170" s="223">
        <f t="shared" si="1"/>
        <v>1</v>
      </c>
      <c r="F2170" s="224">
        <v>9.38</v>
      </c>
    </row>
    <row r="2171">
      <c r="A2171" s="219" t="s">
        <v>5147</v>
      </c>
      <c r="B2171" s="220" t="s">
        <v>5148</v>
      </c>
      <c r="C2171" s="221" t="s">
        <v>56</v>
      </c>
      <c r="D2171" s="222">
        <v>0.0</v>
      </c>
      <c r="E2171" s="223">
        <f t="shared" si="1"/>
        <v>1</v>
      </c>
      <c r="F2171" s="224">
        <v>0.1</v>
      </c>
    </row>
    <row r="2172">
      <c r="A2172" s="219" t="s">
        <v>5149</v>
      </c>
      <c r="B2172" s="220" t="s">
        <v>5150</v>
      </c>
      <c r="C2172" s="221" t="s">
        <v>56</v>
      </c>
      <c r="D2172" s="222">
        <v>0.0</v>
      </c>
      <c r="E2172" s="223">
        <f t="shared" si="1"/>
        <v>1</v>
      </c>
      <c r="F2172" s="224">
        <v>0.02</v>
      </c>
    </row>
    <row r="2173">
      <c r="A2173" s="219" t="s">
        <v>5151</v>
      </c>
      <c r="B2173" s="220" t="s">
        <v>5152</v>
      </c>
      <c r="C2173" s="221" t="s">
        <v>56</v>
      </c>
      <c r="D2173" s="222">
        <v>0.0</v>
      </c>
      <c r="E2173" s="223">
        <f t="shared" si="1"/>
        <v>1</v>
      </c>
      <c r="F2173" s="224">
        <v>0.07</v>
      </c>
    </row>
    <row r="2174">
      <c r="A2174" s="219" t="s">
        <v>5153</v>
      </c>
      <c r="B2174" s="220" t="s">
        <v>5154</v>
      </c>
      <c r="C2174" s="221" t="s">
        <v>56</v>
      </c>
      <c r="D2174" s="222">
        <v>0.0</v>
      </c>
      <c r="E2174" s="223">
        <f t="shared" si="1"/>
        <v>1</v>
      </c>
      <c r="F2174" s="224">
        <v>0.96</v>
      </c>
    </row>
    <row r="2175">
      <c r="A2175" s="219" t="s">
        <v>5155</v>
      </c>
      <c r="B2175" s="220" t="s">
        <v>5156</v>
      </c>
      <c r="C2175" s="221" t="s">
        <v>56</v>
      </c>
      <c r="D2175" s="222">
        <v>0.0</v>
      </c>
      <c r="E2175" s="223">
        <f t="shared" si="1"/>
        <v>1</v>
      </c>
      <c r="F2175" s="224">
        <v>0.66</v>
      </c>
    </row>
    <row r="2176">
      <c r="A2176" s="219" t="s">
        <v>5157</v>
      </c>
      <c r="B2176" s="220" t="s">
        <v>5158</v>
      </c>
      <c r="C2176" s="221" t="s">
        <v>56</v>
      </c>
      <c r="D2176" s="222">
        <v>0.0</v>
      </c>
      <c r="E2176" s="223">
        <f t="shared" si="1"/>
        <v>1</v>
      </c>
      <c r="F2176" s="224">
        <v>0.02</v>
      </c>
    </row>
    <row r="2177">
      <c r="A2177" s="219" t="s">
        <v>5159</v>
      </c>
      <c r="B2177" s="220" t="s">
        <v>5160</v>
      </c>
      <c r="C2177" s="221" t="s">
        <v>56</v>
      </c>
      <c r="D2177" s="222">
        <v>0.0</v>
      </c>
      <c r="E2177" s="223">
        <f t="shared" si="1"/>
        <v>1</v>
      </c>
      <c r="F2177" s="224">
        <v>0.01</v>
      </c>
    </row>
    <row r="2178">
      <c r="A2178" s="219" t="s">
        <v>5161</v>
      </c>
      <c r="B2178" s="220" t="s">
        <v>5162</v>
      </c>
      <c r="C2178" s="221" t="s">
        <v>56</v>
      </c>
      <c r="D2178" s="222">
        <v>0.0</v>
      </c>
      <c r="E2178" s="223">
        <f t="shared" si="1"/>
        <v>1</v>
      </c>
      <c r="F2178" s="224">
        <v>0.02</v>
      </c>
    </row>
    <row r="2179">
      <c r="A2179" s="219" t="s">
        <v>5163</v>
      </c>
      <c r="B2179" s="220" t="s">
        <v>5164</v>
      </c>
      <c r="C2179" s="221" t="s">
        <v>56</v>
      </c>
      <c r="D2179" s="222">
        <v>0.0</v>
      </c>
      <c r="E2179" s="223">
        <f t="shared" si="1"/>
        <v>1</v>
      </c>
      <c r="F2179" s="224">
        <v>3.82</v>
      </c>
    </row>
    <row r="2180">
      <c r="A2180" s="219" t="s">
        <v>5165</v>
      </c>
      <c r="B2180" s="220" t="s">
        <v>5166</v>
      </c>
      <c r="C2180" s="221" t="s">
        <v>56</v>
      </c>
      <c r="D2180" s="222">
        <v>0.0</v>
      </c>
      <c r="E2180" s="223">
        <f t="shared" si="1"/>
        <v>1</v>
      </c>
      <c r="F2180" s="224">
        <v>1.32</v>
      </c>
    </row>
    <row r="2181">
      <c r="A2181" s="219" t="s">
        <v>5167</v>
      </c>
      <c r="B2181" s="220" t="s">
        <v>5168</v>
      </c>
      <c r="C2181" s="221" t="s">
        <v>56</v>
      </c>
      <c r="D2181" s="222">
        <v>0.0</v>
      </c>
      <c r="E2181" s="223">
        <f t="shared" si="1"/>
        <v>1</v>
      </c>
      <c r="F2181" s="224">
        <v>4.78</v>
      </c>
    </row>
    <row r="2182">
      <c r="A2182" s="219" t="s">
        <v>5169</v>
      </c>
      <c r="B2182" s="220" t="s">
        <v>5170</v>
      </c>
      <c r="C2182" s="221" t="s">
        <v>56</v>
      </c>
      <c r="D2182" s="222">
        <v>0.0</v>
      </c>
      <c r="E2182" s="223">
        <f t="shared" si="1"/>
        <v>1</v>
      </c>
      <c r="F2182" s="224">
        <v>166.59</v>
      </c>
    </row>
    <row r="2183">
      <c r="A2183" s="219" t="s">
        <v>5171</v>
      </c>
      <c r="B2183" s="220" t="s">
        <v>5172</v>
      </c>
      <c r="C2183" s="221" t="s">
        <v>56</v>
      </c>
      <c r="D2183" s="222">
        <v>0.0</v>
      </c>
      <c r="E2183" s="223">
        <f t="shared" si="1"/>
        <v>1</v>
      </c>
      <c r="F2183" s="224">
        <v>4.7</v>
      </c>
    </row>
    <row r="2184">
      <c r="A2184" s="219" t="s">
        <v>5173</v>
      </c>
      <c r="B2184" s="220" t="s">
        <v>5174</v>
      </c>
      <c r="C2184" s="221" t="s">
        <v>56</v>
      </c>
      <c r="D2184" s="222">
        <v>0.0</v>
      </c>
      <c r="E2184" s="223">
        <f t="shared" si="1"/>
        <v>1</v>
      </c>
      <c r="F2184" s="224">
        <v>1.63</v>
      </c>
    </row>
    <row r="2185">
      <c r="A2185" s="219" t="s">
        <v>5175</v>
      </c>
      <c r="B2185" s="220" t="s">
        <v>5176</v>
      </c>
      <c r="C2185" s="221" t="s">
        <v>56</v>
      </c>
      <c r="D2185" s="222">
        <v>0.0</v>
      </c>
      <c r="E2185" s="223">
        <f t="shared" si="1"/>
        <v>1</v>
      </c>
      <c r="F2185" s="224">
        <v>5.88</v>
      </c>
    </row>
    <row r="2186">
      <c r="A2186" s="219" t="s">
        <v>5177</v>
      </c>
      <c r="B2186" s="220" t="s">
        <v>5178</v>
      </c>
      <c r="C2186" s="221" t="s">
        <v>56</v>
      </c>
      <c r="D2186" s="222">
        <v>0.0</v>
      </c>
      <c r="E2186" s="223">
        <f t="shared" si="1"/>
        <v>1</v>
      </c>
      <c r="F2186" s="224">
        <v>249.88</v>
      </c>
    </row>
    <row r="2187">
      <c r="A2187" s="219" t="s">
        <v>5179</v>
      </c>
      <c r="B2187" s="220" t="s">
        <v>5180</v>
      </c>
      <c r="C2187" s="221" t="s">
        <v>56</v>
      </c>
      <c r="D2187" s="222">
        <v>0.0</v>
      </c>
      <c r="E2187" s="223">
        <f t="shared" si="1"/>
        <v>1</v>
      </c>
      <c r="F2187" s="224">
        <v>0.01</v>
      </c>
    </row>
    <row r="2188">
      <c r="A2188" s="219" t="s">
        <v>5181</v>
      </c>
      <c r="B2188" s="220" t="s">
        <v>5182</v>
      </c>
      <c r="C2188" s="221" t="s">
        <v>56</v>
      </c>
      <c r="D2188" s="222">
        <v>0.0</v>
      </c>
      <c r="E2188" s="223">
        <f t="shared" si="1"/>
        <v>1</v>
      </c>
      <c r="F2188" s="224">
        <v>0.07</v>
      </c>
    </row>
    <row r="2189">
      <c r="A2189" s="219" t="s">
        <v>5183</v>
      </c>
      <c r="B2189" s="220" t="s">
        <v>5184</v>
      </c>
      <c r="C2189" s="221" t="s">
        <v>56</v>
      </c>
      <c r="D2189" s="222">
        <v>0.0</v>
      </c>
      <c r="E2189" s="223">
        <f t="shared" si="1"/>
        <v>1</v>
      </c>
      <c r="F2189" s="224">
        <v>0.01</v>
      </c>
    </row>
    <row r="2190">
      <c r="A2190" s="219" t="s">
        <v>5185</v>
      </c>
      <c r="B2190" s="220" t="s">
        <v>5186</v>
      </c>
      <c r="C2190" s="221" t="s">
        <v>56</v>
      </c>
      <c r="D2190" s="222">
        <v>0.0</v>
      </c>
      <c r="E2190" s="223">
        <f t="shared" si="1"/>
        <v>1</v>
      </c>
      <c r="F2190" s="224">
        <v>0.09</v>
      </c>
    </row>
    <row r="2191">
      <c r="A2191" s="219" t="s">
        <v>5187</v>
      </c>
      <c r="B2191" s="220" t="s">
        <v>5188</v>
      </c>
      <c r="C2191" s="221" t="s">
        <v>56</v>
      </c>
      <c r="D2191" s="222">
        <v>0.0</v>
      </c>
      <c r="E2191" s="223">
        <f t="shared" si="1"/>
        <v>1</v>
      </c>
      <c r="F2191" s="224">
        <v>0.48</v>
      </c>
    </row>
    <row r="2192">
      <c r="A2192" s="219" t="s">
        <v>5189</v>
      </c>
      <c r="B2192" s="220" t="s">
        <v>5190</v>
      </c>
      <c r="C2192" s="221" t="s">
        <v>56</v>
      </c>
      <c r="D2192" s="222">
        <v>0.0</v>
      </c>
      <c r="E2192" s="223">
        <f t="shared" si="1"/>
        <v>1</v>
      </c>
      <c r="F2192" s="224">
        <v>0.1</v>
      </c>
    </row>
    <row r="2193">
      <c r="A2193" s="219" t="s">
        <v>5191</v>
      </c>
      <c r="B2193" s="220" t="s">
        <v>5192</v>
      </c>
      <c r="C2193" s="221" t="s">
        <v>56</v>
      </c>
      <c r="D2193" s="222">
        <v>0.0</v>
      </c>
      <c r="E2193" s="223">
        <f t="shared" si="1"/>
        <v>1</v>
      </c>
      <c r="F2193" s="224">
        <v>0.02</v>
      </c>
    </row>
    <row r="2194">
      <c r="A2194" s="219" t="s">
        <v>5193</v>
      </c>
      <c r="B2194" s="220" t="s">
        <v>5194</v>
      </c>
      <c r="C2194" s="221" t="s">
        <v>56</v>
      </c>
      <c r="D2194" s="222">
        <v>0.0</v>
      </c>
      <c r="E2194" s="223">
        <f t="shared" si="1"/>
        <v>1</v>
      </c>
      <c r="F2194" s="224">
        <v>0.12</v>
      </c>
    </row>
    <row r="2195">
      <c r="A2195" s="219" t="s">
        <v>5195</v>
      </c>
      <c r="B2195" s="220" t="s">
        <v>5196</v>
      </c>
      <c r="C2195" s="221" t="s">
        <v>56</v>
      </c>
      <c r="D2195" s="222">
        <v>0.0</v>
      </c>
      <c r="E2195" s="223">
        <f t="shared" si="1"/>
        <v>1</v>
      </c>
      <c r="F2195" s="224">
        <v>0.66</v>
      </c>
    </row>
    <row r="2196">
      <c r="A2196" s="219" t="s">
        <v>5197</v>
      </c>
      <c r="B2196" s="220" t="s">
        <v>5198</v>
      </c>
      <c r="C2196" s="221" t="s">
        <v>56</v>
      </c>
      <c r="D2196" s="222">
        <v>0.0</v>
      </c>
      <c r="E2196" s="223">
        <f t="shared" si="1"/>
        <v>1</v>
      </c>
      <c r="F2196" s="224">
        <v>11.36</v>
      </c>
    </row>
    <row r="2197">
      <c r="A2197" s="219" t="s">
        <v>5199</v>
      </c>
      <c r="B2197" s="220" t="s">
        <v>5200</v>
      </c>
      <c r="C2197" s="221" t="s">
        <v>56</v>
      </c>
      <c r="D2197" s="222">
        <v>0.0</v>
      </c>
      <c r="E2197" s="223">
        <f t="shared" si="1"/>
        <v>1</v>
      </c>
      <c r="F2197" s="224">
        <v>30.46</v>
      </c>
    </row>
    <row r="2198">
      <c r="A2198" s="219" t="s">
        <v>5201</v>
      </c>
      <c r="B2198" s="220" t="s">
        <v>5202</v>
      </c>
      <c r="C2198" s="221" t="s">
        <v>56</v>
      </c>
      <c r="D2198" s="222">
        <v>0.0</v>
      </c>
      <c r="E2198" s="223">
        <f t="shared" si="1"/>
        <v>1</v>
      </c>
      <c r="F2198" s="224">
        <v>13.42</v>
      </c>
    </row>
    <row r="2199">
      <c r="A2199" s="219" t="s">
        <v>5203</v>
      </c>
      <c r="B2199" s="220" t="s">
        <v>5204</v>
      </c>
      <c r="C2199" s="221" t="s">
        <v>56</v>
      </c>
      <c r="D2199" s="222">
        <v>0.0</v>
      </c>
      <c r="E2199" s="223">
        <f t="shared" si="1"/>
        <v>1</v>
      </c>
      <c r="F2199" s="224">
        <v>54.46</v>
      </c>
    </row>
    <row r="2200">
      <c r="A2200" s="219" t="s">
        <v>5205</v>
      </c>
      <c r="B2200" s="220" t="s">
        <v>5206</v>
      </c>
      <c r="C2200" s="221" t="s">
        <v>56</v>
      </c>
      <c r="D2200" s="222">
        <v>0.0</v>
      </c>
      <c r="E2200" s="223">
        <f t="shared" si="1"/>
        <v>1</v>
      </c>
      <c r="F2200" s="224">
        <v>60.86</v>
      </c>
    </row>
    <row r="2201">
      <c r="A2201" s="219" t="s">
        <v>5207</v>
      </c>
      <c r="B2201" s="220" t="s">
        <v>5208</v>
      </c>
      <c r="C2201" s="221" t="s">
        <v>56</v>
      </c>
      <c r="D2201" s="222">
        <v>0.0</v>
      </c>
      <c r="E2201" s="223">
        <f t="shared" si="1"/>
        <v>1</v>
      </c>
      <c r="F2201" s="224">
        <v>31.88</v>
      </c>
    </row>
    <row r="2202">
      <c r="A2202" s="219" t="s">
        <v>5209</v>
      </c>
      <c r="B2202" s="220" t="s">
        <v>5210</v>
      </c>
      <c r="C2202" s="221" t="s">
        <v>56</v>
      </c>
      <c r="D2202" s="222">
        <v>0.0</v>
      </c>
      <c r="E2202" s="223">
        <f t="shared" si="1"/>
        <v>1</v>
      </c>
      <c r="F2202" s="224">
        <v>14.04</v>
      </c>
    </row>
    <row r="2203">
      <c r="A2203" s="219" t="s">
        <v>5211</v>
      </c>
      <c r="B2203" s="220" t="s">
        <v>5212</v>
      </c>
      <c r="C2203" s="221" t="s">
        <v>56</v>
      </c>
      <c r="D2203" s="222">
        <v>0.0</v>
      </c>
      <c r="E2203" s="223">
        <f t="shared" si="1"/>
        <v>1</v>
      </c>
      <c r="F2203" s="224">
        <v>57.0</v>
      </c>
    </row>
    <row r="2204">
      <c r="A2204" s="219" t="s">
        <v>5213</v>
      </c>
      <c r="B2204" s="220" t="s">
        <v>5214</v>
      </c>
      <c r="C2204" s="221" t="s">
        <v>56</v>
      </c>
      <c r="D2204" s="222">
        <v>0.0</v>
      </c>
      <c r="E2204" s="223">
        <f t="shared" si="1"/>
        <v>1</v>
      </c>
      <c r="F2204" s="224">
        <v>76.13</v>
      </c>
    </row>
    <row r="2205">
      <c r="A2205" s="219" t="s">
        <v>5215</v>
      </c>
      <c r="B2205" s="220" t="s">
        <v>5216</v>
      </c>
      <c r="C2205" s="221" t="s">
        <v>56</v>
      </c>
      <c r="D2205" s="222">
        <v>0.0</v>
      </c>
      <c r="E2205" s="223">
        <f t="shared" si="1"/>
        <v>1</v>
      </c>
      <c r="F2205" s="224">
        <v>39.49</v>
      </c>
    </row>
    <row r="2206">
      <c r="A2206" s="219" t="s">
        <v>5217</v>
      </c>
      <c r="B2206" s="220" t="s">
        <v>5218</v>
      </c>
      <c r="C2206" s="221" t="s">
        <v>56</v>
      </c>
      <c r="D2206" s="222">
        <v>0.0</v>
      </c>
      <c r="E2206" s="223">
        <f t="shared" si="1"/>
        <v>1</v>
      </c>
      <c r="F2206" s="224">
        <v>17.39</v>
      </c>
    </row>
    <row r="2207">
      <c r="A2207" s="219" t="s">
        <v>5219</v>
      </c>
      <c r="B2207" s="220" t="s">
        <v>5220</v>
      </c>
      <c r="C2207" s="221" t="s">
        <v>56</v>
      </c>
      <c r="D2207" s="222">
        <v>0.0</v>
      </c>
      <c r="E2207" s="223">
        <f t="shared" si="1"/>
        <v>1</v>
      </c>
      <c r="F2207" s="224">
        <v>70.61</v>
      </c>
    </row>
    <row r="2208">
      <c r="A2208" s="219" t="s">
        <v>5221</v>
      </c>
      <c r="B2208" s="220" t="s">
        <v>5222</v>
      </c>
      <c r="C2208" s="221" t="s">
        <v>56</v>
      </c>
      <c r="D2208" s="222">
        <v>0.0</v>
      </c>
      <c r="E2208" s="223">
        <f t="shared" si="1"/>
        <v>1</v>
      </c>
      <c r="F2208" s="224">
        <v>91.35</v>
      </c>
    </row>
    <row r="2209">
      <c r="A2209" s="219" t="s">
        <v>5223</v>
      </c>
      <c r="B2209" s="220" t="s">
        <v>5224</v>
      </c>
      <c r="C2209" s="221" t="s">
        <v>56</v>
      </c>
      <c r="D2209" s="222">
        <v>0.0</v>
      </c>
      <c r="E2209" s="223">
        <f t="shared" si="1"/>
        <v>1</v>
      </c>
      <c r="F2209" s="224">
        <v>39.25</v>
      </c>
    </row>
    <row r="2210">
      <c r="A2210" s="219" t="s">
        <v>5225</v>
      </c>
      <c r="B2210" s="220" t="s">
        <v>5226</v>
      </c>
      <c r="C2210" s="221" t="s">
        <v>56</v>
      </c>
      <c r="D2210" s="222">
        <v>0.0</v>
      </c>
      <c r="E2210" s="223">
        <f t="shared" si="1"/>
        <v>1</v>
      </c>
      <c r="F2210" s="224">
        <v>17.29</v>
      </c>
    </row>
    <row r="2211">
      <c r="A2211" s="219" t="s">
        <v>5227</v>
      </c>
      <c r="B2211" s="220" t="s">
        <v>5228</v>
      </c>
      <c r="C2211" s="221" t="s">
        <v>56</v>
      </c>
      <c r="D2211" s="222">
        <v>0.0</v>
      </c>
      <c r="E2211" s="223">
        <f t="shared" si="1"/>
        <v>1</v>
      </c>
      <c r="F2211" s="224">
        <v>70.18</v>
      </c>
    </row>
    <row r="2212">
      <c r="A2212" s="219" t="s">
        <v>5229</v>
      </c>
      <c r="B2212" s="220" t="s">
        <v>5230</v>
      </c>
      <c r="C2212" s="221" t="s">
        <v>56</v>
      </c>
      <c r="D2212" s="222">
        <v>0.0</v>
      </c>
      <c r="E2212" s="223">
        <f t="shared" si="1"/>
        <v>1</v>
      </c>
      <c r="F2212" s="224">
        <v>103.54</v>
      </c>
    </row>
    <row r="2213">
      <c r="A2213" s="219" t="s">
        <v>5231</v>
      </c>
      <c r="B2213" s="220" t="s">
        <v>5232</v>
      </c>
      <c r="C2213" s="221" t="s">
        <v>56</v>
      </c>
      <c r="D2213" s="222">
        <v>0.0</v>
      </c>
      <c r="E2213" s="223">
        <f t="shared" si="1"/>
        <v>1</v>
      </c>
      <c r="F2213" s="224">
        <v>129.37</v>
      </c>
    </row>
    <row r="2214">
      <c r="A2214" s="219" t="s">
        <v>5233</v>
      </c>
      <c r="B2214" s="220" t="s">
        <v>5234</v>
      </c>
      <c r="C2214" s="221" t="s">
        <v>56</v>
      </c>
      <c r="D2214" s="222">
        <v>0.0</v>
      </c>
      <c r="E2214" s="223">
        <f t="shared" si="1"/>
        <v>1</v>
      </c>
      <c r="F2214" s="224">
        <v>56.99</v>
      </c>
    </row>
    <row r="2215">
      <c r="A2215" s="219" t="s">
        <v>5235</v>
      </c>
      <c r="B2215" s="220" t="s">
        <v>5236</v>
      </c>
      <c r="C2215" s="221" t="s">
        <v>56</v>
      </c>
      <c r="D2215" s="222">
        <v>0.0</v>
      </c>
      <c r="E2215" s="223">
        <f t="shared" si="1"/>
        <v>1</v>
      </c>
      <c r="F2215" s="224">
        <v>231.29</v>
      </c>
    </row>
    <row r="2216">
      <c r="A2216" s="219" t="s">
        <v>5237</v>
      </c>
      <c r="B2216" s="220" t="s">
        <v>5238</v>
      </c>
      <c r="C2216" s="221" t="s">
        <v>56</v>
      </c>
      <c r="D2216" s="222">
        <v>0.0</v>
      </c>
      <c r="E2216" s="223">
        <f t="shared" si="1"/>
        <v>1</v>
      </c>
      <c r="F2216" s="224">
        <v>211.27</v>
      </c>
    </row>
    <row r="2217">
      <c r="A2217" s="219" t="s">
        <v>5239</v>
      </c>
      <c r="B2217" s="220" t="s">
        <v>5240</v>
      </c>
      <c r="C2217" s="221" t="s">
        <v>56</v>
      </c>
      <c r="D2217" s="222">
        <v>0.0</v>
      </c>
      <c r="E2217" s="223">
        <f t="shared" si="1"/>
        <v>1</v>
      </c>
      <c r="F2217" s="224">
        <v>22.72</v>
      </c>
    </row>
    <row r="2218">
      <c r="A2218" s="219" t="s">
        <v>5241</v>
      </c>
      <c r="B2218" s="220" t="s">
        <v>5242</v>
      </c>
      <c r="C2218" s="221" t="s">
        <v>56</v>
      </c>
      <c r="D2218" s="222">
        <v>0.0</v>
      </c>
      <c r="E2218" s="223">
        <f t="shared" si="1"/>
        <v>1</v>
      </c>
      <c r="F2218" s="224">
        <v>6.09</v>
      </c>
    </row>
    <row r="2219">
      <c r="A2219" s="219" t="s">
        <v>5243</v>
      </c>
      <c r="B2219" s="220" t="s">
        <v>5244</v>
      </c>
      <c r="C2219" s="221" t="s">
        <v>56</v>
      </c>
      <c r="D2219" s="222">
        <v>0.0</v>
      </c>
      <c r="E2219" s="223">
        <f t="shared" si="1"/>
        <v>1</v>
      </c>
      <c r="F2219" s="224">
        <v>24.85</v>
      </c>
    </row>
    <row r="2220">
      <c r="A2220" s="219" t="s">
        <v>5245</v>
      </c>
      <c r="B2220" s="220" t="s">
        <v>5246</v>
      </c>
      <c r="C2220" s="221" t="s">
        <v>56</v>
      </c>
      <c r="D2220" s="222">
        <v>0.0</v>
      </c>
      <c r="E2220" s="223">
        <f t="shared" si="1"/>
        <v>1</v>
      </c>
      <c r="F2220" s="224">
        <v>94.21</v>
      </c>
    </row>
    <row r="2221">
      <c r="A2221" s="219" t="s">
        <v>5247</v>
      </c>
      <c r="B2221" s="220" t="s">
        <v>5248</v>
      </c>
      <c r="C2221" s="221" t="s">
        <v>56</v>
      </c>
      <c r="D2221" s="222">
        <v>0.0</v>
      </c>
      <c r="E2221" s="223">
        <f t="shared" si="1"/>
        <v>1</v>
      </c>
      <c r="F2221" s="224">
        <v>22.93</v>
      </c>
    </row>
    <row r="2222">
      <c r="A2222" s="219" t="s">
        <v>5249</v>
      </c>
      <c r="B2222" s="220" t="s">
        <v>5250</v>
      </c>
      <c r="C2222" s="221" t="s">
        <v>56</v>
      </c>
      <c r="D2222" s="222">
        <v>0.0</v>
      </c>
      <c r="E2222" s="223">
        <f t="shared" si="1"/>
        <v>1</v>
      </c>
      <c r="F2222" s="224">
        <v>6.15</v>
      </c>
    </row>
    <row r="2223">
      <c r="A2223" s="219" t="s">
        <v>5251</v>
      </c>
      <c r="B2223" s="220" t="s">
        <v>5252</v>
      </c>
      <c r="C2223" s="221" t="s">
        <v>56</v>
      </c>
      <c r="D2223" s="222">
        <v>0.0</v>
      </c>
      <c r="E2223" s="223">
        <f t="shared" si="1"/>
        <v>1</v>
      </c>
      <c r="F2223" s="224">
        <v>25.08</v>
      </c>
    </row>
    <row r="2224">
      <c r="A2224" s="219" t="s">
        <v>5253</v>
      </c>
      <c r="B2224" s="220" t="s">
        <v>5254</v>
      </c>
      <c r="C2224" s="221" t="s">
        <v>56</v>
      </c>
      <c r="D2224" s="222">
        <v>0.0</v>
      </c>
      <c r="E2224" s="223">
        <f t="shared" si="1"/>
        <v>1</v>
      </c>
      <c r="F2224" s="224">
        <v>94.21</v>
      </c>
    </row>
    <row r="2225">
      <c r="A2225" s="219" t="s">
        <v>5255</v>
      </c>
      <c r="B2225" s="220" t="s">
        <v>5256</v>
      </c>
      <c r="C2225" s="221" t="s">
        <v>56</v>
      </c>
      <c r="D2225" s="222">
        <v>0.0</v>
      </c>
      <c r="E2225" s="223">
        <f t="shared" si="1"/>
        <v>1</v>
      </c>
      <c r="F2225" s="224">
        <v>17.57</v>
      </c>
    </row>
    <row r="2226">
      <c r="A2226" s="219" t="s">
        <v>5257</v>
      </c>
      <c r="B2226" s="220" t="s">
        <v>5258</v>
      </c>
      <c r="C2226" s="221" t="s">
        <v>56</v>
      </c>
      <c r="D2226" s="222">
        <v>0.0</v>
      </c>
      <c r="E2226" s="223">
        <f t="shared" si="1"/>
        <v>1</v>
      </c>
      <c r="F2226" s="224">
        <v>4.7</v>
      </c>
    </row>
    <row r="2227">
      <c r="A2227" s="219" t="s">
        <v>5259</v>
      </c>
      <c r="B2227" s="220" t="s">
        <v>5260</v>
      </c>
      <c r="C2227" s="221" t="s">
        <v>56</v>
      </c>
      <c r="D2227" s="222">
        <v>0.0</v>
      </c>
      <c r="E2227" s="223">
        <f t="shared" si="1"/>
        <v>1</v>
      </c>
      <c r="F2227" s="224">
        <v>19.21</v>
      </c>
    </row>
    <row r="2228">
      <c r="A2228" s="219" t="s">
        <v>5261</v>
      </c>
      <c r="B2228" s="220" t="s">
        <v>5262</v>
      </c>
      <c r="C2228" s="221" t="s">
        <v>56</v>
      </c>
      <c r="D2228" s="222">
        <v>0.0</v>
      </c>
      <c r="E2228" s="223">
        <f t="shared" si="1"/>
        <v>1</v>
      </c>
      <c r="F2228" s="224">
        <v>65.64</v>
      </c>
    </row>
    <row r="2229">
      <c r="A2229" s="219" t="s">
        <v>5263</v>
      </c>
      <c r="B2229" s="220" t="s">
        <v>5264</v>
      </c>
      <c r="C2229" s="221" t="s">
        <v>56</v>
      </c>
      <c r="D2229" s="222">
        <v>0.0</v>
      </c>
      <c r="E2229" s="223">
        <f t="shared" si="1"/>
        <v>1</v>
      </c>
      <c r="F2229" s="224">
        <v>17.78</v>
      </c>
    </row>
    <row r="2230">
      <c r="A2230" s="219" t="s">
        <v>5265</v>
      </c>
      <c r="B2230" s="220" t="s">
        <v>5266</v>
      </c>
      <c r="C2230" s="221" t="s">
        <v>56</v>
      </c>
      <c r="D2230" s="222">
        <v>0.0</v>
      </c>
      <c r="E2230" s="223">
        <f t="shared" si="1"/>
        <v>1</v>
      </c>
      <c r="F2230" s="224">
        <v>4.76</v>
      </c>
    </row>
    <row r="2231">
      <c r="A2231" s="219" t="s">
        <v>5267</v>
      </c>
      <c r="B2231" s="220" t="s">
        <v>5268</v>
      </c>
      <c r="C2231" s="221" t="s">
        <v>56</v>
      </c>
      <c r="D2231" s="222">
        <v>0.0</v>
      </c>
      <c r="E2231" s="223">
        <f t="shared" si="1"/>
        <v>1</v>
      </c>
      <c r="F2231" s="224">
        <v>19.44</v>
      </c>
    </row>
    <row r="2232">
      <c r="A2232" s="219" t="s">
        <v>5269</v>
      </c>
      <c r="B2232" s="220" t="s">
        <v>5270</v>
      </c>
      <c r="C2232" s="221" t="s">
        <v>56</v>
      </c>
      <c r="D2232" s="222">
        <v>0.0</v>
      </c>
      <c r="E2232" s="223">
        <f t="shared" si="1"/>
        <v>1</v>
      </c>
      <c r="F2232" s="224">
        <v>65.64</v>
      </c>
    </row>
    <row r="2233">
      <c r="A2233" s="219" t="s">
        <v>5271</v>
      </c>
      <c r="B2233" s="220" t="s">
        <v>5272</v>
      </c>
      <c r="C2233" s="221" t="s">
        <v>56</v>
      </c>
      <c r="D2233" s="222">
        <v>0.0</v>
      </c>
      <c r="E2233" s="223">
        <f t="shared" si="1"/>
        <v>1</v>
      </c>
      <c r="F2233" s="224">
        <v>19.27</v>
      </c>
    </row>
    <row r="2234">
      <c r="A2234" s="219" t="s">
        <v>5273</v>
      </c>
      <c r="B2234" s="220" t="s">
        <v>5274</v>
      </c>
      <c r="C2234" s="221" t="s">
        <v>56</v>
      </c>
      <c r="D2234" s="222">
        <v>0.0</v>
      </c>
      <c r="E2234" s="223">
        <f t="shared" si="1"/>
        <v>1</v>
      </c>
      <c r="F2234" s="224">
        <v>5.2</v>
      </c>
    </row>
    <row r="2235">
      <c r="A2235" s="219" t="s">
        <v>5275</v>
      </c>
      <c r="B2235" s="220" t="s">
        <v>5276</v>
      </c>
      <c r="C2235" s="221" t="s">
        <v>56</v>
      </c>
      <c r="D2235" s="222">
        <v>0.0</v>
      </c>
      <c r="E2235" s="223">
        <f t="shared" si="1"/>
        <v>1</v>
      </c>
      <c r="F2235" s="224">
        <v>21.08</v>
      </c>
    </row>
    <row r="2236">
      <c r="A2236" s="219" t="s">
        <v>5277</v>
      </c>
      <c r="B2236" s="220" t="s">
        <v>5278</v>
      </c>
      <c r="C2236" s="221" t="s">
        <v>56</v>
      </c>
      <c r="D2236" s="222">
        <v>0.0</v>
      </c>
      <c r="E2236" s="223">
        <f t="shared" si="1"/>
        <v>1</v>
      </c>
      <c r="F2236" s="224">
        <v>94.21</v>
      </c>
    </row>
    <row r="2237">
      <c r="A2237" s="219" t="s">
        <v>5279</v>
      </c>
      <c r="B2237" s="220" t="s">
        <v>5280</v>
      </c>
      <c r="C2237" s="221" t="s">
        <v>56</v>
      </c>
      <c r="D2237" s="222">
        <v>0.0</v>
      </c>
      <c r="E2237" s="223">
        <f t="shared" si="1"/>
        <v>1</v>
      </c>
      <c r="F2237" s="224">
        <v>14.12</v>
      </c>
    </row>
    <row r="2238">
      <c r="A2238" s="219" t="s">
        <v>5281</v>
      </c>
      <c r="B2238" s="220" t="s">
        <v>5282</v>
      </c>
      <c r="C2238" s="221" t="s">
        <v>56</v>
      </c>
      <c r="D2238" s="222">
        <v>0.0</v>
      </c>
      <c r="E2238" s="223">
        <f t="shared" si="1"/>
        <v>1</v>
      </c>
      <c r="F2238" s="224">
        <v>3.78</v>
      </c>
    </row>
    <row r="2239">
      <c r="A2239" s="219" t="s">
        <v>5283</v>
      </c>
      <c r="B2239" s="220" t="s">
        <v>5284</v>
      </c>
      <c r="C2239" s="221" t="s">
        <v>56</v>
      </c>
      <c r="D2239" s="222">
        <v>0.0</v>
      </c>
      <c r="E2239" s="223">
        <f t="shared" si="1"/>
        <v>1</v>
      </c>
      <c r="F2239" s="224">
        <v>15.44</v>
      </c>
    </row>
    <row r="2240">
      <c r="A2240" s="219" t="s">
        <v>5285</v>
      </c>
      <c r="B2240" s="220" t="s">
        <v>5286</v>
      </c>
      <c r="C2240" s="221" t="s">
        <v>56</v>
      </c>
      <c r="D2240" s="222">
        <v>0.0</v>
      </c>
      <c r="E2240" s="223">
        <f t="shared" si="1"/>
        <v>1</v>
      </c>
      <c r="F2240" s="224">
        <v>65.64</v>
      </c>
    </row>
    <row r="2241">
      <c r="A2241" s="219" t="s">
        <v>5287</v>
      </c>
      <c r="B2241" s="220" t="s">
        <v>5288</v>
      </c>
      <c r="C2241" s="221" t="s">
        <v>56</v>
      </c>
      <c r="D2241" s="222">
        <v>0.0</v>
      </c>
      <c r="E2241" s="223">
        <f t="shared" si="1"/>
        <v>1</v>
      </c>
      <c r="F2241" s="224">
        <v>2.89</v>
      </c>
    </row>
    <row r="2242">
      <c r="A2242" s="219" t="s">
        <v>5289</v>
      </c>
      <c r="B2242" s="220" t="s">
        <v>5290</v>
      </c>
      <c r="C2242" s="221" t="s">
        <v>56</v>
      </c>
      <c r="D2242" s="222">
        <v>0.0</v>
      </c>
      <c r="E2242" s="223">
        <f t="shared" si="1"/>
        <v>1</v>
      </c>
      <c r="F2242" s="224">
        <v>9.27</v>
      </c>
    </row>
    <row r="2243">
      <c r="A2243" s="219" t="s">
        <v>5291</v>
      </c>
      <c r="B2243" s="220" t="s">
        <v>5292</v>
      </c>
      <c r="C2243" s="221" t="s">
        <v>56</v>
      </c>
      <c r="D2243" s="222">
        <v>0.0</v>
      </c>
      <c r="E2243" s="223">
        <f t="shared" si="1"/>
        <v>1</v>
      </c>
      <c r="F2243" s="224">
        <v>2.86</v>
      </c>
    </row>
    <row r="2244">
      <c r="A2244" s="219" t="s">
        <v>5293</v>
      </c>
      <c r="B2244" s="220" t="s">
        <v>5294</v>
      </c>
      <c r="C2244" s="221" t="s">
        <v>56</v>
      </c>
      <c r="D2244" s="222">
        <v>0.0</v>
      </c>
      <c r="E2244" s="223">
        <f t="shared" si="1"/>
        <v>1</v>
      </c>
      <c r="F2244" s="224">
        <v>10.14</v>
      </c>
    </row>
    <row r="2245">
      <c r="A2245" s="219" t="s">
        <v>5295</v>
      </c>
      <c r="B2245" s="220" t="s">
        <v>5296</v>
      </c>
      <c r="C2245" s="221" t="s">
        <v>56</v>
      </c>
      <c r="D2245" s="222">
        <v>0.0</v>
      </c>
      <c r="E2245" s="223">
        <f t="shared" si="1"/>
        <v>1</v>
      </c>
      <c r="F2245" s="224">
        <v>109.42</v>
      </c>
    </row>
    <row r="2246">
      <c r="A2246" s="219" t="s">
        <v>5297</v>
      </c>
      <c r="B2246" s="220" t="s">
        <v>5298</v>
      </c>
      <c r="C2246" s="221" t="s">
        <v>56</v>
      </c>
      <c r="D2246" s="222">
        <v>0.0</v>
      </c>
      <c r="E2246" s="223">
        <f t="shared" si="1"/>
        <v>1</v>
      </c>
      <c r="F2246" s="224">
        <v>415.64</v>
      </c>
    </row>
    <row r="2247">
      <c r="A2247" s="219" t="s">
        <v>5299</v>
      </c>
      <c r="B2247" s="220" t="s">
        <v>5300</v>
      </c>
      <c r="C2247" s="221" t="s">
        <v>56</v>
      </c>
      <c r="D2247" s="222">
        <v>0.0</v>
      </c>
      <c r="E2247" s="223">
        <f t="shared" si="1"/>
        <v>1</v>
      </c>
      <c r="F2247" s="224">
        <v>146.51</v>
      </c>
    </row>
    <row r="2248">
      <c r="A2248" s="219" t="s">
        <v>5301</v>
      </c>
      <c r="B2248" s="220" t="s">
        <v>5302</v>
      </c>
      <c r="C2248" s="221" t="s">
        <v>56</v>
      </c>
      <c r="D2248" s="222">
        <v>0.0</v>
      </c>
      <c r="E2248" s="223">
        <f t="shared" si="1"/>
        <v>1</v>
      </c>
      <c r="F2248" s="224">
        <v>668.15</v>
      </c>
    </row>
    <row r="2249">
      <c r="A2249" s="219" t="s">
        <v>5303</v>
      </c>
      <c r="B2249" s="220" t="s">
        <v>5304</v>
      </c>
      <c r="C2249" s="221" t="s">
        <v>56</v>
      </c>
      <c r="D2249" s="222">
        <v>0.0</v>
      </c>
      <c r="E2249" s="223">
        <f t="shared" si="1"/>
        <v>1</v>
      </c>
      <c r="F2249" s="224">
        <v>5247.0</v>
      </c>
    </row>
    <row r="2250">
      <c r="A2250" s="219" t="s">
        <v>5305</v>
      </c>
      <c r="B2250" s="220" t="s">
        <v>5306</v>
      </c>
      <c r="C2250" s="221" t="s">
        <v>56</v>
      </c>
      <c r="D2250" s="222">
        <v>0.0</v>
      </c>
      <c r="E2250" s="223">
        <f t="shared" si="1"/>
        <v>1</v>
      </c>
      <c r="F2250" s="224">
        <v>32.55</v>
      </c>
    </row>
    <row r="2251">
      <c r="A2251" s="219" t="s">
        <v>5307</v>
      </c>
      <c r="B2251" s="220" t="s">
        <v>5308</v>
      </c>
      <c r="C2251" s="221" t="s">
        <v>56</v>
      </c>
      <c r="D2251" s="222">
        <v>0.0</v>
      </c>
      <c r="E2251" s="223">
        <f t="shared" si="1"/>
        <v>1</v>
      </c>
      <c r="F2251" s="224">
        <v>10.04</v>
      </c>
    </row>
    <row r="2252">
      <c r="A2252" s="219" t="s">
        <v>5309</v>
      </c>
      <c r="B2252" s="220" t="s">
        <v>5310</v>
      </c>
      <c r="C2252" s="221" t="s">
        <v>56</v>
      </c>
      <c r="D2252" s="222">
        <v>0.0</v>
      </c>
      <c r="E2252" s="223">
        <f t="shared" si="1"/>
        <v>1</v>
      </c>
      <c r="F2252" s="224">
        <v>35.62</v>
      </c>
    </row>
    <row r="2253">
      <c r="A2253" s="219" t="s">
        <v>5311</v>
      </c>
      <c r="B2253" s="220" t="s">
        <v>5312</v>
      </c>
      <c r="C2253" s="221" t="s">
        <v>56</v>
      </c>
      <c r="D2253" s="222">
        <v>0.0</v>
      </c>
      <c r="E2253" s="223">
        <f t="shared" si="1"/>
        <v>1</v>
      </c>
      <c r="F2253" s="224">
        <v>16.89</v>
      </c>
    </row>
    <row r="2254">
      <c r="A2254" s="219" t="s">
        <v>5313</v>
      </c>
      <c r="B2254" s="220" t="s">
        <v>5314</v>
      </c>
      <c r="C2254" s="221" t="s">
        <v>56</v>
      </c>
      <c r="D2254" s="222">
        <v>0.0</v>
      </c>
      <c r="E2254" s="223">
        <f t="shared" si="1"/>
        <v>1</v>
      </c>
      <c r="F2254" s="224">
        <v>23.71</v>
      </c>
    </row>
    <row r="2255">
      <c r="A2255" s="219" t="s">
        <v>5315</v>
      </c>
      <c r="B2255" s="220" t="s">
        <v>5316</v>
      </c>
      <c r="C2255" s="221" t="s">
        <v>56</v>
      </c>
      <c r="D2255" s="222">
        <v>0.0</v>
      </c>
      <c r="E2255" s="223">
        <f t="shared" si="1"/>
        <v>1</v>
      </c>
      <c r="F2255" s="224">
        <v>9.75</v>
      </c>
    </row>
    <row r="2256">
      <c r="A2256" s="219" t="s">
        <v>5317</v>
      </c>
      <c r="B2256" s="220" t="s">
        <v>5318</v>
      </c>
      <c r="C2256" s="221" t="s">
        <v>56</v>
      </c>
      <c r="D2256" s="222">
        <v>0.0</v>
      </c>
      <c r="E2256" s="223">
        <f t="shared" si="1"/>
        <v>1</v>
      </c>
      <c r="F2256" s="224">
        <v>44.46</v>
      </c>
    </row>
    <row r="2257">
      <c r="A2257" s="219" t="s">
        <v>5319</v>
      </c>
      <c r="B2257" s="220" t="s">
        <v>5320</v>
      </c>
      <c r="C2257" s="221" t="s">
        <v>56</v>
      </c>
      <c r="D2257" s="222">
        <v>0.0</v>
      </c>
      <c r="E2257" s="223">
        <f t="shared" si="1"/>
        <v>1</v>
      </c>
      <c r="F2257" s="224">
        <v>26.87</v>
      </c>
    </row>
    <row r="2258">
      <c r="A2258" s="219" t="s">
        <v>5321</v>
      </c>
      <c r="B2258" s="220" t="s">
        <v>5322</v>
      </c>
      <c r="C2258" s="221" t="s">
        <v>56</v>
      </c>
      <c r="D2258" s="222">
        <v>0.0</v>
      </c>
      <c r="E2258" s="223">
        <f t="shared" si="1"/>
        <v>1</v>
      </c>
      <c r="F2258" s="224">
        <v>202.85</v>
      </c>
    </row>
    <row r="2259">
      <c r="A2259" s="219" t="s">
        <v>5323</v>
      </c>
      <c r="B2259" s="220" t="s">
        <v>5324</v>
      </c>
      <c r="C2259" s="221" t="s">
        <v>56</v>
      </c>
      <c r="D2259" s="222">
        <v>0.0</v>
      </c>
      <c r="E2259" s="223">
        <f t="shared" si="1"/>
        <v>1</v>
      </c>
      <c r="F2259" s="224">
        <v>62.35</v>
      </c>
    </row>
    <row r="2260">
      <c r="A2260" s="219" t="s">
        <v>5325</v>
      </c>
      <c r="B2260" s="220" t="s">
        <v>5326</v>
      </c>
      <c r="C2260" s="221" t="s">
        <v>56</v>
      </c>
      <c r="D2260" s="222">
        <v>0.0</v>
      </c>
      <c r="E2260" s="223">
        <f t="shared" si="1"/>
        <v>1</v>
      </c>
      <c r="F2260" s="224">
        <v>253.76</v>
      </c>
    </row>
    <row r="2261">
      <c r="A2261" s="219" t="s">
        <v>5327</v>
      </c>
      <c r="B2261" s="220" t="s">
        <v>5328</v>
      </c>
      <c r="C2261" s="221" t="s">
        <v>56</v>
      </c>
      <c r="D2261" s="222">
        <v>0.0</v>
      </c>
      <c r="E2261" s="223">
        <f t="shared" si="1"/>
        <v>1</v>
      </c>
      <c r="F2261" s="224">
        <v>4197.6</v>
      </c>
    </row>
    <row r="2262">
      <c r="A2262" s="219" t="s">
        <v>5329</v>
      </c>
      <c r="B2262" s="220" t="s">
        <v>5330</v>
      </c>
      <c r="C2262" s="221" t="s">
        <v>56</v>
      </c>
      <c r="D2262" s="222">
        <v>0.0</v>
      </c>
      <c r="E2262" s="223">
        <f t="shared" si="1"/>
        <v>1</v>
      </c>
      <c r="F2262" s="224">
        <v>165.14</v>
      </c>
    </row>
    <row r="2263">
      <c r="A2263" s="219" t="s">
        <v>5331</v>
      </c>
      <c r="B2263" s="220" t="s">
        <v>5332</v>
      </c>
      <c r="C2263" s="221" t="s">
        <v>56</v>
      </c>
      <c r="D2263" s="222">
        <v>0.0</v>
      </c>
      <c r="E2263" s="223">
        <f t="shared" si="1"/>
        <v>1</v>
      </c>
      <c r="F2263" s="224">
        <v>50.76</v>
      </c>
    </row>
    <row r="2264">
      <c r="A2264" s="219" t="s">
        <v>5333</v>
      </c>
      <c r="B2264" s="220" t="s">
        <v>5334</v>
      </c>
      <c r="C2264" s="221" t="s">
        <v>56</v>
      </c>
      <c r="D2264" s="222">
        <v>0.0</v>
      </c>
      <c r="E2264" s="223">
        <f t="shared" si="1"/>
        <v>1</v>
      </c>
      <c r="F2264" s="224">
        <v>206.59</v>
      </c>
    </row>
    <row r="2265">
      <c r="A2265" s="219" t="s">
        <v>5335</v>
      </c>
      <c r="B2265" s="220" t="s">
        <v>5336</v>
      </c>
      <c r="C2265" s="221" t="s">
        <v>56</v>
      </c>
      <c r="D2265" s="222">
        <v>0.0</v>
      </c>
      <c r="E2265" s="223">
        <f t="shared" si="1"/>
        <v>1</v>
      </c>
      <c r="F2265" s="224">
        <v>2098.8</v>
      </c>
    </row>
    <row r="2266">
      <c r="A2266" s="219" t="s">
        <v>5337</v>
      </c>
      <c r="B2266" s="220" t="s">
        <v>5338</v>
      </c>
      <c r="C2266" s="221" t="s">
        <v>56</v>
      </c>
      <c r="D2266" s="222">
        <v>0.0</v>
      </c>
      <c r="E2266" s="223">
        <f t="shared" si="1"/>
        <v>1</v>
      </c>
      <c r="F2266" s="224">
        <v>75.74</v>
      </c>
    </row>
    <row r="2267">
      <c r="A2267" s="219" t="s">
        <v>5339</v>
      </c>
      <c r="B2267" s="220" t="s">
        <v>5340</v>
      </c>
      <c r="C2267" s="221" t="s">
        <v>56</v>
      </c>
      <c r="D2267" s="222">
        <v>0.0</v>
      </c>
      <c r="E2267" s="223">
        <f t="shared" si="1"/>
        <v>1</v>
      </c>
      <c r="F2267" s="224">
        <v>23.36</v>
      </c>
    </row>
    <row r="2268">
      <c r="A2268" s="219" t="s">
        <v>5341</v>
      </c>
      <c r="B2268" s="220" t="s">
        <v>5342</v>
      </c>
      <c r="C2268" s="221" t="s">
        <v>56</v>
      </c>
      <c r="D2268" s="222">
        <v>0.0</v>
      </c>
      <c r="E2268" s="223">
        <f t="shared" si="1"/>
        <v>1</v>
      </c>
      <c r="F2268" s="224">
        <v>82.86</v>
      </c>
    </row>
    <row r="2269">
      <c r="A2269" s="219" t="s">
        <v>5343</v>
      </c>
      <c r="B2269" s="220" t="s">
        <v>5344</v>
      </c>
      <c r="C2269" s="221" t="s">
        <v>56</v>
      </c>
      <c r="D2269" s="222">
        <v>0.0</v>
      </c>
      <c r="E2269" s="223">
        <f t="shared" si="1"/>
        <v>1</v>
      </c>
      <c r="F2269" s="224">
        <v>45.26</v>
      </c>
    </row>
    <row r="2270">
      <c r="A2270" s="219" t="s">
        <v>5345</v>
      </c>
      <c r="B2270" s="220" t="s">
        <v>5346</v>
      </c>
      <c r="C2270" s="221" t="s">
        <v>56</v>
      </c>
      <c r="D2270" s="222">
        <v>0.0</v>
      </c>
      <c r="E2270" s="223">
        <f t="shared" si="1"/>
        <v>1</v>
      </c>
      <c r="F2270" s="224">
        <v>12.64</v>
      </c>
    </row>
    <row r="2271">
      <c r="A2271" s="219" t="s">
        <v>5347</v>
      </c>
      <c r="B2271" s="220" t="s">
        <v>5348</v>
      </c>
      <c r="C2271" s="221" t="s">
        <v>56</v>
      </c>
      <c r="D2271" s="222">
        <v>0.0</v>
      </c>
      <c r="E2271" s="223">
        <f t="shared" si="1"/>
        <v>1</v>
      </c>
      <c r="F2271" s="224">
        <v>3.84</v>
      </c>
    </row>
    <row r="2272">
      <c r="A2272" s="219" t="s">
        <v>5349</v>
      </c>
      <c r="B2272" s="220" t="s">
        <v>5350</v>
      </c>
      <c r="C2272" s="221" t="s">
        <v>56</v>
      </c>
      <c r="D2272" s="222">
        <v>0.0</v>
      </c>
      <c r="E2272" s="223">
        <f t="shared" si="1"/>
        <v>1</v>
      </c>
      <c r="F2272" s="224">
        <v>1.01</v>
      </c>
    </row>
    <row r="2273">
      <c r="A2273" s="219" t="s">
        <v>5351</v>
      </c>
      <c r="B2273" s="220" t="s">
        <v>5352</v>
      </c>
      <c r="C2273" s="221" t="s">
        <v>56</v>
      </c>
      <c r="D2273" s="222">
        <v>0.0</v>
      </c>
      <c r="E2273" s="223">
        <f t="shared" si="1"/>
        <v>1</v>
      </c>
      <c r="F2273" s="224">
        <v>4.8</v>
      </c>
    </row>
    <row r="2274">
      <c r="A2274" s="219" t="s">
        <v>5353</v>
      </c>
      <c r="B2274" s="220" t="s">
        <v>5354</v>
      </c>
      <c r="C2274" s="221" t="s">
        <v>56</v>
      </c>
      <c r="D2274" s="222">
        <v>0.0</v>
      </c>
      <c r="E2274" s="223">
        <f t="shared" si="1"/>
        <v>1</v>
      </c>
      <c r="F2274" s="224">
        <v>0.44</v>
      </c>
    </row>
    <row r="2275">
      <c r="A2275" s="219" t="s">
        <v>5355</v>
      </c>
      <c r="B2275" s="220" t="s">
        <v>5356</v>
      </c>
      <c r="C2275" s="221" t="s">
        <v>56</v>
      </c>
      <c r="D2275" s="222">
        <v>0.0</v>
      </c>
      <c r="E2275" s="223">
        <f t="shared" si="1"/>
        <v>1</v>
      </c>
      <c r="F2275" s="224">
        <v>0.1</v>
      </c>
    </row>
    <row r="2276">
      <c r="A2276" s="219" t="s">
        <v>5357</v>
      </c>
      <c r="B2276" s="220" t="s">
        <v>5358</v>
      </c>
      <c r="C2276" s="221" t="s">
        <v>56</v>
      </c>
      <c r="D2276" s="222">
        <v>0.0</v>
      </c>
      <c r="E2276" s="223">
        <f t="shared" si="1"/>
        <v>1</v>
      </c>
      <c r="F2276" s="224">
        <v>0.34</v>
      </c>
    </row>
    <row r="2277">
      <c r="A2277" s="219" t="s">
        <v>5359</v>
      </c>
      <c r="B2277" s="220" t="s">
        <v>5360</v>
      </c>
      <c r="C2277" s="221" t="s">
        <v>56</v>
      </c>
      <c r="D2277" s="222">
        <v>0.0</v>
      </c>
      <c r="E2277" s="223">
        <f t="shared" si="1"/>
        <v>1</v>
      </c>
      <c r="F2277" s="224">
        <v>0.36</v>
      </c>
    </row>
    <row r="2278">
      <c r="A2278" s="219" t="s">
        <v>5361</v>
      </c>
      <c r="B2278" s="220" t="s">
        <v>5362</v>
      </c>
      <c r="C2278" s="221" t="s">
        <v>56</v>
      </c>
      <c r="D2278" s="222">
        <v>0.0</v>
      </c>
      <c r="E2278" s="223">
        <f t="shared" si="1"/>
        <v>1</v>
      </c>
      <c r="F2278" s="224">
        <v>83.96</v>
      </c>
    </row>
    <row r="2279">
      <c r="A2279" s="219" t="s">
        <v>5363</v>
      </c>
      <c r="B2279" s="220" t="s">
        <v>5364</v>
      </c>
      <c r="C2279" s="221" t="s">
        <v>56</v>
      </c>
      <c r="D2279" s="222">
        <v>0.0</v>
      </c>
      <c r="E2279" s="223">
        <f t="shared" si="1"/>
        <v>1</v>
      </c>
      <c r="F2279" s="224">
        <v>29.59</v>
      </c>
    </row>
    <row r="2280">
      <c r="A2280" s="219" t="s">
        <v>5365</v>
      </c>
      <c r="B2280" s="220" t="s">
        <v>5366</v>
      </c>
      <c r="C2280" s="221" t="s">
        <v>56</v>
      </c>
      <c r="D2280" s="222">
        <v>0.0</v>
      </c>
      <c r="E2280" s="223">
        <f t="shared" si="1"/>
        <v>1</v>
      </c>
      <c r="F2280" s="224">
        <v>134.96</v>
      </c>
    </row>
    <row r="2281">
      <c r="A2281" s="219" t="s">
        <v>5367</v>
      </c>
      <c r="B2281" s="220" t="s">
        <v>5368</v>
      </c>
      <c r="C2281" s="221" t="s">
        <v>56</v>
      </c>
      <c r="D2281" s="222">
        <v>0.0</v>
      </c>
      <c r="E2281" s="223">
        <f t="shared" si="1"/>
        <v>1</v>
      </c>
      <c r="F2281" s="224">
        <v>86.75</v>
      </c>
    </row>
    <row r="2282">
      <c r="A2282" s="219" t="s">
        <v>5369</v>
      </c>
      <c r="B2282" s="220" t="s">
        <v>5370</v>
      </c>
      <c r="C2282" s="221" t="s">
        <v>56</v>
      </c>
      <c r="D2282" s="222">
        <v>0.0</v>
      </c>
      <c r="E2282" s="223">
        <f t="shared" si="1"/>
        <v>1</v>
      </c>
      <c r="F2282" s="224">
        <v>68.8</v>
      </c>
    </row>
    <row r="2283">
      <c r="A2283" s="219" t="s">
        <v>5371</v>
      </c>
      <c r="B2283" s="220" t="s">
        <v>5372</v>
      </c>
      <c r="C2283" s="221" t="s">
        <v>56</v>
      </c>
      <c r="D2283" s="222">
        <v>0.0</v>
      </c>
      <c r="E2283" s="223">
        <f t="shared" si="1"/>
        <v>1</v>
      </c>
      <c r="F2283" s="224">
        <v>24.25</v>
      </c>
    </row>
    <row r="2284">
      <c r="A2284" s="219" t="s">
        <v>5373</v>
      </c>
      <c r="B2284" s="220" t="s">
        <v>5374</v>
      </c>
      <c r="C2284" s="221" t="s">
        <v>56</v>
      </c>
      <c r="D2284" s="222">
        <v>0.0</v>
      </c>
      <c r="E2284" s="223">
        <f t="shared" si="1"/>
        <v>1</v>
      </c>
      <c r="F2284" s="224">
        <v>110.6</v>
      </c>
    </row>
    <row r="2285">
      <c r="A2285" s="219" t="s">
        <v>5375</v>
      </c>
      <c r="B2285" s="220" t="s">
        <v>5376</v>
      </c>
      <c r="C2285" s="221" t="s">
        <v>56</v>
      </c>
      <c r="D2285" s="222">
        <v>0.0</v>
      </c>
      <c r="E2285" s="223">
        <f t="shared" si="1"/>
        <v>1</v>
      </c>
      <c r="F2285" s="224">
        <v>82.61</v>
      </c>
    </row>
    <row r="2286">
      <c r="A2286" s="219" t="s">
        <v>5377</v>
      </c>
      <c r="B2286" s="220" t="s">
        <v>5378</v>
      </c>
      <c r="C2286" s="221" t="s">
        <v>104</v>
      </c>
      <c r="D2286" s="222">
        <v>0.3517</v>
      </c>
      <c r="E2286" s="223">
        <f t="shared" si="1"/>
        <v>0.6483</v>
      </c>
      <c r="F2286" s="224">
        <v>18.54</v>
      </c>
    </row>
    <row r="2287">
      <c r="A2287" s="219" t="s">
        <v>5379</v>
      </c>
      <c r="B2287" s="220" t="s">
        <v>5380</v>
      </c>
      <c r="C2287" s="221" t="s">
        <v>145</v>
      </c>
      <c r="D2287" s="222">
        <v>0.2815</v>
      </c>
      <c r="E2287" s="223">
        <f t="shared" si="1"/>
        <v>0.7185</v>
      </c>
      <c r="F2287" s="224">
        <v>756.02</v>
      </c>
    </row>
    <row r="2288">
      <c r="A2288" s="219" t="s">
        <v>5381</v>
      </c>
      <c r="B2288" s="220" t="s">
        <v>5382</v>
      </c>
      <c r="C2288" s="221" t="s">
        <v>145</v>
      </c>
      <c r="D2288" s="222">
        <v>0.2985</v>
      </c>
      <c r="E2288" s="223">
        <f t="shared" si="1"/>
        <v>0.7015</v>
      </c>
      <c r="F2288" s="224">
        <v>561.99</v>
      </c>
    </row>
    <row r="2289">
      <c r="A2289" s="219" t="s">
        <v>5383</v>
      </c>
      <c r="B2289" s="220" t="s">
        <v>5384</v>
      </c>
      <c r="C2289" s="221" t="s">
        <v>145</v>
      </c>
      <c r="D2289" s="222">
        <v>0.302</v>
      </c>
      <c r="E2289" s="223">
        <f t="shared" si="1"/>
        <v>0.698</v>
      </c>
      <c r="F2289" s="224">
        <v>533.55</v>
      </c>
    </row>
    <row r="2290">
      <c r="A2290" s="219" t="s">
        <v>5385</v>
      </c>
      <c r="B2290" s="220" t="s">
        <v>5386</v>
      </c>
      <c r="C2290" s="221" t="s">
        <v>145</v>
      </c>
      <c r="D2290" s="222">
        <v>0.2594</v>
      </c>
      <c r="E2290" s="223">
        <f t="shared" si="1"/>
        <v>0.7406</v>
      </c>
      <c r="F2290" s="224">
        <v>1216.9</v>
      </c>
    </row>
    <row r="2291">
      <c r="A2291" s="219" t="s">
        <v>5387</v>
      </c>
      <c r="B2291" s="220" t="s">
        <v>5388</v>
      </c>
      <c r="C2291" s="221" t="s">
        <v>145</v>
      </c>
      <c r="D2291" s="222">
        <v>0.3374</v>
      </c>
      <c r="E2291" s="223">
        <f t="shared" si="1"/>
        <v>0.6626</v>
      </c>
      <c r="F2291" s="224">
        <v>518.36</v>
      </c>
    </row>
    <row r="2292">
      <c r="A2292" s="219" t="s">
        <v>5389</v>
      </c>
      <c r="B2292" s="220" t="s">
        <v>5390</v>
      </c>
      <c r="C2292" s="221" t="s">
        <v>145</v>
      </c>
      <c r="D2292" s="222">
        <v>0.0887</v>
      </c>
      <c r="E2292" s="223">
        <f t="shared" si="1"/>
        <v>0.9113</v>
      </c>
      <c r="F2292" s="224">
        <v>600.11</v>
      </c>
    </row>
    <row r="2293">
      <c r="A2293" s="219" t="s">
        <v>5391</v>
      </c>
      <c r="B2293" s="220" t="s">
        <v>5392</v>
      </c>
      <c r="C2293" s="221" t="s">
        <v>145</v>
      </c>
      <c r="D2293" s="222">
        <v>0.2728</v>
      </c>
      <c r="E2293" s="223">
        <f t="shared" si="1"/>
        <v>0.7272</v>
      </c>
      <c r="F2293" s="224">
        <v>661.04</v>
      </c>
    </row>
    <row r="2294">
      <c r="A2294" s="219" t="s">
        <v>5393</v>
      </c>
      <c r="B2294" s="220" t="s">
        <v>5394</v>
      </c>
      <c r="C2294" s="221" t="s">
        <v>145</v>
      </c>
      <c r="D2294" s="222">
        <v>0.2139</v>
      </c>
      <c r="E2294" s="223">
        <f t="shared" si="1"/>
        <v>0.7861</v>
      </c>
      <c r="F2294" s="224">
        <v>1520.67</v>
      </c>
    </row>
    <row r="2295">
      <c r="A2295" s="219" t="s">
        <v>5395</v>
      </c>
      <c r="B2295" s="220" t="s">
        <v>5396</v>
      </c>
      <c r="C2295" s="221" t="s">
        <v>145</v>
      </c>
      <c r="D2295" s="222">
        <v>0.2871</v>
      </c>
      <c r="E2295" s="223">
        <f t="shared" si="1"/>
        <v>0.7129</v>
      </c>
      <c r="F2295" s="224">
        <v>1711.66</v>
      </c>
    </row>
    <row r="2296">
      <c r="A2296" s="219" t="s">
        <v>5397</v>
      </c>
      <c r="B2296" s="220" t="s">
        <v>5398</v>
      </c>
      <c r="C2296" s="221" t="s">
        <v>145</v>
      </c>
      <c r="D2296" s="222">
        <v>0.2591</v>
      </c>
      <c r="E2296" s="223">
        <f t="shared" si="1"/>
        <v>0.7409</v>
      </c>
      <c r="F2296" s="224">
        <v>1366.44</v>
      </c>
    </row>
    <row r="2297">
      <c r="A2297" s="219" t="s">
        <v>5399</v>
      </c>
      <c r="B2297" s="220" t="s">
        <v>5400</v>
      </c>
      <c r="C2297" s="221" t="s">
        <v>77</v>
      </c>
      <c r="D2297" s="222">
        <v>0.2436</v>
      </c>
      <c r="E2297" s="223">
        <f t="shared" si="1"/>
        <v>0.7564</v>
      </c>
      <c r="F2297" s="224">
        <v>55.58</v>
      </c>
    </row>
    <row r="2298">
      <c r="A2298" s="219" t="s">
        <v>5401</v>
      </c>
      <c r="B2298" s="220" t="s">
        <v>5402</v>
      </c>
      <c r="C2298" s="221" t="s">
        <v>77</v>
      </c>
      <c r="D2298" s="222">
        <v>0.4311</v>
      </c>
      <c r="E2298" s="223">
        <f t="shared" si="1"/>
        <v>0.5689</v>
      </c>
      <c r="F2298" s="224">
        <v>86.48</v>
      </c>
    </row>
    <row r="2299">
      <c r="A2299" s="219" t="s">
        <v>5403</v>
      </c>
      <c r="B2299" s="220" t="s">
        <v>5404</v>
      </c>
      <c r="C2299" s="221" t="s">
        <v>145</v>
      </c>
      <c r="D2299" s="222">
        <v>0.3374</v>
      </c>
      <c r="E2299" s="223">
        <f t="shared" si="1"/>
        <v>0.6626</v>
      </c>
      <c r="F2299" s="224">
        <v>518.36</v>
      </c>
    </row>
    <row r="2300">
      <c r="A2300" s="219" t="s">
        <v>5405</v>
      </c>
      <c r="B2300" s="220" t="s">
        <v>5406</v>
      </c>
      <c r="C2300" s="221" t="s">
        <v>145</v>
      </c>
      <c r="D2300" s="222">
        <v>0.3328</v>
      </c>
      <c r="E2300" s="223">
        <f t="shared" si="1"/>
        <v>0.6672</v>
      </c>
      <c r="F2300" s="224">
        <v>411.94</v>
      </c>
    </row>
    <row r="2301">
      <c r="A2301" s="219" t="s">
        <v>5407</v>
      </c>
      <c r="B2301" s="220" t="s">
        <v>5408</v>
      </c>
      <c r="C2301" s="221" t="s">
        <v>145</v>
      </c>
      <c r="D2301" s="222">
        <v>0.246</v>
      </c>
      <c r="E2301" s="223">
        <f t="shared" si="1"/>
        <v>0.754</v>
      </c>
      <c r="F2301" s="224">
        <v>5.57</v>
      </c>
    </row>
    <row r="2302">
      <c r="A2302" s="219" t="s">
        <v>5409</v>
      </c>
      <c r="B2302" s="220" t="s">
        <v>5410</v>
      </c>
      <c r="C2302" s="221" t="s">
        <v>145</v>
      </c>
      <c r="D2302" s="222">
        <v>0.2038</v>
      </c>
      <c r="E2302" s="223">
        <f t="shared" si="1"/>
        <v>0.7962</v>
      </c>
      <c r="F2302" s="224">
        <v>10.4</v>
      </c>
    </row>
    <row r="2303">
      <c r="A2303" s="219" t="s">
        <v>5411</v>
      </c>
      <c r="B2303" s="220" t="s">
        <v>5412</v>
      </c>
      <c r="C2303" s="221" t="s">
        <v>145</v>
      </c>
      <c r="D2303" s="222">
        <v>0.332</v>
      </c>
      <c r="E2303" s="223">
        <f t="shared" si="1"/>
        <v>0.668</v>
      </c>
      <c r="F2303" s="224">
        <v>12.83</v>
      </c>
    </row>
    <row r="2304">
      <c r="A2304" s="219" t="s">
        <v>5413</v>
      </c>
      <c r="B2304" s="220" t="s">
        <v>5414</v>
      </c>
      <c r="C2304" s="221" t="s">
        <v>32</v>
      </c>
      <c r="D2304" s="222">
        <v>0.5422</v>
      </c>
      <c r="E2304" s="223">
        <f t="shared" si="1"/>
        <v>0.4578</v>
      </c>
      <c r="F2304" s="224">
        <v>8.41</v>
      </c>
    </row>
    <row r="2305">
      <c r="A2305" s="219" t="s">
        <v>5415</v>
      </c>
      <c r="B2305" s="220" t="s">
        <v>5416</v>
      </c>
      <c r="C2305" s="221" t="s">
        <v>32</v>
      </c>
      <c r="D2305" s="222">
        <v>0.5112</v>
      </c>
      <c r="E2305" s="223">
        <f t="shared" si="1"/>
        <v>0.4888</v>
      </c>
      <c r="F2305" s="224">
        <v>9.39</v>
      </c>
    </row>
    <row r="2306">
      <c r="A2306" s="219" t="s">
        <v>5417</v>
      </c>
      <c r="B2306" s="220" t="s">
        <v>5418</v>
      </c>
      <c r="C2306" s="221" t="s">
        <v>32</v>
      </c>
      <c r="D2306" s="222">
        <v>0.4008</v>
      </c>
      <c r="E2306" s="223">
        <f t="shared" si="1"/>
        <v>0.5992</v>
      </c>
      <c r="F2306" s="224">
        <v>12.8</v>
      </c>
    </row>
    <row r="2307">
      <c r="A2307" s="219" t="s">
        <v>5419</v>
      </c>
      <c r="B2307" s="220" t="s">
        <v>5420</v>
      </c>
      <c r="C2307" s="221" t="s">
        <v>32</v>
      </c>
      <c r="D2307" s="222">
        <v>0.5772</v>
      </c>
      <c r="E2307" s="223">
        <f t="shared" si="1"/>
        <v>0.4228</v>
      </c>
      <c r="F2307" s="224">
        <v>7.9</v>
      </c>
    </row>
    <row r="2308">
      <c r="A2308" s="219" t="s">
        <v>5421</v>
      </c>
      <c r="B2308" s="220" t="s">
        <v>5422</v>
      </c>
      <c r="C2308" s="221" t="s">
        <v>32</v>
      </c>
      <c r="D2308" s="222">
        <v>0.5549</v>
      </c>
      <c r="E2308" s="223">
        <f t="shared" si="1"/>
        <v>0.4451</v>
      </c>
      <c r="F2308" s="224">
        <v>8.65</v>
      </c>
    </row>
    <row r="2309">
      <c r="A2309" s="219" t="s">
        <v>5423</v>
      </c>
      <c r="B2309" s="220" t="s">
        <v>5424</v>
      </c>
      <c r="C2309" s="221" t="s">
        <v>32</v>
      </c>
      <c r="D2309" s="222">
        <v>0.4601</v>
      </c>
      <c r="E2309" s="223">
        <f t="shared" si="1"/>
        <v>0.5399</v>
      </c>
      <c r="F2309" s="224">
        <v>11.15</v>
      </c>
    </row>
    <row r="2310">
      <c r="A2310" s="219" t="s">
        <v>5425</v>
      </c>
      <c r="B2310" s="220" t="s">
        <v>5426</v>
      </c>
      <c r="C2310" s="221" t="s">
        <v>32</v>
      </c>
      <c r="D2310" s="222">
        <v>0.5109</v>
      </c>
      <c r="E2310" s="223">
        <f t="shared" si="1"/>
        <v>0.4891</v>
      </c>
      <c r="F2310" s="224">
        <v>5.95</v>
      </c>
    </row>
    <row r="2311">
      <c r="A2311" s="219" t="s">
        <v>5427</v>
      </c>
      <c r="B2311" s="220" t="s">
        <v>5428</v>
      </c>
      <c r="C2311" s="221" t="s">
        <v>32</v>
      </c>
      <c r="D2311" s="222">
        <v>0.4915</v>
      </c>
      <c r="E2311" s="223">
        <f t="shared" si="1"/>
        <v>0.5085</v>
      </c>
      <c r="F2311" s="224">
        <v>6.49</v>
      </c>
    </row>
    <row r="2312">
      <c r="A2312" s="219" t="s">
        <v>5429</v>
      </c>
      <c r="B2312" s="220" t="s">
        <v>5430</v>
      </c>
      <c r="C2312" s="221" t="s">
        <v>32</v>
      </c>
      <c r="D2312" s="222">
        <v>0.4096</v>
      </c>
      <c r="E2312" s="223">
        <f t="shared" si="1"/>
        <v>0.5904</v>
      </c>
      <c r="F2312" s="224">
        <v>8.35</v>
      </c>
    </row>
    <row r="2313">
      <c r="A2313" s="219" t="s">
        <v>5431</v>
      </c>
      <c r="B2313" s="220" t="s">
        <v>5432</v>
      </c>
      <c r="C2313" s="221" t="s">
        <v>32</v>
      </c>
      <c r="D2313" s="222">
        <v>0.5552</v>
      </c>
      <c r="E2313" s="223">
        <f t="shared" si="1"/>
        <v>0.4448</v>
      </c>
      <c r="F2313" s="224">
        <v>10.97</v>
      </c>
    </row>
    <row r="2314">
      <c r="A2314" s="219" t="s">
        <v>5433</v>
      </c>
      <c r="B2314" s="220" t="s">
        <v>5434</v>
      </c>
      <c r="C2314" s="221" t="s">
        <v>32</v>
      </c>
      <c r="D2314" s="222">
        <v>0.536</v>
      </c>
      <c r="E2314" s="223">
        <f t="shared" si="1"/>
        <v>0.464</v>
      </c>
      <c r="F2314" s="224">
        <v>11.94</v>
      </c>
    </row>
    <row r="2315">
      <c r="A2315" s="219" t="s">
        <v>5435</v>
      </c>
      <c r="B2315" s="220" t="s">
        <v>5436</v>
      </c>
      <c r="C2315" s="221" t="s">
        <v>32</v>
      </c>
      <c r="D2315" s="222">
        <v>0.4369</v>
      </c>
      <c r="E2315" s="223">
        <f t="shared" si="1"/>
        <v>0.5631</v>
      </c>
      <c r="F2315" s="224">
        <v>15.68</v>
      </c>
    </row>
    <row r="2316">
      <c r="A2316" s="219" t="s">
        <v>5437</v>
      </c>
      <c r="B2316" s="220" t="s">
        <v>5438</v>
      </c>
      <c r="C2316" s="221" t="s">
        <v>107</v>
      </c>
      <c r="D2316" s="222">
        <v>0.571</v>
      </c>
      <c r="E2316" s="223">
        <f t="shared" si="1"/>
        <v>0.429</v>
      </c>
      <c r="F2316" s="224">
        <v>18.46</v>
      </c>
    </row>
    <row r="2317">
      <c r="A2317" s="219" t="s">
        <v>5439</v>
      </c>
      <c r="B2317" s="220" t="s">
        <v>5440</v>
      </c>
      <c r="C2317" s="221" t="s">
        <v>107</v>
      </c>
      <c r="D2317" s="222">
        <v>0.5629</v>
      </c>
      <c r="E2317" s="223">
        <f t="shared" si="1"/>
        <v>0.4371</v>
      </c>
      <c r="F2317" s="224">
        <v>19.7</v>
      </c>
    </row>
    <row r="2318">
      <c r="A2318" s="219" t="s">
        <v>5441</v>
      </c>
      <c r="B2318" s="220" t="s">
        <v>5442</v>
      </c>
      <c r="C2318" s="221" t="s">
        <v>107</v>
      </c>
      <c r="D2318" s="222">
        <v>0.4622</v>
      </c>
      <c r="E2318" s="223">
        <f t="shared" si="1"/>
        <v>0.5378</v>
      </c>
      <c r="F2318" s="224">
        <v>25.64</v>
      </c>
    </row>
    <row r="2319">
      <c r="A2319" s="219" t="s">
        <v>5443</v>
      </c>
      <c r="B2319" s="220" t="s">
        <v>5444</v>
      </c>
      <c r="C2319" s="221" t="s">
        <v>32</v>
      </c>
      <c r="D2319" s="222">
        <v>0.2803</v>
      </c>
      <c r="E2319" s="223">
        <f t="shared" si="1"/>
        <v>0.7197</v>
      </c>
      <c r="F2319" s="224">
        <v>31.86</v>
      </c>
    </row>
    <row r="2320">
      <c r="A2320" s="219" t="s">
        <v>5445</v>
      </c>
      <c r="B2320" s="220" t="s">
        <v>5446</v>
      </c>
      <c r="C2320" s="221" t="s">
        <v>32</v>
      </c>
      <c r="D2320" s="222">
        <v>0.3054</v>
      </c>
      <c r="E2320" s="223">
        <f t="shared" si="1"/>
        <v>0.6946</v>
      </c>
      <c r="F2320" s="224">
        <v>29.24</v>
      </c>
    </row>
    <row r="2321">
      <c r="A2321" s="219" t="s">
        <v>5447</v>
      </c>
      <c r="B2321" s="220" t="s">
        <v>5448</v>
      </c>
      <c r="C2321" s="221" t="s">
        <v>32</v>
      </c>
      <c r="D2321" s="222">
        <v>0.2866</v>
      </c>
      <c r="E2321" s="223">
        <f t="shared" si="1"/>
        <v>0.7134</v>
      </c>
      <c r="F2321" s="224">
        <v>31.16</v>
      </c>
    </row>
    <row r="2322">
      <c r="A2322" s="219" t="s">
        <v>5449</v>
      </c>
      <c r="B2322" s="220" t="s">
        <v>5450</v>
      </c>
      <c r="C2322" s="221" t="s">
        <v>107</v>
      </c>
      <c r="D2322" s="222">
        <v>0.1625</v>
      </c>
      <c r="E2322" s="223">
        <f t="shared" si="1"/>
        <v>0.8375</v>
      </c>
      <c r="F2322" s="224">
        <v>57.29</v>
      </c>
    </row>
    <row r="2323">
      <c r="A2323" s="219" t="s">
        <v>5451</v>
      </c>
      <c r="B2323" s="220" t="s">
        <v>5452</v>
      </c>
      <c r="C2323" s="221" t="s">
        <v>107</v>
      </c>
      <c r="D2323" s="222">
        <v>0.0893</v>
      </c>
      <c r="E2323" s="223">
        <f t="shared" si="1"/>
        <v>0.9107</v>
      </c>
      <c r="F2323" s="224">
        <v>104.2</v>
      </c>
    </row>
    <row r="2324">
      <c r="A2324" s="219" t="s">
        <v>5453</v>
      </c>
      <c r="B2324" s="220" t="s">
        <v>5454</v>
      </c>
      <c r="C2324" s="221" t="s">
        <v>107</v>
      </c>
      <c r="D2324" s="222">
        <v>0.1345</v>
      </c>
      <c r="E2324" s="223">
        <f t="shared" si="1"/>
        <v>0.8655</v>
      </c>
      <c r="F2324" s="224">
        <v>64.77</v>
      </c>
    </row>
    <row r="2325">
      <c r="A2325" s="219" t="s">
        <v>5455</v>
      </c>
      <c r="B2325" s="220" t="s">
        <v>5456</v>
      </c>
      <c r="C2325" s="221" t="s">
        <v>107</v>
      </c>
      <c r="D2325" s="222">
        <v>0.1739</v>
      </c>
      <c r="E2325" s="223">
        <f t="shared" si="1"/>
        <v>0.8261</v>
      </c>
      <c r="F2325" s="224">
        <v>47.9</v>
      </c>
    </row>
    <row r="2326">
      <c r="A2326" s="219" t="s">
        <v>5457</v>
      </c>
      <c r="B2326" s="220" t="s">
        <v>5458</v>
      </c>
      <c r="C2326" s="221" t="s">
        <v>107</v>
      </c>
      <c r="D2326" s="222">
        <v>0.0938</v>
      </c>
      <c r="E2326" s="223">
        <f t="shared" si="1"/>
        <v>0.9062</v>
      </c>
      <c r="F2326" s="224">
        <v>96.14</v>
      </c>
    </row>
    <row r="2327">
      <c r="A2327" s="219" t="s">
        <v>5459</v>
      </c>
      <c r="B2327" s="220" t="s">
        <v>5460</v>
      </c>
      <c r="C2327" s="221" t="s">
        <v>107</v>
      </c>
      <c r="D2327" s="222">
        <v>0.0832</v>
      </c>
      <c r="E2327" s="223">
        <f t="shared" si="1"/>
        <v>0.9168</v>
      </c>
      <c r="F2327" s="224">
        <v>113.02</v>
      </c>
    </row>
    <row r="2328">
      <c r="A2328" s="219" t="s">
        <v>5461</v>
      </c>
      <c r="B2328" s="220" t="s">
        <v>5462</v>
      </c>
      <c r="C2328" s="221" t="s">
        <v>107</v>
      </c>
      <c r="D2328" s="222">
        <v>0.1153</v>
      </c>
      <c r="E2328" s="223">
        <f t="shared" si="1"/>
        <v>0.8847</v>
      </c>
      <c r="F2328" s="224">
        <v>89.97</v>
      </c>
    </row>
    <row r="2329">
      <c r="A2329" s="219" t="s">
        <v>5463</v>
      </c>
      <c r="B2329" s="220" t="s">
        <v>5464</v>
      </c>
      <c r="C2329" s="221" t="s">
        <v>107</v>
      </c>
      <c r="D2329" s="222">
        <v>0.1081</v>
      </c>
      <c r="E2329" s="223">
        <f t="shared" si="1"/>
        <v>0.8919</v>
      </c>
      <c r="F2329" s="224">
        <v>101.64</v>
      </c>
    </row>
    <row r="2330">
      <c r="A2330" s="219" t="s">
        <v>5465</v>
      </c>
      <c r="B2330" s="220" t="s">
        <v>5466</v>
      </c>
      <c r="C2330" s="221" t="s">
        <v>107</v>
      </c>
      <c r="D2330" s="222">
        <v>0.0833</v>
      </c>
      <c r="E2330" s="223">
        <f t="shared" si="1"/>
        <v>0.9167</v>
      </c>
      <c r="F2330" s="224">
        <v>138.33</v>
      </c>
    </row>
    <row r="2331">
      <c r="A2331" s="219" t="s">
        <v>5467</v>
      </c>
      <c r="B2331" s="220" t="s">
        <v>5468</v>
      </c>
      <c r="C2331" s="221" t="s">
        <v>107</v>
      </c>
      <c r="D2331" s="222">
        <v>0.081</v>
      </c>
      <c r="E2331" s="223">
        <f t="shared" si="1"/>
        <v>0.919</v>
      </c>
      <c r="F2331" s="224">
        <v>150.02</v>
      </c>
    </row>
    <row r="2332">
      <c r="A2332" s="219" t="s">
        <v>5469</v>
      </c>
      <c r="B2332" s="220" t="s">
        <v>5470</v>
      </c>
      <c r="C2332" s="221" t="s">
        <v>107</v>
      </c>
      <c r="D2332" s="222">
        <v>0.087</v>
      </c>
      <c r="E2332" s="223">
        <f t="shared" si="1"/>
        <v>0.913</v>
      </c>
      <c r="F2332" s="224">
        <v>120.34</v>
      </c>
    </row>
    <row r="2333">
      <c r="A2333" s="219" t="s">
        <v>5471</v>
      </c>
      <c r="B2333" s="220" t="s">
        <v>5472</v>
      </c>
      <c r="C2333" s="221" t="s">
        <v>107</v>
      </c>
      <c r="D2333" s="222">
        <v>0.0723</v>
      </c>
      <c r="E2333" s="223">
        <f t="shared" si="1"/>
        <v>0.9277</v>
      </c>
      <c r="F2333" s="224">
        <v>127.91</v>
      </c>
    </row>
    <row r="2334">
      <c r="A2334" s="219" t="s">
        <v>5473</v>
      </c>
      <c r="B2334" s="220" t="s">
        <v>5474</v>
      </c>
      <c r="C2334" s="221" t="s">
        <v>107</v>
      </c>
      <c r="D2334" s="222">
        <v>0.1571</v>
      </c>
      <c r="E2334" s="223">
        <f t="shared" si="1"/>
        <v>0.8429</v>
      </c>
      <c r="F2334" s="224">
        <v>165.96</v>
      </c>
    </row>
    <row r="2335">
      <c r="A2335" s="219" t="s">
        <v>5475</v>
      </c>
      <c r="B2335" s="220" t="s">
        <v>5476</v>
      </c>
      <c r="C2335" s="221" t="s">
        <v>107</v>
      </c>
      <c r="D2335" s="222">
        <v>0.0991</v>
      </c>
      <c r="E2335" s="223">
        <f t="shared" si="1"/>
        <v>0.9009</v>
      </c>
      <c r="F2335" s="224">
        <v>154.85</v>
      </c>
    </row>
    <row r="2336">
      <c r="A2336" s="219" t="s">
        <v>5477</v>
      </c>
      <c r="B2336" s="220" t="s">
        <v>5478</v>
      </c>
      <c r="C2336" s="221" t="s">
        <v>107</v>
      </c>
      <c r="D2336" s="222">
        <v>0.114</v>
      </c>
      <c r="E2336" s="223">
        <f t="shared" si="1"/>
        <v>0.886</v>
      </c>
      <c r="F2336" s="224">
        <v>160.33</v>
      </c>
    </row>
    <row r="2337">
      <c r="A2337" s="219" t="s">
        <v>5479</v>
      </c>
      <c r="B2337" s="220" t="s">
        <v>5480</v>
      </c>
      <c r="C2337" s="221" t="s">
        <v>107</v>
      </c>
      <c r="D2337" s="222">
        <v>0.098</v>
      </c>
      <c r="E2337" s="223">
        <f t="shared" si="1"/>
        <v>0.902</v>
      </c>
      <c r="F2337" s="224">
        <v>162.88</v>
      </c>
    </row>
    <row r="2338">
      <c r="A2338" s="219" t="s">
        <v>5481</v>
      </c>
      <c r="B2338" s="220" t="s">
        <v>5482</v>
      </c>
      <c r="C2338" s="221" t="s">
        <v>107</v>
      </c>
      <c r="D2338" s="222">
        <v>0.0867</v>
      </c>
      <c r="E2338" s="223">
        <f t="shared" si="1"/>
        <v>0.9133</v>
      </c>
      <c r="F2338" s="224">
        <v>122.73</v>
      </c>
    </row>
    <row r="2339">
      <c r="A2339" s="219" t="s">
        <v>5483</v>
      </c>
      <c r="B2339" s="220" t="s">
        <v>5484</v>
      </c>
      <c r="C2339" s="221" t="s">
        <v>107</v>
      </c>
      <c r="D2339" s="222">
        <v>0.0715</v>
      </c>
      <c r="E2339" s="223">
        <f t="shared" si="1"/>
        <v>0.9285</v>
      </c>
      <c r="F2339" s="224">
        <v>135.02</v>
      </c>
    </row>
    <row r="2340">
      <c r="A2340" s="219" t="s">
        <v>5485</v>
      </c>
      <c r="B2340" s="220" t="s">
        <v>5486</v>
      </c>
      <c r="C2340" s="221" t="s">
        <v>107</v>
      </c>
      <c r="D2340" s="222">
        <v>0.086</v>
      </c>
      <c r="E2340" s="223">
        <f t="shared" si="1"/>
        <v>0.914</v>
      </c>
      <c r="F2340" s="224">
        <v>134.0</v>
      </c>
    </row>
    <row r="2341">
      <c r="A2341" s="219" t="s">
        <v>5487</v>
      </c>
      <c r="B2341" s="220" t="s">
        <v>5488</v>
      </c>
      <c r="C2341" s="221" t="s">
        <v>107</v>
      </c>
      <c r="D2341" s="222">
        <v>0.0727</v>
      </c>
      <c r="E2341" s="223">
        <f t="shared" si="1"/>
        <v>0.9273</v>
      </c>
      <c r="F2341" s="224">
        <v>141.56</v>
      </c>
    </row>
    <row r="2342">
      <c r="A2342" s="219" t="s">
        <v>5489</v>
      </c>
      <c r="B2342" s="220" t="s">
        <v>5490</v>
      </c>
      <c r="C2342" s="221" t="s">
        <v>107</v>
      </c>
      <c r="D2342" s="222">
        <v>0.1035</v>
      </c>
      <c r="E2342" s="223">
        <f t="shared" si="1"/>
        <v>0.8965</v>
      </c>
      <c r="F2342" s="224">
        <v>189.33</v>
      </c>
    </row>
    <row r="2343">
      <c r="A2343" s="219" t="s">
        <v>5491</v>
      </c>
      <c r="B2343" s="220" t="s">
        <v>5492</v>
      </c>
      <c r="C2343" s="221" t="s">
        <v>107</v>
      </c>
      <c r="D2343" s="222">
        <v>0.0696</v>
      </c>
      <c r="E2343" s="223">
        <f t="shared" si="1"/>
        <v>0.9304</v>
      </c>
      <c r="F2343" s="224">
        <v>190.04</v>
      </c>
    </row>
    <row r="2344">
      <c r="A2344" s="219" t="s">
        <v>5493</v>
      </c>
      <c r="B2344" s="220" t="s">
        <v>5494</v>
      </c>
      <c r="C2344" s="221" t="s">
        <v>107</v>
      </c>
      <c r="D2344" s="222">
        <v>0.0798</v>
      </c>
      <c r="E2344" s="223">
        <f t="shared" si="1"/>
        <v>0.9202</v>
      </c>
      <c r="F2344" s="224">
        <v>189.01</v>
      </c>
    </row>
    <row r="2345">
      <c r="A2345" s="219" t="s">
        <v>5495</v>
      </c>
      <c r="B2345" s="220" t="s">
        <v>5496</v>
      </c>
      <c r="C2345" s="221" t="s">
        <v>107</v>
      </c>
      <c r="D2345" s="222">
        <v>0.0706</v>
      </c>
      <c r="E2345" s="223">
        <f t="shared" si="1"/>
        <v>0.9294</v>
      </c>
      <c r="F2345" s="224">
        <v>196.58</v>
      </c>
    </row>
    <row r="2346">
      <c r="A2346" s="219" t="s">
        <v>5497</v>
      </c>
      <c r="B2346" s="220" t="s">
        <v>5498</v>
      </c>
      <c r="C2346" s="221" t="s">
        <v>107</v>
      </c>
      <c r="D2346" s="222">
        <v>0.1175</v>
      </c>
      <c r="E2346" s="223">
        <f t="shared" si="1"/>
        <v>0.8825</v>
      </c>
      <c r="F2346" s="224">
        <v>45.78</v>
      </c>
    </row>
    <row r="2347">
      <c r="A2347" s="219" t="s">
        <v>5499</v>
      </c>
      <c r="B2347" s="220" t="s">
        <v>5500</v>
      </c>
      <c r="C2347" s="221" t="s">
        <v>107</v>
      </c>
      <c r="D2347" s="222">
        <v>0.2579</v>
      </c>
      <c r="E2347" s="223">
        <f t="shared" si="1"/>
        <v>0.7421</v>
      </c>
      <c r="F2347" s="224">
        <v>19.39</v>
      </c>
    </row>
    <row r="2348">
      <c r="A2348" s="219" t="s">
        <v>5501</v>
      </c>
      <c r="B2348" s="220" t="s">
        <v>5502</v>
      </c>
      <c r="C2348" s="221" t="s">
        <v>107</v>
      </c>
      <c r="D2348" s="222">
        <v>0.1546</v>
      </c>
      <c r="E2348" s="223">
        <f t="shared" si="1"/>
        <v>0.8454</v>
      </c>
      <c r="F2348" s="224">
        <v>54.28</v>
      </c>
    </row>
    <row r="2349">
      <c r="A2349" s="219" t="s">
        <v>5503</v>
      </c>
      <c r="B2349" s="220" t="s">
        <v>5504</v>
      </c>
      <c r="C2349" s="221" t="s">
        <v>107</v>
      </c>
      <c r="D2349" s="222">
        <v>0.1207</v>
      </c>
      <c r="E2349" s="223">
        <f t="shared" si="1"/>
        <v>0.8793</v>
      </c>
      <c r="F2349" s="224">
        <v>72.64</v>
      </c>
    </row>
    <row r="2350">
      <c r="A2350" s="219" t="s">
        <v>5505</v>
      </c>
      <c r="B2350" s="220" t="s">
        <v>5506</v>
      </c>
      <c r="C2350" s="221" t="s">
        <v>107</v>
      </c>
      <c r="D2350" s="222">
        <v>0.1326</v>
      </c>
      <c r="E2350" s="223">
        <f t="shared" si="1"/>
        <v>0.8674</v>
      </c>
      <c r="F2350" s="224">
        <v>41.18</v>
      </c>
    </row>
    <row r="2351">
      <c r="A2351" s="219" t="s">
        <v>5507</v>
      </c>
      <c r="B2351" s="220" t="s">
        <v>5508</v>
      </c>
      <c r="C2351" s="221" t="s">
        <v>107</v>
      </c>
      <c r="D2351" s="222">
        <v>0.1006</v>
      </c>
      <c r="E2351" s="223">
        <f t="shared" si="1"/>
        <v>0.8994</v>
      </c>
      <c r="F2351" s="224">
        <v>58.06</v>
      </c>
    </row>
    <row r="2352">
      <c r="A2352" s="219" t="s">
        <v>5509</v>
      </c>
      <c r="B2352" s="220" t="s">
        <v>5510</v>
      </c>
      <c r="C2352" s="221" t="s">
        <v>107</v>
      </c>
      <c r="D2352" s="222">
        <v>0.0825</v>
      </c>
      <c r="E2352" s="223">
        <f t="shared" si="1"/>
        <v>0.9175</v>
      </c>
      <c r="F2352" s="224">
        <v>92.34</v>
      </c>
    </row>
    <row r="2353">
      <c r="A2353" s="219" t="s">
        <v>5511</v>
      </c>
      <c r="B2353" s="220" t="s">
        <v>5512</v>
      </c>
      <c r="C2353" s="221" t="s">
        <v>107</v>
      </c>
      <c r="D2353" s="222">
        <v>0.0732</v>
      </c>
      <c r="E2353" s="223">
        <f t="shared" si="1"/>
        <v>0.9268</v>
      </c>
      <c r="F2353" s="224">
        <v>109.22</v>
      </c>
    </row>
    <row r="2354">
      <c r="A2354" s="219" t="s">
        <v>5513</v>
      </c>
      <c r="B2354" s="220" t="s">
        <v>5514</v>
      </c>
      <c r="C2354" s="221" t="s">
        <v>145</v>
      </c>
      <c r="D2354" s="222">
        <v>0.1634</v>
      </c>
      <c r="E2354" s="223">
        <f t="shared" si="1"/>
        <v>0.8366</v>
      </c>
      <c r="F2354" s="224">
        <v>174.97</v>
      </c>
    </row>
    <row r="2355">
      <c r="A2355" s="219" t="s">
        <v>5515</v>
      </c>
      <c r="B2355" s="220" t="s">
        <v>5516</v>
      </c>
      <c r="C2355" s="221" t="s">
        <v>145</v>
      </c>
      <c r="D2355" s="222">
        <v>0.0696</v>
      </c>
      <c r="E2355" s="223">
        <f t="shared" si="1"/>
        <v>0.9304</v>
      </c>
      <c r="F2355" s="224">
        <v>160.3</v>
      </c>
    </row>
    <row r="2356">
      <c r="A2356" s="219" t="s">
        <v>5517</v>
      </c>
      <c r="B2356" s="220" t="s">
        <v>5518</v>
      </c>
      <c r="C2356" s="221" t="s">
        <v>145</v>
      </c>
      <c r="D2356" s="222">
        <v>0.2541</v>
      </c>
      <c r="E2356" s="223">
        <f t="shared" si="1"/>
        <v>0.7459</v>
      </c>
      <c r="F2356" s="224">
        <v>112.52</v>
      </c>
    </row>
    <row r="2357">
      <c r="A2357" s="219" t="s">
        <v>5519</v>
      </c>
      <c r="B2357" s="220" t="s">
        <v>5520</v>
      </c>
      <c r="C2357" s="221" t="s">
        <v>145</v>
      </c>
      <c r="D2357" s="222">
        <v>0.1139</v>
      </c>
      <c r="E2357" s="223">
        <f t="shared" si="1"/>
        <v>0.8861</v>
      </c>
      <c r="F2357" s="224">
        <v>97.85</v>
      </c>
    </row>
    <row r="2358">
      <c r="A2358" s="219" t="s">
        <v>5521</v>
      </c>
      <c r="B2358" s="220" t="s">
        <v>5522</v>
      </c>
      <c r="C2358" s="221" t="s">
        <v>77</v>
      </c>
      <c r="D2358" s="222">
        <v>0.0262</v>
      </c>
      <c r="E2358" s="223">
        <f t="shared" si="1"/>
        <v>0.9738</v>
      </c>
      <c r="F2358" s="224">
        <v>14.14</v>
      </c>
    </row>
    <row r="2359">
      <c r="A2359" s="219" t="s">
        <v>5523</v>
      </c>
      <c r="B2359" s="220" t="s">
        <v>5524</v>
      </c>
      <c r="C2359" s="221" t="s">
        <v>77</v>
      </c>
      <c r="D2359" s="222">
        <v>0.0132</v>
      </c>
      <c r="E2359" s="223">
        <f t="shared" si="1"/>
        <v>0.9868</v>
      </c>
      <c r="F2359" s="224">
        <v>27.93</v>
      </c>
    </row>
    <row r="2360">
      <c r="A2360" s="219" t="s">
        <v>5525</v>
      </c>
      <c r="B2360" s="220" t="s">
        <v>5526</v>
      </c>
      <c r="C2360" s="221" t="s">
        <v>77</v>
      </c>
      <c r="D2360" s="222">
        <v>0.0111</v>
      </c>
      <c r="E2360" s="223">
        <f t="shared" si="1"/>
        <v>0.9889</v>
      </c>
      <c r="F2360" s="224">
        <v>33.35</v>
      </c>
    </row>
    <row r="2361">
      <c r="A2361" s="219" t="s">
        <v>5527</v>
      </c>
      <c r="B2361" s="220" t="s">
        <v>5528</v>
      </c>
      <c r="C2361" s="221" t="s">
        <v>77</v>
      </c>
      <c r="D2361" s="222">
        <v>0.0359</v>
      </c>
      <c r="E2361" s="223">
        <f t="shared" si="1"/>
        <v>0.9641</v>
      </c>
      <c r="F2361" s="224">
        <v>10.3</v>
      </c>
    </row>
    <row r="2362">
      <c r="A2362" s="219" t="s">
        <v>5529</v>
      </c>
      <c r="B2362" s="220" t="s">
        <v>5530</v>
      </c>
      <c r="C2362" s="221" t="s">
        <v>32</v>
      </c>
      <c r="D2362" s="222">
        <v>0.3509</v>
      </c>
      <c r="E2362" s="223">
        <f t="shared" si="1"/>
        <v>0.6491</v>
      </c>
      <c r="F2362" s="224">
        <v>83.92</v>
      </c>
    </row>
    <row r="2363">
      <c r="A2363" s="219" t="s">
        <v>5531</v>
      </c>
      <c r="B2363" s="220" t="s">
        <v>5532</v>
      </c>
      <c r="C2363" s="221" t="s">
        <v>32</v>
      </c>
      <c r="D2363" s="222">
        <v>0.4415</v>
      </c>
      <c r="E2363" s="223">
        <f t="shared" si="1"/>
        <v>0.5585</v>
      </c>
      <c r="F2363" s="224">
        <v>66.7</v>
      </c>
    </row>
    <row r="2364">
      <c r="A2364" s="219" t="s">
        <v>5533</v>
      </c>
      <c r="B2364" s="220" t="s">
        <v>5534</v>
      </c>
      <c r="C2364" s="221" t="s">
        <v>32</v>
      </c>
      <c r="D2364" s="222">
        <v>0.5242</v>
      </c>
      <c r="E2364" s="223">
        <f t="shared" si="1"/>
        <v>0.4758</v>
      </c>
      <c r="F2364" s="224">
        <v>28.08</v>
      </c>
    </row>
    <row r="2365">
      <c r="A2365" s="219" t="s">
        <v>5535</v>
      </c>
      <c r="B2365" s="220" t="s">
        <v>5536</v>
      </c>
      <c r="C2365" s="221" t="s">
        <v>107</v>
      </c>
      <c r="D2365" s="222">
        <v>0.1405</v>
      </c>
      <c r="E2365" s="223">
        <f t="shared" si="1"/>
        <v>0.8595</v>
      </c>
      <c r="F2365" s="224">
        <v>30.39</v>
      </c>
    </row>
    <row r="2366">
      <c r="A2366" s="219" t="s">
        <v>5537</v>
      </c>
      <c r="B2366" s="220" t="s">
        <v>5538</v>
      </c>
      <c r="C2366" s="221" t="s">
        <v>107</v>
      </c>
      <c r="D2366" s="222">
        <v>0.0291</v>
      </c>
      <c r="E2366" s="223">
        <f t="shared" si="1"/>
        <v>0.9709</v>
      </c>
      <c r="F2366" s="224">
        <v>12.71</v>
      </c>
    </row>
    <row r="2367">
      <c r="A2367" s="219" t="s">
        <v>5539</v>
      </c>
      <c r="B2367" s="220" t="s">
        <v>5540</v>
      </c>
      <c r="C2367" s="221" t="s">
        <v>107</v>
      </c>
      <c r="D2367" s="222">
        <v>0.0062</v>
      </c>
      <c r="E2367" s="223">
        <f t="shared" si="1"/>
        <v>0.9938</v>
      </c>
      <c r="F2367" s="224">
        <v>59.62</v>
      </c>
    </row>
    <row r="2368">
      <c r="A2368" s="219" t="s">
        <v>5541</v>
      </c>
      <c r="B2368" s="220" t="s">
        <v>5542</v>
      </c>
      <c r="C2368" s="221" t="s">
        <v>77</v>
      </c>
      <c r="D2368" s="222">
        <v>0.4456</v>
      </c>
      <c r="E2368" s="223">
        <f t="shared" si="1"/>
        <v>0.5544</v>
      </c>
      <c r="F2368" s="224">
        <v>13.6</v>
      </c>
    </row>
    <row r="2369">
      <c r="A2369" s="219" t="s">
        <v>5543</v>
      </c>
      <c r="B2369" s="220" t="s">
        <v>5544</v>
      </c>
      <c r="C2369" s="221" t="s">
        <v>32</v>
      </c>
      <c r="D2369" s="222">
        <v>0.0313</v>
      </c>
      <c r="E2369" s="223">
        <f t="shared" si="1"/>
        <v>0.9687</v>
      </c>
      <c r="F2369" s="224">
        <v>3137.15</v>
      </c>
    </row>
    <row r="2370">
      <c r="A2370" s="219" t="s">
        <v>5545</v>
      </c>
      <c r="B2370" s="220" t="s">
        <v>5546</v>
      </c>
      <c r="C2370" s="221" t="s">
        <v>32</v>
      </c>
      <c r="D2370" s="222">
        <v>0.3616</v>
      </c>
      <c r="E2370" s="223">
        <f t="shared" si="1"/>
        <v>0.6384</v>
      </c>
      <c r="F2370" s="224">
        <v>11.78</v>
      </c>
    </row>
    <row r="2371">
      <c r="A2371" s="219" t="s">
        <v>5547</v>
      </c>
      <c r="B2371" s="220" t="s">
        <v>5548</v>
      </c>
      <c r="C2371" s="221" t="s">
        <v>32</v>
      </c>
      <c r="D2371" s="222">
        <v>0.0192</v>
      </c>
      <c r="E2371" s="223">
        <f t="shared" si="1"/>
        <v>0.9808</v>
      </c>
      <c r="F2371" s="224">
        <v>10453.33</v>
      </c>
    </row>
    <row r="2372">
      <c r="A2372" s="219" t="s">
        <v>5549</v>
      </c>
      <c r="B2372" s="220" t="s">
        <v>5550</v>
      </c>
      <c r="C2372" s="221" t="s">
        <v>32</v>
      </c>
      <c r="D2372" s="222">
        <v>0.0053</v>
      </c>
      <c r="E2372" s="223">
        <f t="shared" si="1"/>
        <v>0.9947</v>
      </c>
      <c r="F2372" s="224">
        <v>5123.1</v>
      </c>
    </row>
    <row r="2373">
      <c r="A2373" s="219" t="s">
        <v>5551</v>
      </c>
      <c r="B2373" s="220" t="s">
        <v>5552</v>
      </c>
      <c r="C2373" s="221" t="s">
        <v>32</v>
      </c>
      <c r="D2373" s="222">
        <v>0.0057</v>
      </c>
      <c r="E2373" s="223">
        <f t="shared" si="1"/>
        <v>0.9943</v>
      </c>
      <c r="F2373" s="224">
        <v>6803.51</v>
      </c>
    </row>
    <row r="2374">
      <c r="A2374" s="219" t="s">
        <v>5553</v>
      </c>
      <c r="B2374" s="220" t="s">
        <v>5554</v>
      </c>
      <c r="C2374" s="221" t="s">
        <v>32</v>
      </c>
      <c r="D2374" s="222">
        <v>0.0276</v>
      </c>
      <c r="E2374" s="223">
        <f t="shared" si="1"/>
        <v>0.9724</v>
      </c>
      <c r="F2374" s="224">
        <v>6995.63</v>
      </c>
    </row>
    <row r="2375">
      <c r="A2375" s="219" t="s">
        <v>5555</v>
      </c>
      <c r="B2375" s="220" t="s">
        <v>5556</v>
      </c>
      <c r="C2375" s="221" t="s">
        <v>77</v>
      </c>
      <c r="D2375" s="222">
        <v>0.4225</v>
      </c>
      <c r="E2375" s="223">
        <f t="shared" si="1"/>
        <v>0.5775</v>
      </c>
      <c r="F2375" s="224">
        <v>6.84</v>
      </c>
    </row>
    <row r="2376">
      <c r="A2376" s="219" t="s">
        <v>5557</v>
      </c>
      <c r="B2376" s="220" t="s">
        <v>5558</v>
      </c>
      <c r="C2376" s="221" t="s">
        <v>77</v>
      </c>
      <c r="D2376" s="222">
        <v>0.5296</v>
      </c>
      <c r="E2376" s="223">
        <f t="shared" si="1"/>
        <v>0.4704</v>
      </c>
      <c r="F2376" s="224">
        <v>19.43</v>
      </c>
    </row>
    <row r="2377">
      <c r="A2377" s="219" t="s">
        <v>5559</v>
      </c>
      <c r="B2377" s="220" t="s">
        <v>5560</v>
      </c>
      <c r="C2377" s="221" t="s">
        <v>77</v>
      </c>
      <c r="D2377" s="222">
        <v>0.202</v>
      </c>
      <c r="E2377" s="223">
        <f t="shared" si="1"/>
        <v>0.798</v>
      </c>
      <c r="F2377" s="224">
        <v>136.29</v>
      </c>
    </row>
    <row r="2378">
      <c r="A2378" s="219" t="s">
        <v>5561</v>
      </c>
      <c r="B2378" s="220" t="s">
        <v>5562</v>
      </c>
      <c r="C2378" s="221" t="s">
        <v>77</v>
      </c>
      <c r="D2378" s="222">
        <v>0.2692</v>
      </c>
      <c r="E2378" s="223">
        <f t="shared" si="1"/>
        <v>0.7308</v>
      </c>
      <c r="F2378" s="224">
        <v>74.21</v>
      </c>
    </row>
    <row r="2379">
      <c r="A2379" s="219" t="s">
        <v>5563</v>
      </c>
      <c r="B2379" s="220" t="s">
        <v>5564</v>
      </c>
      <c r="C2379" s="221" t="s">
        <v>107</v>
      </c>
      <c r="D2379" s="222">
        <v>0.2278</v>
      </c>
      <c r="E2379" s="223">
        <f t="shared" si="1"/>
        <v>0.7722</v>
      </c>
      <c r="F2379" s="224">
        <v>64.76</v>
      </c>
    </row>
    <row r="2380">
      <c r="A2380" s="219" t="s">
        <v>5565</v>
      </c>
      <c r="B2380" s="220" t="s">
        <v>5566</v>
      </c>
      <c r="C2380" s="221" t="s">
        <v>107</v>
      </c>
      <c r="D2380" s="222">
        <v>0.1404</v>
      </c>
      <c r="E2380" s="223">
        <f t="shared" si="1"/>
        <v>0.8596</v>
      </c>
      <c r="F2380" s="224">
        <v>105.07</v>
      </c>
    </row>
    <row r="2381">
      <c r="A2381" s="219" t="s">
        <v>5567</v>
      </c>
      <c r="B2381" s="220" t="s">
        <v>5568</v>
      </c>
      <c r="C2381" s="221" t="s">
        <v>107</v>
      </c>
      <c r="D2381" s="222">
        <v>0.3048</v>
      </c>
      <c r="E2381" s="223">
        <f t="shared" si="1"/>
        <v>0.6952</v>
      </c>
      <c r="F2381" s="224">
        <v>66.82</v>
      </c>
    </row>
    <row r="2382">
      <c r="A2382" s="219" t="s">
        <v>5569</v>
      </c>
      <c r="B2382" s="220" t="s">
        <v>5570</v>
      </c>
      <c r="C2382" s="221" t="s">
        <v>107</v>
      </c>
      <c r="D2382" s="222">
        <v>0.199</v>
      </c>
      <c r="E2382" s="223">
        <f t="shared" si="1"/>
        <v>0.801</v>
      </c>
      <c r="F2382" s="224">
        <v>102.37</v>
      </c>
    </row>
    <row r="2383">
      <c r="A2383" s="219" t="s">
        <v>5571</v>
      </c>
      <c r="B2383" s="220" t="s">
        <v>5572</v>
      </c>
      <c r="C2383" s="221" t="s">
        <v>107</v>
      </c>
      <c r="D2383" s="222">
        <v>0.2086</v>
      </c>
      <c r="E2383" s="223">
        <f t="shared" si="1"/>
        <v>0.7914</v>
      </c>
      <c r="F2383" s="224">
        <v>67.58</v>
      </c>
    </row>
    <row r="2384">
      <c r="A2384" s="219" t="s">
        <v>5573</v>
      </c>
      <c r="B2384" s="220" t="s">
        <v>5574</v>
      </c>
      <c r="C2384" s="221" t="s">
        <v>107</v>
      </c>
      <c r="D2384" s="222">
        <v>0.2499</v>
      </c>
      <c r="E2384" s="223">
        <f t="shared" si="1"/>
        <v>0.7501</v>
      </c>
      <c r="F2384" s="224">
        <v>56.43</v>
      </c>
    </row>
    <row r="2385">
      <c r="A2385" s="219" t="s">
        <v>5575</v>
      </c>
      <c r="B2385" s="220" t="s">
        <v>5576</v>
      </c>
      <c r="C2385" s="221" t="s">
        <v>107</v>
      </c>
      <c r="D2385" s="222">
        <v>0.1569</v>
      </c>
      <c r="E2385" s="223">
        <f t="shared" si="1"/>
        <v>0.8431</v>
      </c>
      <c r="F2385" s="224">
        <v>89.88</v>
      </c>
    </row>
    <row r="2386">
      <c r="A2386" s="219" t="s">
        <v>5577</v>
      </c>
      <c r="B2386" s="220" t="s">
        <v>5578</v>
      </c>
      <c r="C2386" s="221" t="s">
        <v>107</v>
      </c>
      <c r="D2386" s="222">
        <v>0.2054</v>
      </c>
      <c r="E2386" s="223">
        <f t="shared" si="1"/>
        <v>0.7946</v>
      </c>
      <c r="F2386" s="224">
        <v>54.78</v>
      </c>
    </row>
    <row r="2387">
      <c r="A2387" s="219" t="s">
        <v>5579</v>
      </c>
      <c r="B2387" s="220" t="s">
        <v>5580</v>
      </c>
      <c r="C2387" s="221" t="s">
        <v>107</v>
      </c>
      <c r="D2387" s="222">
        <v>0.2466</v>
      </c>
      <c r="E2387" s="223">
        <f t="shared" si="1"/>
        <v>0.7534</v>
      </c>
      <c r="F2387" s="224">
        <v>45.62</v>
      </c>
    </row>
    <row r="2388">
      <c r="A2388" s="219" t="s">
        <v>5581</v>
      </c>
      <c r="B2388" s="220" t="s">
        <v>5582</v>
      </c>
      <c r="C2388" s="221" t="s">
        <v>107</v>
      </c>
      <c r="D2388" s="222">
        <v>0.1535</v>
      </c>
      <c r="E2388" s="223">
        <f t="shared" si="1"/>
        <v>0.8465</v>
      </c>
      <c r="F2388" s="224">
        <v>73.27</v>
      </c>
    </row>
    <row r="2389">
      <c r="A2389" s="219" t="s">
        <v>5583</v>
      </c>
      <c r="B2389" s="220" t="s">
        <v>5584</v>
      </c>
      <c r="C2389" s="221" t="s">
        <v>107</v>
      </c>
      <c r="D2389" s="222">
        <v>0.4216</v>
      </c>
      <c r="E2389" s="223">
        <f t="shared" si="1"/>
        <v>0.5784</v>
      </c>
      <c r="F2389" s="224">
        <v>11.48</v>
      </c>
    </row>
    <row r="2390">
      <c r="A2390" s="219" t="s">
        <v>5585</v>
      </c>
      <c r="B2390" s="220" t="s">
        <v>5586</v>
      </c>
      <c r="C2390" s="221" t="s">
        <v>32</v>
      </c>
      <c r="D2390" s="222">
        <v>0.2991</v>
      </c>
      <c r="E2390" s="223">
        <f t="shared" si="1"/>
        <v>0.7009</v>
      </c>
      <c r="F2390" s="224">
        <v>30.99</v>
      </c>
    </row>
    <row r="2391">
      <c r="A2391" s="219" t="s">
        <v>5587</v>
      </c>
      <c r="B2391" s="220" t="s">
        <v>5588</v>
      </c>
      <c r="C2391" s="221" t="s">
        <v>77</v>
      </c>
      <c r="D2391" s="222">
        <v>0.7091</v>
      </c>
      <c r="E2391" s="223">
        <f t="shared" si="1"/>
        <v>0.2909</v>
      </c>
      <c r="F2391" s="224">
        <v>21.97</v>
      </c>
    </row>
    <row r="2392">
      <c r="A2392" s="219" t="s">
        <v>5589</v>
      </c>
      <c r="B2392" s="220" t="s">
        <v>5590</v>
      </c>
      <c r="C2392" s="221" t="s">
        <v>145</v>
      </c>
      <c r="D2392" s="222">
        <v>0.7012</v>
      </c>
      <c r="E2392" s="223">
        <f t="shared" si="1"/>
        <v>0.2988</v>
      </c>
      <c r="F2392" s="224">
        <v>14.76</v>
      </c>
    </row>
    <row r="2393">
      <c r="A2393" s="219" t="s">
        <v>5591</v>
      </c>
      <c r="B2393" s="220" t="s">
        <v>5592</v>
      </c>
      <c r="C2393" s="221" t="s">
        <v>107</v>
      </c>
      <c r="D2393" s="222">
        <v>0.7034</v>
      </c>
      <c r="E2393" s="223">
        <f t="shared" si="1"/>
        <v>0.2966</v>
      </c>
      <c r="F2393" s="224">
        <v>30.78</v>
      </c>
    </row>
    <row r="2394">
      <c r="A2394" s="219" t="s">
        <v>5593</v>
      </c>
      <c r="B2394" s="220" t="s">
        <v>5594</v>
      </c>
      <c r="C2394" s="221" t="s">
        <v>107</v>
      </c>
      <c r="D2394" s="222">
        <v>0.199</v>
      </c>
      <c r="E2394" s="223">
        <f t="shared" si="1"/>
        <v>0.801</v>
      </c>
      <c r="F2394" s="224">
        <v>756.18</v>
      </c>
    </row>
    <row r="2395">
      <c r="A2395" s="219" t="s">
        <v>5595</v>
      </c>
      <c r="B2395" s="220" t="s">
        <v>5596</v>
      </c>
      <c r="C2395" s="221" t="s">
        <v>77</v>
      </c>
      <c r="D2395" s="222">
        <v>0.2</v>
      </c>
      <c r="E2395" s="223">
        <f t="shared" si="1"/>
        <v>0.8</v>
      </c>
      <c r="F2395" s="224">
        <v>0.1</v>
      </c>
    </row>
    <row r="2396">
      <c r="A2396" s="219" t="s">
        <v>5597</v>
      </c>
      <c r="B2396" s="220" t="s">
        <v>5598</v>
      </c>
      <c r="C2396" s="221" t="s">
        <v>77</v>
      </c>
      <c r="D2396" s="222">
        <v>0.1429</v>
      </c>
      <c r="E2396" s="223">
        <f t="shared" si="1"/>
        <v>0.8571</v>
      </c>
      <c r="F2396" s="224">
        <v>0.14</v>
      </c>
    </row>
    <row r="2397">
      <c r="A2397" s="219" t="s">
        <v>5599</v>
      </c>
      <c r="B2397" s="220" t="s">
        <v>5600</v>
      </c>
      <c r="C2397" s="221" t="s">
        <v>77</v>
      </c>
      <c r="D2397" s="222">
        <v>0.1667</v>
      </c>
      <c r="E2397" s="223">
        <f t="shared" si="1"/>
        <v>0.8333</v>
      </c>
      <c r="F2397" s="224">
        <v>0.36</v>
      </c>
    </row>
    <row r="2398">
      <c r="A2398" s="219" t="s">
        <v>5601</v>
      </c>
      <c r="B2398" s="220" t="s">
        <v>5602</v>
      </c>
      <c r="C2398" s="221" t="s">
        <v>32</v>
      </c>
      <c r="D2398" s="222">
        <v>0.5621</v>
      </c>
      <c r="E2398" s="223">
        <f t="shared" si="1"/>
        <v>0.4379</v>
      </c>
      <c r="F2398" s="224">
        <v>43.64</v>
      </c>
    </row>
    <row r="2399">
      <c r="A2399" s="219" t="s">
        <v>5603</v>
      </c>
      <c r="B2399" s="220" t="s">
        <v>5604</v>
      </c>
      <c r="C2399" s="221" t="s">
        <v>77</v>
      </c>
      <c r="D2399" s="222">
        <v>0.3521</v>
      </c>
      <c r="E2399" s="223">
        <f t="shared" si="1"/>
        <v>0.6479</v>
      </c>
      <c r="F2399" s="224">
        <v>345.58</v>
      </c>
    </row>
    <row r="2400">
      <c r="A2400" s="219" t="s">
        <v>5605</v>
      </c>
      <c r="B2400" s="220" t="s">
        <v>5606</v>
      </c>
      <c r="C2400" s="221" t="s">
        <v>104</v>
      </c>
      <c r="D2400" s="222">
        <v>0.198</v>
      </c>
      <c r="E2400" s="223">
        <f t="shared" si="1"/>
        <v>0.802</v>
      </c>
      <c r="F2400" s="224">
        <v>14.19</v>
      </c>
    </row>
    <row r="2401">
      <c r="A2401" s="219" t="s">
        <v>5607</v>
      </c>
      <c r="B2401" s="220" t="s">
        <v>5608</v>
      </c>
      <c r="C2401" s="221" t="s">
        <v>104</v>
      </c>
      <c r="D2401" s="222">
        <v>0.1181</v>
      </c>
      <c r="E2401" s="223">
        <f t="shared" si="1"/>
        <v>0.8819</v>
      </c>
      <c r="F2401" s="224">
        <v>10.75</v>
      </c>
    </row>
    <row r="2402">
      <c r="A2402" s="219" t="s">
        <v>5609</v>
      </c>
      <c r="B2402" s="220" t="s">
        <v>5610</v>
      </c>
      <c r="C2402" s="221" t="s">
        <v>104</v>
      </c>
      <c r="D2402" s="222">
        <v>0.0259</v>
      </c>
      <c r="E2402" s="223">
        <f t="shared" si="1"/>
        <v>0.9741</v>
      </c>
      <c r="F2402" s="224">
        <v>9.27</v>
      </c>
    </row>
    <row r="2403">
      <c r="A2403" s="219" t="s">
        <v>5611</v>
      </c>
      <c r="B2403" s="220" t="s">
        <v>5612</v>
      </c>
      <c r="C2403" s="221" t="s">
        <v>104</v>
      </c>
      <c r="D2403" s="222">
        <v>0.3898</v>
      </c>
      <c r="E2403" s="223">
        <f t="shared" si="1"/>
        <v>0.6102</v>
      </c>
      <c r="F2403" s="224">
        <v>23.04</v>
      </c>
    </row>
    <row r="2404">
      <c r="A2404" s="219" t="s">
        <v>5613</v>
      </c>
      <c r="B2404" s="220" t="s">
        <v>5614</v>
      </c>
      <c r="C2404" s="221" t="s">
        <v>104</v>
      </c>
      <c r="D2404" s="222">
        <v>0.2875</v>
      </c>
      <c r="E2404" s="223">
        <f t="shared" si="1"/>
        <v>0.7125</v>
      </c>
      <c r="F2404" s="224">
        <v>18.19</v>
      </c>
    </row>
    <row r="2405">
      <c r="A2405" s="219" t="s">
        <v>5615</v>
      </c>
      <c r="B2405" s="220" t="s">
        <v>5616</v>
      </c>
      <c r="C2405" s="221" t="s">
        <v>104</v>
      </c>
      <c r="D2405" s="222">
        <v>0.4511</v>
      </c>
      <c r="E2405" s="223">
        <f t="shared" si="1"/>
        <v>0.5489</v>
      </c>
      <c r="F2405" s="224">
        <v>25.76</v>
      </c>
    </row>
    <row r="2406">
      <c r="A2406" s="219" t="s">
        <v>5617</v>
      </c>
      <c r="B2406" s="220" t="s">
        <v>5618</v>
      </c>
      <c r="C2406" s="221" t="s">
        <v>145</v>
      </c>
      <c r="D2406" s="222">
        <v>0.3369</v>
      </c>
      <c r="E2406" s="223">
        <f t="shared" si="1"/>
        <v>0.6631</v>
      </c>
      <c r="F2406" s="224">
        <v>5404.34</v>
      </c>
    </row>
    <row r="2407">
      <c r="A2407" s="219" t="s">
        <v>5619</v>
      </c>
      <c r="B2407" s="220" t="s">
        <v>5620</v>
      </c>
      <c r="C2407" s="221" t="s">
        <v>145</v>
      </c>
      <c r="D2407" s="222">
        <v>0.3146</v>
      </c>
      <c r="E2407" s="223">
        <f t="shared" si="1"/>
        <v>0.6854</v>
      </c>
      <c r="F2407" s="224">
        <v>3851.36</v>
      </c>
    </row>
    <row r="2408">
      <c r="A2408" s="219" t="s">
        <v>5621</v>
      </c>
      <c r="B2408" s="220" t="s">
        <v>5622</v>
      </c>
      <c r="C2408" s="221" t="s">
        <v>145</v>
      </c>
      <c r="D2408" s="222">
        <v>0.3232</v>
      </c>
      <c r="E2408" s="223">
        <f t="shared" si="1"/>
        <v>0.6768</v>
      </c>
      <c r="F2408" s="224">
        <v>5309.23</v>
      </c>
    </row>
    <row r="2409">
      <c r="A2409" s="219" t="s">
        <v>5623</v>
      </c>
      <c r="B2409" s="220" t="s">
        <v>5624</v>
      </c>
      <c r="C2409" s="221" t="s">
        <v>145</v>
      </c>
      <c r="D2409" s="222">
        <v>0.2909</v>
      </c>
      <c r="E2409" s="223">
        <f t="shared" si="1"/>
        <v>0.7091</v>
      </c>
      <c r="F2409" s="224">
        <v>4843.47</v>
      </c>
    </row>
    <row r="2410">
      <c r="A2410" s="219" t="s">
        <v>5625</v>
      </c>
      <c r="B2410" s="220" t="s">
        <v>5626</v>
      </c>
      <c r="C2410" s="221" t="s">
        <v>145</v>
      </c>
      <c r="D2410" s="222">
        <v>0.3253</v>
      </c>
      <c r="E2410" s="223">
        <f t="shared" si="1"/>
        <v>0.6747</v>
      </c>
      <c r="F2410" s="224">
        <v>5513.6</v>
      </c>
    </row>
    <row r="2411">
      <c r="A2411" s="219" t="s">
        <v>5627</v>
      </c>
      <c r="B2411" s="220" t="s">
        <v>5628</v>
      </c>
      <c r="C2411" s="221" t="s">
        <v>145</v>
      </c>
      <c r="D2411" s="222">
        <v>0.292</v>
      </c>
      <c r="E2411" s="223">
        <f t="shared" si="1"/>
        <v>0.708</v>
      </c>
      <c r="F2411" s="224">
        <v>4649.75</v>
      </c>
    </row>
    <row r="2412">
      <c r="A2412" s="219" t="s">
        <v>5629</v>
      </c>
      <c r="B2412" s="220" t="s">
        <v>5630</v>
      </c>
      <c r="C2412" s="221" t="s">
        <v>145</v>
      </c>
      <c r="D2412" s="222">
        <v>0.2961</v>
      </c>
      <c r="E2412" s="223">
        <f t="shared" si="1"/>
        <v>0.7039</v>
      </c>
      <c r="F2412" s="224">
        <v>4631.57</v>
      </c>
    </row>
    <row r="2413">
      <c r="A2413" s="219" t="s">
        <v>5631</v>
      </c>
      <c r="B2413" s="220" t="s">
        <v>5632</v>
      </c>
      <c r="C2413" s="221" t="s">
        <v>145</v>
      </c>
      <c r="D2413" s="222">
        <v>0.2783</v>
      </c>
      <c r="E2413" s="223">
        <f t="shared" si="1"/>
        <v>0.7217</v>
      </c>
      <c r="F2413" s="224">
        <v>4942.44</v>
      </c>
    </row>
    <row r="2414">
      <c r="A2414" s="219" t="s">
        <v>5633</v>
      </c>
      <c r="B2414" s="220" t="s">
        <v>5634</v>
      </c>
      <c r="C2414" s="221" t="s">
        <v>77</v>
      </c>
      <c r="D2414" s="222">
        <v>0.1853</v>
      </c>
      <c r="E2414" s="223">
        <f t="shared" si="1"/>
        <v>0.8147</v>
      </c>
      <c r="F2414" s="224">
        <v>168.53</v>
      </c>
    </row>
    <row r="2415">
      <c r="A2415" s="219" t="s">
        <v>5635</v>
      </c>
      <c r="B2415" s="220" t="s">
        <v>5636</v>
      </c>
      <c r="C2415" s="221" t="s">
        <v>77</v>
      </c>
      <c r="D2415" s="222">
        <v>0.2413</v>
      </c>
      <c r="E2415" s="223">
        <f t="shared" si="1"/>
        <v>0.7587</v>
      </c>
      <c r="F2415" s="224">
        <v>129.43</v>
      </c>
    </row>
    <row r="2416">
      <c r="A2416" s="219" t="s">
        <v>5637</v>
      </c>
      <c r="B2416" s="220" t="s">
        <v>5638</v>
      </c>
      <c r="C2416" s="221" t="s">
        <v>77</v>
      </c>
      <c r="D2416" s="222">
        <v>0.1608</v>
      </c>
      <c r="E2416" s="223">
        <f t="shared" si="1"/>
        <v>0.8392</v>
      </c>
      <c r="F2416" s="224">
        <v>179.51</v>
      </c>
    </row>
    <row r="2417">
      <c r="A2417" s="219" t="s">
        <v>5639</v>
      </c>
      <c r="B2417" s="220" t="s">
        <v>5640</v>
      </c>
      <c r="C2417" s="221" t="s">
        <v>77</v>
      </c>
      <c r="D2417" s="222">
        <v>0.199</v>
      </c>
      <c r="E2417" s="223">
        <f t="shared" si="1"/>
        <v>0.801</v>
      </c>
      <c r="F2417" s="224">
        <v>145.05</v>
      </c>
    </row>
    <row r="2418">
      <c r="A2418" s="219" t="s">
        <v>5641</v>
      </c>
      <c r="B2418" s="220" t="s">
        <v>5642</v>
      </c>
      <c r="C2418" s="221" t="s">
        <v>77</v>
      </c>
      <c r="D2418" s="222">
        <v>0.1029</v>
      </c>
      <c r="E2418" s="223">
        <f t="shared" si="1"/>
        <v>0.8971</v>
      </c>
      <c r="F2418" s="224">
        <v>306.81</v>
      </c>
    </row>
    <row r="2419">
      <c r="A2419" s="219" t="s">
        <v>5643</v>
      </c>
      <c r="B2419" s="220" t="s">
        <v>5644</v>
      </c>
      <c r="C2419" s="221" t="s">
        <v>77</v>
      </c>
      <c r="D2419" s="222">
        <v>0.1156</v>
      </c>
      <c r="E2419" s="223">
        <f t="shared" si="1"/>
        <v>0.8844</v>
      </c>
      <c r="F2419" s="224">
        <v>261.5</v>
      </c>
    </row>
    <row r="2420">
      <c r="A2420" s="219" t="s">
        <v>5645</v>
      </c>
      <c r="B2420" s="220" t="s">
        <v>5646</v>
      </c>
      <c r="C2420" s="221" t="s">
        <v>77</v>
      </c>
      <c r="D2420" s="222">
        <v>0.1928</v>
      </c>
      <c r="E2420" s="223">
        <f t="shared" si="1"/>
        <v>0.8072</v>
      </c>
      <c r="F2420" s="224">
        <v>178.03</v>
      </c>
    </row>
    <row r="2421">
      <c r="A2421" s="219" t="s">
        <v>5647</v>
      </c>
      <c r="B2421" s="220" t="s">
        <v>5648</v>
      </c>
      <c r="C2421" s="221" t="s">
        <v>77</v>
      </c>
      <c r="D2421" s="222">
        <v>0.2511</v>
      </c>
      <c r="E2421" s="223">
        <f t="shared" si="1"/>
        <v>0.7489</v>
      </c>
      <c r="F2421" s="224">
        <v>136.71</v>
      </c>
    </row>
    <row r="2422">
      <c r="A2422" s="219" t="s">
        <v>5649</v>
      </c>
      <c r="B2422" s="220" t="s">
        <v>5650</v>
      </c>
      <c r="C2422" s="221" t="s">
        <v>77</v>
      </c>
      <c r="D2422" s="222">
        <v>0.0896</v>
      </c>
      <c r="E2422" s="223">
        <f t="shared" si="1"/>
        <v>0.9104</v>
      </c>
      <c r="F2422" s="224">
        <v>363.0</v>
      </c>
    </row>
    <row r="2423">
      <c r="A2423" s="219" t="s">
        <v>5651</v>
      </c>
      <c r="B2423" s="220" t="s">
        <v>5652</v>
      </c>
      <c r="C2423" s="221" t="s">
        <v>77</v>
      </c>
      <c r="D2423" s="222">
        <v>0.1544</v>
      </c>
      <c r="E2423" s="223">
        <f t="shared" si="1"/>
        <v>0.8456</v>
      </c>
      <c r="F2423" s="224">
        <v>186.44</v>
      </c>
    </row>
    <row r="2424">
      <c r="A2424" s="219" t="s">
        <v>5653</v>
      </c>
      <c r="B2424" s="220" t="s">
        <v>5654</v>
      </c>
      <c r="C2424" s="221" t="s">
        <v>77</v>
      </c>
      <c r="D2424" s="222">
        <v>0.1924</v>
      </c>
      <c r="E2424" s="223">
        <f t="shared" si="1"/>
        <v>0.8076</v>
      </c>
      <c r="F2424" s="224">
        <v>149.59</v>
      </c>
    </row>
    <row r="2425">
      <c r="A2425" s="219" t="s">
        <v>5655</v>
      </c>
      <c r="B2425" s="220" t="s">
        <v>5656</v>
      </c>
      <c r="C2425" s="221" t="s">
        <v>77</v>
      </c>
      <c r="D2425" s="222">
        <v>0.108</v>
      </c>
      <c r="E2425" s="223">
        <f t="shared" si="1"/>
        <v>0.892</v>
      </c>
      <c r="F2425" s="224">
        <v>281.05</v>
      </c>
    </row>
    <row r="2426">
      <c r="A2426" s="219" t="s">
        <v>5657</v>
      </c>
      <c r="B2426" s="220" t="s">
        <v>5658</v>
      </c>
      <c r="C2426" s="221" t="s">
        <v>77</v>
      </c>
      <c r="D2426" s="222">
        <v>0.1941</v>
      </c>
      <c r="E2426" s="223">
        <f t="shared" si="1"/>
        <v>0.8059</v>
      </c>
      <c r="F2426" s="224">
        <v>178.65</v>
      </c>
    </row>
    <row r="2427">
      <c r="A2427" s="219" t="s">
        <v>5659</v>
      </c>
      <c r="B2427" s="220" t="s">
        <v>5660</v>
      </c>
      <c r="C2427" s="221" t="s">
        <v>77</v>
      </c>
      <c r="D2427" s="222">
        <v>0.2508</v>
      </c>
      <c r="E2427" s="223">
        <f t="shared" si="1"/>
        <v>0.7492</v>
      </c>
      <c r="F2427" s="224">
        <v>138.25</v>
      </c>
    </row>
    <row r="2428">
      <c r="A2428" s="219" t="s">
        <v>5661</v>
      </c>
      <c r="B2428" s="220" t="s">
        <v>5662</v>
      </c>
      <c r="C2428" s="221" t="s">
        <v>77</v>
      </c>
      <c r="D2428" s="222">
        <v>0.0939</v>
      </c>
      <c r="E2428" s="223">
        <f t="shared" si="1"/>
        <v>0.9061</v>
      </c>
      <c r="F2428" s="224">
        <v>338.59</v>
      </c>
    </row>
    <row r="2429">
      <c r="A2429" s="219" t="s">
        <v>5663</v>
      </c>
      <c r="B2429" s="220" t="s">
        <v>5664</v>
      </c>
      <c r="C2429" s="221" t="s">
        <v>77</v>
      </c>
      <c r="D2429" s="222">
        <v>0.174</v>
      </c>
      <c r="E2429" s="223">
        <f t="shared" si="1"/>
        <v>0.826</v>
      </c>
      <c r="F2429" s="224">
        <v>177.73</v>
      </c>
    </row>
    <row r="2430">
      <c r="A2430" s="219" t="s">
        <v>5665</v>
      </c>
      <c r="B2430" s="220" t="s">
        <v>5666</v>
      </c>
      <c r="C2430" s="221" t="s">
        <v>77</v>
      </c>
      <c r="D2430" s="222">
        <v>0.2134</v>
      </c>
      <c r="E2430" s="223">
        <f t="shared" si="1"/>
        <v>0.7866</v>
      </c>
      <c r="F2430" s="224">
        <v>144.9</v>
      </c>
    </row>
    <row r="2431">
      <c r="A2431" s="219" t="s">
        <v>5667</v>
      </c>
      <c r="B2431" s="220" t="s">
        <v>5668</v>
      </c>
      <c r="C2431" s="221" t="s">
        <v>77</v>
      </c>
      <c r="D2431" s="222">
        <v>0.1166</v>
      </c>
      <c r="E2431" s="223">
        <f t="shared" si="1"/>
        <v>0.8834</v>
      </c>
      <c r="F2431" s="224">
        <v>261.39</v>
      </c>
    </row>
    <row r="2432">
      <c r="A2432" s="219" t="s">
        <v>5669</v>
      </c>
      <c r="B2432" s="220" t="s">
        <v>5670</v>
      </c>
      <c r="C2432" s="221" t="s">
        <v>77</v>
      </c>
      <c r="D2432" s="222">
        <v>0.1716</v>
      </c>
      <c r="E2432" s="223">
        <f t="shared" si="1"/>
        <v>0.8284</v>
      </c>
      <c r="F2432" s="224">
        <v>176.13</v>
      </c>
    </row>
    <row r="2433">
      <c r="A2433" s="219" t="s">
        <v>5671</v>
      </c>
      <c r="B2433" s="220" t="s">
        <v>5672</v>
      </c>
      <c r="C2433" s="221" t="s">
        <v>77</v>
      </c>
      <c r="D2433" s="222">
        <v>0.2257</v>
      </c>
      <c r="E2433" s="223">
        <f t="shared" si="1"/>
        <v>0.7743</v>
      </c>
      <c r="F2433" s="224">
        <v>133.87</v>
      </c>
    </row>
    <row r="2434">
      <c r="A2434" s="219" t="s">
        <v>5673</v>
      </c>
      <c r="B2434" s="220" t="s">
        <v>5674</v>
      </c>
      <c r="C2434" s="221" t="s">
        <v>77</v>
      </c>
      <c r="D2434" s="222">
        <v>0.1022</v>
      </c>
      <c r="E2434" s="223">
        <f t="shared" si="1"/>
        <v>0.8978</v>
      </c>
      <c r="F2434" s="224">
        <v>288.04</v>
      </c>
    </row>
    <row r="2435">
      <c r="A2435" s="219" t="s">
        <v>5675</v>
      </c>
      <c r="B2435" s="220" t="s">
        <v>5676</v>
      </c>
      <c r="C2435" s="221" t="s">
        <v>77</v>
      </c>
      <c r="D2435" s="222">
        <v>0.1524</v>
      </c>
      <c r="E2435" s="223">
        <f t="shared" si="1"/>
        <v>0.8476</v>
      </c>
      <c r="F2435" s="224">
        <v>169.06</v>
      </c>
    </row>
    <row r="2436">
      <c r="A2436" s="219" t="s">
        <v>5677</v>
      </c>
      <c r="B2436" s="220" t="s">
        <v>5678</v>
      </c>
      <c r="C2436" s="221" t="s">
        <v>77</v>
      </c>
      <c r="D2436" s="222">
        <v>0.1897</v>
      </c>
      <c r="E2436" s="223">
        <f t="shared" si="1"/>
        <v>0.8103</v>
      </c>
      <c r="F2436" s="224">
        <v>135.82</v>
      </c>
    </row>
    <row r="2437">
      <c r="A2437" s="219" t="s">
        <v>5679</v>
      </c>
      <c r="B2437" s="220" t="s">
        <v>5680</v>
      </c>
      <c r="C2437" s="221" t="s">
        <v>77</v>
      </c>
      <c r="D2437" s="222">
        <v>0.1154</v>
      </c>
      <c r="E2437" s="223">
        <f t="shared" si="1"/>
        <v>0.8846</v>
      </c>
      <c r="F2437" s="224">
        <v>242.74</v>
      </c>
    </row>
    <row r="2438">
      <c r="A2438" s="219" t="s">
        <v>5681</v>
      </c>
      <c r="B2438" s="220" t="s">
        <v>5682</v>
      </c>
      <c r="C2438" s="221" t="s">
        <v>77</v>
      </c>
      <c r="D2438" s="222">
        <v>0.404</v>
      </c>
      <c r="E2438" s="223">
        <f t="shared" si="1"/>
        <v>0.596</v>
      </c>
      <c r="F2438" s="224">
        <v>190.68</v>
      </c>
    </row>
    <row r="2439">
      <c r="A2439" s="219" t="s">
        <v>5683</v>
      </c>
      <c r="B2439" s="220" t="s">
        <v>5684</v>
      </c>
      <c r="C2439" s="221" t="s">
        <v>77</v>
      </c>
      <c r="D2439" s="222">
        <v>0.4011</v>
      </c>
      <c r="E2439" s="223">
        <f t="shared" si="1"/>
        <v>0.5989</v>
      </c>
      <c r="F2439" s="224">
        <v>224.36</v>
      </c>
    </row>
    <row r="2440">
      <c r="A2440" s="219" t="s">
        <v>5685</v>
      </c>
      <c r="B2440" s="220" t="s">
        <v>5686</v>
      </c>
      <c r="C2440" s="221" t="s">
        <v>77</v>
      </c>
      <c r="D2440" s="222">
        <v>0.4121</v>
      </c>
      <c r="E2440" s="223">
        <f t="shared" si="1"/>
        <v>0.5879</v>
      </c>
      <c r="F2440" s="224">
        <v>200.19</v>
      </c>
    </row>
    <row r="2441">
      <c r="A2441" s="219" t="s">
        <v>5687</v>
      </c>
      <c r="B2441" s="220" t="s">
        <v>5688</v>
      </c>
      <c r="C2441" s="221" t="s">
        <v>77</v>
      </c>
      <c r="D2441" s="222">
        <v>0.4691</v>
      </c>
      <c r="E2441" s="223">
        <f t="shared" si="1"/>
        <v>0.5309</v>
      </c>
      <c r="F2441" s="224">
        <v>284.36</v>
      </c>
    </row>
    <row r="2442">
      <c r="A2442" s="219" t="s">
        <v>5689</v>
      </c>
      <c r="B2442" s="220" t="s">
        <v>5690</v>
      </c>
      <c r="C2442" s="221" t="s">
        <v>77</v>
      </c>
      <c r="D2442" s="222">
        <v>0.4209</v>
      </c>
      <c r="E2442" s="223">
        <f t="shared" si="1"/>
        <v>0.5791</v>
      </c>
      <c r="F2442" s="224">
        <v>259.03</v>
      </c>
    </row>
    <row r="2443">
      <c r="A2443" s="219" t="s">
        <v>5691</v>
      </c>
      <c r="B2443" s="220" t="s">
        <v>5692</v>
      </c>
      <c r="C2443" s="221" t="s">
        <v>77</v>
      </c>
      <c r="D2443" s="222">
        <v>0.337</v>
      </c>
      <c r="E2443" s="223">
        <f t="shared" si="1"/>
        <v>0.663</v>
      </c>
      <c r="F2443" s="224">
        <v>571.98</v>
      </c>
    </row>
    <row r="2444">
      <c r="A2444" s="219" t="s">
        <v>5693</v>
      </c>
      <c r="B2444" s="220" t="s">
        <v>5694</v>
      </c>
      <c r="C2444" s="221" t="s">
        <v>77</v>
      </c>
      <c r="D2444" s="222">
        <v>0.3144</v>
      </c>
      <c r="E2444" s="223">
        <f t="shared" si="1"/>
        <v>0.6856</v>
      </c>
      <c r="F2444" s="224">
        <v>488.18</v>
      </c>
    </row>
    <row r="2445">
      <c r="A2445" s="219" t="s">
        <v>5695</v>
      </c>
      <c r="B2445" s="220" t="s">
        <v>5696</v>
      </c>
      <c r="C2445" s="221" t="s">
        <v>77</v>
      </c>
      <c r="D2445" s="222">
        <v>0.3819</v>
      </c>
      <c r="E2445" s="223">
        <f t="shared" si="1"/>
        <v>0.6181</v>
      </c>
      <c r="F2445" s="224">
        <v>200.81</v>
      </c>
    </row>
    <row r="2446">
      <c r="A2446" s="219" t="s">
        <v>5697</v>
      </c>
      <c r="B2446" s="220" t="s">
        <v>5698</v>
      </c>
      <c r="C2446" s="221" t="s">
        <v>77</v>
      </c>
      <c r="D2446" s="222">
        <v>0.3665</v>
      </c>
      <c r="E2446" s="223">
        <f t="shared" si="1"/>
        <v>0.6335</v>
      </c>
      <c r="F2446" s="224">
        <v>240.33</v>
      </c>
    </row>
    <row r="2447">
      <c r="A2447" s="219" t="s">
        <v>5699</v>
      </c>
      <c r="B2447" s="220" t="s">
        <v>5700</v>
      </c>
      <c r="C2447" s="221" t="s">
        <v>77</v>
      </c>
      <c r="D2447" s="222">
        <v>0.3761</v>
      </c>
      <c r="E2447" s="223">
        <f t="shared" si="1"/>
        <v>0.6239</v>
      </c>
      <c r="F2447" s="224">
        <v>214.95</v>
      </c>
    </row>
    <row r="2448">
      <c r="A2448" s="219" t="s">
        <v>5701</v>
      </c>
      <c r="B2448" s="220" t="s">
        <v>5702</v>
      </c>
      <c r="C2448" s="221" t="s">
        <v>77</v>
      </c>
      <c r="D2448" s="222">
        <v>0.4285</v>
      </c>
      <c r="E2448" s="223">
        <f t="shared" si="1"/>
        <v>0.5715</v>
      </c>
      <c r="F2448" s="224">
        <v>305.0</v>
      </c>
    </row>
    <row r="2449">
      <c r="A2449" s="219" t="s">
        <v>5703</v>
      </c>
      <c r="B2449" s="220" t="s">
        <v>5704</v>
      </c>
      <c r="C2449" s="221" t="s">
        <v>77</v>
      </c>
      <c r="D2449" s="222">
        <v>0.3765</v>
      </c>
      <c r="E2449" s="223">
        <f t="shared" si="1"/>
        <v>0.6235</v>
      </c>
      <c r="F2449" s="224">
        <v>280.85</v>
      </c>
    </row>
    <row r="2450">
      <c r="A2450" s="219" t="s">
        <v>5705</v>
      </c>
      <c r="B2450" s="220" t="s">
        <v>5706</v>
      </c>
      <c r="C2450" s="221" t="s">
        <v>77</v>
      </c>
      <c r="D2450" s="222">
        <v>0.3629</v>
      </c>
      <c r="E2450" s="223">
        <f t="shared" si="1"/>
        <v>0.6371</v>
      </c>
      <c r="F2450" s="224">
        <v>540.26</v>
      </c>
    </row>
    <row r="2451">
      <c r="A2451" s="219" t="s">
        <v>5707</v>
      </c>
      <c r="B2451" s="220" t="s">
        <v>5708</v>
      </c>
      <c r="C2451" s="221" t="s">
        <v>77</v>
      </c>
      <c r="D2451" s="222">
        <v>0.3444</v>
      </c>
      <c r="E2451" s="223">
        <f t="shared" si="1"/>
        <v>0.6556</v>
      </c>
      <c r="F2451" s="224">
        <v>451.8</v>
      </c>
    </row>
    <row r="2452">
      <c r="A2452" s="219" t="s">
        <v>5709</v>
      </c>
      <c r="B2452" s="220" t="s">
        <v>5710</v>
      </c>
      <c r="C2452" s="221" t="s">
        <v>77</v>
      </c>
      <c r="D2452" s="222">
        <v>0.4647</v>
      </c>
      <c r="E2452" s="223">
        <f t="shared" si="1"/>
        <v>0.5353</v>
      </c>
      <c r="F2452" s="224">
        <v>197.62</v>
      </c>
    </row>
    <row r="2453">
      <c r="A2453" s="219" t="s">
        <v>5711</v>
      </c>
      <c r="B2453" s="220" t="s">
        <v>5712</v>
      </c>
      <c r="C2453" s="221" t="s">
        <v>77</v>
      </c>
      <c r="D2453" s="222">
        <v>0.4419</v>
      </c>
      <c r="E2453" s="223">
        <f t="shared" si="1"/>
        <v>0.5581</v>
      </c>
      <c r="F2453" s="224">
        <v>238.62</v>
      </c>
    </row>
    <row r="2454">
      <c r="A2454" s="219" t="s">
        <v>5713</v>
      </c>
      <c r="B2454" s="220" t="s">
        <v>5714</v>
      </c>
      <c r="C2454" s="221" t="s">
        <v>77</v>
      </c>
      <c r="D2454" s="222">
        <v>0.4559</v>
      </c>
      <c r="E2454" s="223">
        <f t="shared" si="1"/>
        <v>0.5441</v>
      </c>
      <c r="F2454" s="224">
        <v>212.33</v>
      </c>
    </row>
    <row r="2455">
      <c r="A2455" s="219" t="s">
        <v>5715</v>
      </c>
      <c r="B2455" s="220" t="s">
        <v>5716</v>
      </c>
      <c r="C2455" s="221" t="s">
        <v>77</v>
      </c>
      <c r="D2455" s="222">
        <v>0.5013</v>
      </c>
      <c r="E2455" s="223">
        <f t="shared" si="1"/>
        <v>0.4987</v>
      </c>
      <c r="F2455" s="224">
        <v>311.74</v>
      </c>
    </row>
    <row r="2456">
      <c r="A2456" s="219" t="s">
        <v>5717</v>
      </c>
      <c r="B2456" s="220" t="s">
        <v>5718</v>
      </c>
      <c r="C2456" s="221" t="s">
        <v>77</v>
      </c>
      <c r="D2456" s="222">
        <v>0.4598</v>
      </c>
      <c r="E2456" s="223">
        <f t="shared" si="1"/>
        <v>0.5402</v>
      </c>
      <c r="F2456" s="224">
        <v>275.83</v>
      </c>
    </row>
    <row r="2457">
      <c r="A2457" s="219" t="s">
        <v>5719</v>
      </c>
      <c r="B2457" s="220" t="s">
        <v>5720</v>
      </c>
      <c r="C2457" s="221" t="s">
        <v>77</v>
      </c>
      <c r="D2457" s="222">
        <v>0.3277</v>
      </c>
      <c r="E2457" s="223">
        <f t="shared" si="1"/>
        <v>0.6723</v>
      </c>
      <c r="F2457" s="224">
        <v>646.9</v>
      </c>
    </row>
    <row r="2458">
      <c r="A2458" s="219" t="s">
        <v>5721</v>
      </c>
      <c r="B2458" s="220" t="s">
        <v>5722</v>
      </c>
      <c r="C2458" s="221" t="s">
        <v>77</v>
      </c>
      <c r="D2458" s="222">
        <v>0.3053</v>
      </c>
      <c r="E2458" s="223">
        <f t="shared" si="1"/>
        <v>0.6947</v>
      </c>
      <c r="F2458" s="224">
        <v>549.48</v>
      </c>
    </row>
    <row r="2459">
      <c r="A2459" s="219" t="s">
        <v>5723</v>
      </c>
      <c r="B2459" s="220" t="s">
        <v>5724</v>
      </c>
      <c r="C2459" s="221" t="s">
        <v>77</v>
      </c>
      <c r="D2459" s="222">
        <v>0.4152</v>
      </c>
      <c r="E2459" s="223">
        <f t="shared" si="1"/>
        <v>0.5848</v>
      </c>
      <c r="F2459" s="224">
        <v>214.74</v>
      </c>
    </row>
    <row r="2460">
      <c r="A2460" s="219" t="s">
        <v>5725</v>
      </c>
      <c r="B2460" s="220" t="s">
        <v>5726</v>
      </c>
      <c r="C2460" s="221" t="s">
        <v>77</v>
      </c>
      <c r="D2460" s="222">
        <v>0.3976</v>
      </c>
      <c r="E2460" s="223">
        <f t="shared" si="1"/>
        <v>0.6024</v>
      </c>
      <c r="F2460" s="224">
        <v>255.31</v>
      </c>
    </row>
    <row r="2461">
      <c r="A2461" s="219" t="s">
        <v>5727</v>
      </c>
      <c r="B2461" s="220" t="s">
        <v>5728</v>
      </c>
      <c r="C2461" s="221" t="s">
        <v>77</v>
      </c>
      <c r="D2461" s="222">
        <v>0.4079</v>
      </c>
      <c r="E2461" s="223">
        <f t="shared" si="1"/>
        <v>0.5921</v>
      </c>
      <c r="F2461" s="224">
        <v>229.96</v>
      </c>
    </row>
    <row r="2462">
      <c r="A2462" s="219" t="s">
        <v>5729</v>
      </c>
      <c r="B2462" s="220" t="s">
        <v>5730</v>
      </c>
      <c r="C2462" s="221" t="s">
        <v>77</v>
      </c>
      <c r="D2462" s="222">
        <v>0.4542</v>
      </c>
      <c r="E2462" s="223">
        <f t="shared" si="1"/>
        <v>0.5458</v>
      </c>
      <c r="F2462" s="224">
        <v>331.15</v>
      </c>
    </row>
    <row r="2463">
      <c r="A2463" s="219" t="s">
        <v>5731</v>
      </c>
      <c r="B2463" s="220" t="s">
        <v>5732</v>
      </c>
      <c r="C2463" s="221" t="s">
        <v>77</v>
      </c>
      <c r="D2463" s="222">
        <v>0.4049</v>
      </c>
      <c r="E2463" s="223">
        <f t="shared" si="1"/>
        <v>0.5951</v>
      </c>
      <c r="F2463" s="224">
        <v>297.47</v>
      </c>
    </row>
    <row r="2464">
      <c r="A2464" s="219" t="s">
        <v>5733</v>
      </c>
      <c r="B2464" s="220" t="s">
        <v>5734</v>
      </c>
      <c r="C2464" s="221" t="s">
        <v>77</v>
      </c>
      <c r="D2464" s="222">
        <v>0.3693</v>
      </c>
      <c r="E2464" s="223">
        <f t="shared" si="1"/>
        <v>0.6307</v>
      </c>
      <c r="F2464" s="224">
        <v>583.51</v>
      </c>
    </row>
    <row r="2465">
      <c r="A2465" s="219" t="s">
        <v>5735</v>
      </c>
      <c r="B2465" s="220" t="s">
        <v>5736</v>
      </c>
      <c r="C2465" s="221" t="s">
        <v>77</v>
      </c>
      <c r="D2465" s="222">
        <v>0.3516</v>
      </c>
      <c r="E2465" s="223">
        <f t="shared" si="1"/>
        <v>0.6484</v>
      </c>
      <c r="F2465" s="224">
        <v>483.8</v>
      </c>
    </row>
    <row r="2466">
      <c r="A2466" s="219" t="s">
        <v>5737</v>
      </c>
      <c r="B2466" s="220" t="s">
        <v>5738</v>
      </c>
      <c r="C2466" s="221" t="s">
        <v>77</v>
      </c>
      <c r="D2466" s="222">
        <v>0.4432</v>
      </c>
      <c r="E2466" s="223">
        <f t="shared" si="1"/>
        <v>0.5568</v>
      </c>
      <c r="F2466" s="224">
        <v>208.31</v>
      </c>
    </row>
    <row r="2467">
      <c r="A2467" s="219" t="s">
        <v>5739</v>
      </c>
      <c r="B2467" s="220" t="s">
        <v>5740</v>
      </c>
      <c r="C2467" s="221" t="s">
        <v>77</v>
      </c>
      <c r="D2467" s="222">
        <v>0.4249</v>
      </c>
      <c r="E2467" s="223">
        <f t="shared" si="1"/>
        <v>0.5751</v>
      </c>
      <c r="F2467" s="224">
        <v>249.42</v>
      </c>
    </row>
    <row r="2468">
      <c r="A2468" s="219" t="s">
        <v>5741</v>
      </c>
      <c r="B2468" s="220" t="s">
        <v>5742</v>
      </c>
      <c r="C2468" s="221" t="s">
        <v>77</v>
      </c>
      <c r="D2468" s="222">
        <v>0.4363</v>
      </c>
      <c r="E2468" s="223">
        <f t="shared" si="1"/>
        <v>0.5637</v>
      </c>
      <c r="F2468" s="224">
        <v>223.06</v>
      </c>
    </row>
    <row r="2469">
      <c r="A2469" s="219" t="s">
        <v>5743</v>
      </c>
      <c r="B2469" s="220" t="s">
        <v>5744</v>
      </c>
      <c r="C2469" s="221" t="s">
        <v>77</v>
      </c>
      <c r="D2469" s="222">
        <v>0.4896</v>
      </c>
      <c r="E2469" s="223">
        <f t="shared" si="1"/>
        <v>0.5104</v>
      </c>
      <c r="F2469" s="224">
        <v>320.51</v>
      </c>
    </row>
    <row r="2470">
      <c r="A2470" s="219" t="s">
        <v>5745</v>
      </c>
      <c r="B2470" s="220" t="s">
        <v>5746</v>
      </c>
      <c r="C2470" s="221" t="s">
        <v>77</v>
      </c>
      <c r="D2470" s="222">
        <v>0.4428</v>
      </c>
      <c r="E2470" s="223">
        <f t="shared" si="1"/>
        <v>0.5572</v>
      </c>
      <c r="F2470" s="224">
        <v>288.63</v>
      </c>
    </row>
    <row r="2471">
      <c r="A2471" s="219" t="s">
        <v>5747</v>
      </c>
      <c r="B2471" s="220" t="s">
        <v>5748</v>
      </c>
      <c r="C2471" s="221" t="s">
        <v>77</v>
      </c>
      <c r="D2471" s="222">
        <v>0.3372</v>
      </c>
      <c r="E2471" s="223">
        <f t="shared" si="1"/>
        <v>0.6628</v>
      </c>
      <c r="F2471" s="224">
        <v>632.63</v>
      </c>
    </row>
    <row r="2472">
      <c r="A2472" s="219" t="s">
        <v>5749</v>
      </c>
      <c r="B2472" s="220" t="s">
        <v>5750</v>
      </c>
      <c r="C2472" s="221" t="s">
        <v>77</v>
      </c>
      <c r="D2472" s="222">
        <v>0.3206</v>
      </c>
      <c r="E2472" s="223">
        <f t="shared" si="1"/>
        <v>0.6794</v>
      </c>
      <c r="F2472" s="224">
        <v>528.16</v>
      </c>
    </row>
    <row r="2473">
      <c r="A2473" s="219" t="s">
        <v>5751</v>
      </c>
      <c r="B2473" s="220" t="s">
        <v>5752</v>
      </c>
      <c r="C2473" s="221" t="s">
        <v>77</v>
      </c>
      <c r="D2473" s="222">
        <v>0.4143</v>
      </c>
      <c r="E2473" s="223">
        <f t="shared" si="1"/>
        <v>0.5857</v>
      </c>
      <c r="F2473" s="224">
        <v>217.79</v>
      </c>
    </row>
    <row r="2474">
      <c r="A2474" s="219" t="s">
        <v>5753</v>
      </c>
      <c r="B2474" s="220" t="s">
        <v>5754</v>
      </c>
      <c r="C2474" s="221" t="s">
        <v>77</v>
      </c>
      <c r="D2474" s="222">
        <v>0.399</v>
      </c>
      <c r="E2474" s="223">
        <f t="shared" si="1"/>
        <v>0.601</v>
      </c>
      <c r="F2474" s="224">
        <v>258.74</v>
      </c>
    </row>
    <row r="2475">
      <c r="A2475" s="219" t="s">
        <v>5755</v>
      </c>
      <c r="B2475" s="220" t="s">
        <v>5756</v>
      </c>
      <c r="C2475" s="221" t="s">
        <v>77</v>
      </c>
      <c r="D2475" s="222">
        <v>0.4086</v>
      </c>
      <c r="E2475" s="223">
        <f t="shared" si="1"/>
        <v>0.5914</v>
      </c>
      <c r="F2475" s="224">
        <v>232.48</v>
      </c>
    </row>
    <row r="2476">
      <c r="A2476" s="219" t="s">
        <v>5757</v>
      </c>
      <c r="B2476" s="220" t="s">
        <v>5758</v>
      </c>
      <c r="C2476" s="221" t="s">
        <v>77</v>
      </c>
      <c r="D2476" s="222">
        <v>0.4591</v>
      </c>
      <c r="E2476" s="223">
        <f t="shared" si="1"/>
        <v>0.5409</v>
      </c>
      <c r="F2476" s="224">
        <v>332.98</v>
      </c>
    </row>
    <row r="2477">
      <c r="A2477" s="219" t="s">
        <v>5759</v>
      </c>
      <c r="B2477" s="220" t="s">
        <v>5760</v>
      </c>
      <c r="C2477" s="221" t="s">
        <v>77</v>
      </c>
      <c r="D2477" s="222">
        <v>0.4075</v>
      </c>
      <c r="E2477" s="223">
        <f t="shared" si="1"/>
        <v>0.5925</v>
      </c>
      <c r="F2477" s="224">
        <v>302.28</v>
      </c>
    </row>
    <row r="2478">
      <c r="A2478" s="219" t="s">
        <v>5761</v>
      </c>
      <c r="B2478" s="220" t="s">
        <v>5762</v>
      </c>
      <c r="C2478" s="221" t="s">
        <v>77</v>
      </c>
      <c r="D2478" s="222">
        <v>0.3871</v>
      </c>
      <c r="E2478" s="223">
        <f t="shared" si="1"/>
        <v>0.6129</v>
      </c>
      <c r="F2478" s="224">
        <v>557.3</v>
      </c>
    </row>
    <row r="2479">
      <c r="A2479" s="219" t="s">
        <v>5763</v>
      </c>
      <c r="B2479" s="220" t="s">
        <v>5764</v>
      </c>
      <c r="C2479" s="221" t="s">
        <v>77</v>
      </c>
      <c r="D2479" s="222">
        <v>0.3682</v>
      </c>
      <c r="E2479" s="223">
        <f t="shared" si="1"/>
        <v>0.6318</v>
      </c>
      <c r="F2479" s="224">
        <v>463.36</v>
      </c>
    </row>
    <row r="2480">
      <c r="A2480" s="219" t="s">
        <v>5765</v>
      </c>
      <c r="B2480" s="220" t="s">
        <v>5766</v>
      </c>
      <c r="C2480" s="221" t="s">
        <v>77</v>
      </c>
      <c r="D2480" s="222">
        <v>0.4294</v>
      </c>
      <c r="E2480" s="223">
        <f t="shared" si="1"/>
        <v>0.5706</v>
      </c>
      <c r="F2480" s="224">
        <v>211.62</v>
      </c>
    </row>
    <row r="2481">
      <c r="A2481" s="219" t="s">
        <v>5767</v>
      </c>
      <c r="B2481" s="220" t="s">
        <v>5768</v>
      </c>
      <c r="C2481" s="221" t="s">
        <v>77</v>
      </c>
      <c r="D2481" s="222">
        <v>0.4097</v>
      </c>
      <c r="E2481" s="223">
        <f t="shared" si="1"/>
        <v>0.5903</v>
      </c>
      <c r="F2481" s="224">
        <v>254.06</v>
      </c>
    </row>
    <row r="2482">
      <c r="A2482" s="219" t="s">
        <v>5769</v>
      </c>
      <c r="B2482" s="220" t="s">
        <v>5770</v>
      </c>
      <c r="C2482" s="221" t="s">
        <v>77</v>
      </c>
      <c r="D2482" s="222">
        <v>0.4207</v>
      </c>
      <c r="E2482" s="223">
        <f t="shared" si="1"/>
        <v>0.5793</v>
      </c>
      <c r="F2482" s="224">
        <v>227.98</v>
      </c>
    </row>
    <row r="2483">
      <c r="A2483" s="219" t="s">
        <v>5771</v>
      </c>
      <c r="B2483" s="220" t="s">
        <v>5772</v>
      </c>
      <c r="C2483" s="221" t="s">
        <v>77</v>
      </c>
      <c r="D2483" s="222">
        <v>0.4782</v>
      </c>
      <c r="E2483" s="223">
        <f t="shared" si="1"/>
        <v>0.5218</v>
      </c>
      <c r="F2483" s="224">
        <v>320.93</v>
      </c>
    </row>
    <row r="2484">
      <c r="A2484" s="219" t="s">
        <v>5773</v>
      </c>
      <c r="B2484" s="220" t="s">
        <v>5774</v>
      </c>
      <c r="C2484" s="221" t="s">
        <v>77</v>
      </c>
      <c r="D2484" s="222">
        <v>0.4281</v>
      </c>
      <c r="E2484" s="223">
        <f t="shared" si="1"/>
        <v>0.5719</v>
      </c>
      <c r="F2484" s="224">
        <v>291.19</v>
      </c>
    </row>
    <row r="2485">
      <c r="A2485" s="219" t="s">
        <v>5775</v>
      </c>
      <c r="B2485" s="220" t="s">
        <v>5776</v>
      </c>
      <c r="C2485" s="221" t="s">
        <v>77</v>
      </c>
      <c r="D2485" s="222">
        <v>0.363</v>
      </c>
      <c r="E2485" s="223">
        <f t="shared" si="1"/>
        <v>0.637</v>
      </c>
      <c r="F2485" s="224">
        <v>581.9</v>
      </c>
    </row>
    <row r="2486">
      <c r="A2486" s="219" t="s">
        <v>5777</v>
      </c>
      <c r="B2486" s="220" t="s">
        <v>5778</v>
      </c>
      <c r="C2486" s="221" t="s">
        <v>77</v>
      </c>
      <c r="D2486" s="222">
        <v>0.3367</v>
      </c>
      <c r="E2486" s="223">
        <f t="shared" si="1"/>
        <v>0.6633</v>
      </c>
      <c r="F2486" s="224">
        <v>499.12</v>
      </c>
    </row>
    <row r="2487">
      <c r="A2487" s="219" t="s">
        <v>5779</v>
      </c>
      <c r="B2487" s="220" t="s">
        <v>5780</v>
      </c>
      <c r="C2487" s="221" t="s">
        <v>77</v>
      </c>
      <c r="D2487" s="222">
        <v>0.401</v>
      </c>
      <c r="E2487" s="223">
        <f t="shared" si="1"/>
        <v>0.599</v>
      </c>
      <c r="F2487" s="224">
        <v>220.91</v>
      </c>
    </row>
    <row r="2488">
      <c r="A2488" s="219" t="s">
        <v>5781</v>
      </c>
      <c r="B2488" s="220" t="s">
        <v>5782</v>
      </c>
      <c r="C2488" s="221" t="s">
        <v>77</v>
      </c>
      <c r="D2488" s="222">
        <v>0.3853</v>
      </c>
      <c r="E2488" s="223">
        <f t="shared" si="1"/>
        <v>0.6147</v>
      </c>
      <c r="F2488" s="224">
        <v>262.08</v>
      </c>
    </row>
    <row r="2489">
      <c r="A2489" s="219" t="s">
        <v>5783</v>
      </c>
      <c r="B2489" s="220" t="s">
        <v>5784</v>
      </c>
      <c r="C2489" s="221" t="s">
        <v>77</v>
      </c>
      <c r="D2489" s="222">
        <v>0.3941</v>
      </c>
      <c r="E2489" s="223">
        <f t="shared" si="1"/>
        <v>0.6059</v>
      </c>
      <c r="F2489" s="224">
        <v>236.77</v>
      </c>
    </row>
    <row r="2490">
      <c r="A2490" s="219" t="s">
        <v>5785</v>
      </c>
      <c r="B2490" s="220" t="s">
        <v>5786</v>
      </c>
      <c r="C2490" s="221" t="s">
        <v>77</v>
      </c>
      <c r="D2490" s="222">
        <v>0.4498</v>
      </c>
      <c r="E2490" s="223">
        <f t="shared" si="1"/>
        <v>0.5502</v>
      </c>
      <c r="F2490" s="224">
        <v>330.8</v>
      </c>
    </row>
    <row r="2491">
      <c r="A2491" s="219" t="s">
        <v>5787</v>
      </c>
      <c r="B2491" s="220" t="s">
        <v>5788</v>
      </c>
      <c r="C2491" s="221" t="s">
        <v>77</v>
      </c>
      <c r="D2491" s="222">
        <v>0.3941</v>
      </c>
      <c r="E2491" s="223">
        <f t="shared" si="1"/>
        <v>0.6059</v>
      </c>
      <c r="F2491" s="224">
        <v>303.09</v>
      </c>
    </row>
    <row r="2492">
      <c r="A2492" s="219" t="s">
        <v>5789</v>
      </c>
      <c r="B2492" s="220" t="s">
        <v>5790</v>
      </c>
      <c r="C2492" s="221" t="s">
        <v>77</v>
      </c>
      <c r="D2492" s="222">
        <v>0.3859</v>
      </c>
      <c r="E2492" s="223">
        <f t="shared" si="1"/>
        <v>0.6141</v>
      </c>
      <c r="F2492" s="224">
        <v>561.09</v>
      </c>
    </row>
    <row r="2493">
      <c r="A2493" s="219" t="s">
        <v>5791</v>
      </c>
      <c r="B2493" s="220" t="s">
        <v>5792</v>
      </c>
      <c r="C2493" s="221" t="s">
        <v>77</v>
      </c>
      <c r="D2493" s="222">
        <v>0.3628</v>
      </c>
      <c r="E2493" s="223">
        <f t="shared" si="1"/>
        <v>0.6372</v>
      </c>
      <c r="F2493" s="224">
        <v>474.76</v>
      </c>
    </row>
    <row r="2494">
      <c r="A2494" s="219" t="s">
        <v>5793</v>
      </c>
      <c r="B2494" s="220" t="s">
        <v>5794</v>
      </c>
      <c r="C2494" s="221" t="s">
        <v>145</v>
      </c>
      <c r="D2494" s="222">
        <v>0.2822</v>
      </c>
      <c r="E2494" s="223">
        <f t="shared" si="1"/>
        <v>0.7178</v>
      </c>
      <c r="F2494" s="224">
        <v>4.5</v>
      </c>
    </row>
    <row r="2495">
      <c r="A2495" s="219" t="s">
        <v>5795</v>
      </c>
      <c r="B2495" s="220" t="s">
        <v>5796</v>
      </c>
      <c r="C2495" s="221" t="s">
        <v>145</v>
      </c>
      <c r="D2495" s="222">
        <v>0.2675</v>
      </c>
      <c r="E2495" s="223">
        <f t="shared" si="1"/>
        <v>0.7325</v>
      </c>
      <c r="F2495" s="224">
        <v>3.85</v>
      </c>
    </row>
    <row r="2496">
      <c r="A2496" s="219" t="s">
        <v>5797</v>
      </c>
      <c r="B2496" s="220" t="s">
        <v>5798</v>
      </c>
      <c r="C2496" s="221" t="s">
        <v>145</v>
      </c>
      <c r="D2496" s="222">
        <v>0.2359</v>
      </c>
      <c r="E2496" s="223">
        <f t="shared" si="1"/>
        <v>0.7641</v>
      </c>
      <c r="F2496" s="224">
        <v>3.73</v>
      </c>
    </row>
    <row r="2497">
      <c r="A2497" s="219" t="s">
        <v>5799</v>
      </c>
      <c r="B2497" s="220" t="s">
        <v>5800</v>
      </c>
      <c r="C2497" s="221" t="s">
        <v>145</v>
      </c>
      <c r="D2497" s="222">
        <v>0.2251</v>
      </c>
      <c r="E2497" s="223">
        <f t="shared" si="1"/>
        <v>0.7749</v>
      </c>
      <c r="F2497" s="224">
        <v>2.31</v>
      </c>
    </row>
    <row r="2498">
      <c r="A2498" s="219" t="s">
        <v>5801</v>
      </c>
      <c r="B2498" s="220" t="s">
        <v>5802</v>
      </c>
      <c r="C2498" s="221" t="s">
        <v>145</v>
      </c>
      <c r="D2498" s="222">
        <v>0.0943</v>
      </c>
      <c r="E2498" s="223">
        <f t="shared" si="1"/>
        <v>0.9057</v>
      </c>
      <c r="F2498" s="224">
        <v>3.18</v>
      </c>
    </row>
    <row r="2499">
      <c r="A2499" s="219" t="s">
        <v>5803</v>
      </c>
      <c r="B2499" s="220" t="s">
        <v>5804</v>
      </c>
      <c r="C2499" s="221" t="s">
        <v>145</v>
      </c>
      <c r="D2499" s="222">
        <v>0.184</v>
      </c>
      <c r="E2499" s="223">
        <f t="shared" si="1"/>
        <v>0.816</v>
      </c>
      <c r="F2499" s="224">
        <v>15.65</v>
      </c>
    </row>
    <row r="2500">
      <c r="A2500" s="219" t="s">
        <v>5805</v>
      </c>
      <c r="B2500" s="220" t="s">
        <v>5806</v>
      </c>
      <c r="C2500" s="221" t="s">
        <v>145</v>
      </c>
      <c r="D2500" s="222">
        <v>0.176</v>
      </c>
      <c r="E2500" s="223">
        <f t="shared" si="1"/>
        <v>0.824</v>
      </c>
      <c r="F2500" s="224">
        <v>15.0</v>
      </c>
    </row>
    <row r="2501">
      <c r="A2501" s="219" t="s">
        <v>5807</v>
      </c>
      <c r="B2501" s="220" t="s">
        <v>5808</v>
      </c>
      <c r="C2501" s="221" t="s">
        <v>145</v>
      </c>
      <c r="D2501" s="222">
        <v>0.1673</v>
      </c>
      <c r="E2501" s="223">
        <f t="shared" si="1"/>
        <v>0.8327</v>
      </c>
      <c r="F2501" s="224">
        <v>14.88</v>
      </c>
    </row>
    <row r="2502">
      <c r="A2502" s="219" t="s">
        <v>5809</v>
      </c>
      <c r="B2502" s="220" t="s">
        <v>5810</v>
      </c>
      <c r="C2502" s="221" t="s">
        <v>145</v>
      </c>
      <c r="D2502" s="222">
        <v>0.1582</v>
      </c>
      <c r="E2502" s="223">
        <f t="shared" si="1"/>
        <v>0.8418</v>
      </c>
      <c r="F2502" s="224">
        <v>13.46</v>
      </c>
    </row>
    <row r="2503">
      <c r="A2503" s="219" t="s">
        <v>5811</v>
      </c>
      <c r="B2503" s="220" t="s">
        <v>5812</v>
      </c>
      <c r="C2503" s="221" t="s">
        <v>145</v>
      </c>
      <c r="D2503" s="222">
        <v>0.1333</v>
      </c>
      <c r="E2503" s="223">
        <f t="shared" si="1"/>
        <v>0.8667</v>
      </c>
      <c r="F2503" s="224">
        <v>14.33</v>
      </c>
    </row>
    <row r="2504">
      <c r="A2504" s="219" t="s">
        <v>5813</v>
      </c>
      <c r="B2504" s="220" t="s">
        <v>5814</v>
      </c>
      <c r="C2504" s="221" t="s">
        <v>145</v>
      </c>
      <c r="D2504" s="222">
        <v>0.1814</v>
      </c>
      <c r="E2504" s="223">
        <f t="shared" si="1"/>
        <v>0.8186</v>
      </c>
      <c r="F2504" s="224">
        <v>16.32</v>
      </c>
    </row>
    <row r="2505">
      <c r="A2505" s="219" t="s">
        <v>5815</v>
      </c>
      <c r="B2505" s="220" t="s">
        <v>5816</v>
      </c>
      <c r="C2505" s="221" t="s">
        <v>145</v>
      </c>
      <c r="D2505" s="222">
        <v>0.1677</v>
      </c>
      <c r="E2505" s="223">
        <f t="shared" si="1"/>
        <v>0.8323</v>
      </c>
      <c r="F2505" s="224">
        <v>16.04</v>
      </c>
    </row>
    <row r="2506">
      <c r="A2506" s="219" t="s">
        <v>5817</v>
      </c>
      <c r="B2506" s="220" t="s">
        <v>5818</v>
      </c>
      <c r="C2506" s="221" t="s">
        <v>145</v>
      </c>
      <c r="D2506" s="222">
        <v>0.1736</v>
      </c>
      <c r="E2506" s="223">
        <f t="shared" si="1"/>
        <v>0.8264</v>
      </c>
      <c r="F2506" s="224">
        <v>15.67</v>
      </c>
    </row>
    <row r="2507">
      <c r="A2507" s="219" t="s">
        <v>5819</v>
      </c>
      <c r="B2507" s="220" t="s">
        <v>5820</v>
      </c>
      <c r="C2507" s="221" t="s">
        <v>145</v>
      </c>
      <c r="D2507" s="222">
        <v>0.1592</v>
      </c>
      <c r="E2507" s="223">
        <f t="shared" si="1"/>
        <v>0.8408</v>
      </c>
      <c r="F2507" s="224">
        <v>15.39</v>
      </c>
    </row>
    <row r="2508">
      <c r="A2508" s="219" t="s">
        <v>5821</v>
      </c>
      <c r="B2508" s="220" t="s">
        <v>5822</v>
      </c>
      <c r="C2508" s="221" t="s">
        <v>145</v>
      </c>
      <c r="D2508" s="222">
        <v>0.1653</v>
      </c>
      <c r="E2508" s="223">
        <f t="shared" si="1"/>
        <v>0.8347</v>
      </c>
      <c r="F2508" s="224">
        <v>15.55</v>
      </c>
    </row>
    <row r="2509">
      <c r="A2509" s="219" t="s">
        <v>5823</v>
      </c>
      <c r="B2509" s="220" t="s">
        <v>5824</v>
      </c>
      <c r="C2509" s="221" t="s">
        <v>145</v>
      </c>
      <c r="D2509" s="222">
        <v>0.1506</v>
      </c>
      <c r="E2509" s="223">
        <f t="shared" si="1"/>
        <v>0.8494</v>
      </c>
      <c r="F2509" s="224">
        <v>15.27</v>
      </c>
    </row>
    <row r="2510">
      <c r="A2510" s="219" t="s">
        <v>5825</v>
      </c>
      <c r="B2510" s="220" t="s">
        <v>5826</v>
      </c>
      <c r="C2510" s="221" t="s">
        <v>145</v>
      </c>
      <c r="D2510" s="222">
        <v>0.1564</v>
      </c>
      <c r="E2510" s="223">
        <f t="shared" si="1"/>
        <v>0.8436</v>
      </c>
      <c r="F2510" s="224">
        <v>14.13</v>
      </c>
    </row>
    <row r="2511">
      <c r="A2511" s="219" t="s">
        <v>5827</v>
      </c>
      <c r="B2511" s="220" t="s">
        <v>5828</v>
      </c>
      <c r="C2511" s="221" t="s">
        <v>145</v>
      </c>
      <c r="D2511" s="222">
        <v>0.1401</v>
      </c>
      <c r="E2511" s="223">
        <f t="shared" si="1"/>
        <v>0.8599</v>
      </c>
      <c r="F2511" s="224">
        <v>13.85</v>
      </c>
    </row>
    <row r="2512">
      <c r="A2512" s="219" t="s">
        <v>5829</v>
      </c>
      <c r="B2512" s="220" t="s">
        <v>5830</v>
      </c>
      <c r="C2512" s="221" t="s">
        <v>145</v>
      </c>
      <c r="D2512" s="222">
        <v>0.1327</v>
      </c>
      <c r="E2512" s="223">
        <f t="shared" si="1"/>
        <v>0.8673</v>
      </c>
      <c r="F2512" s="224">
        <v>15.0</v>
      </c>
    </row>
    <row r="2513">
      <c r="A2513" s="219" t="s">
        <v>5831</v>
      </c>
      <c r="B2513" s="220" t="s">
        <v>5832</v>
      </c>
      <c r="C2513" s="221" t="s">
        <v>145</v>
      </c>
      <c r="D2513" s="222">
        <v>0.1168</v>
      </c>
      <c r="E2513" s="223">
        <f t="shared" si="1"/>
        <v>0.8832</v>
      </c>
      <c r="F2513" s="224">
        <v>14.72</v>
      </c>
    </row>
    <row r="2514">
      <c r="A2514" s="219" t="s">
        <v>5833</v>
      </c>
      <c r="B2514" s="220" t="s">
        <v>5834</v>
      </c>
      <c r="C2514" s="221" t="s">
        <v>145</v>
      </c>
      <c r="D2514" s="222">
        <v>0.2844</v>
      </c>
      <c r="E2514" s="223">
        <f t="shared" si="1"/>
        <v>0.7156</v>
      </c>
      <c r="F2514" s="224">
        <v>8.58</v>
      </c>
    </row>
    <row r="2515">
      <c r="A2515" s="219" t="s">
        <v>5835</v>
      </c>
      <c r="B2515" s="220" t="s">
        <v>5836</v>
      </c>
      <c r="C2515" s="221" t="s">
        <v>145</v>
      </c>
      <c r="D2515" s="222">
        <v>0.268</v>
      </c>
      <c r="E2515" s="223">
        <f t="shared" si="1"/>
        <v>0.732</v>
      </c>
      <c r="F2515" s="224">
        <v>7.35</v>
      </c>
    </row>
    <row r="2516">
      <c r="A2516" s="219" t="s">
        <v>5837</v>
      </c>
      <c r="B2516" s="220" t="s">
        <v>5838</v>
      </c>
      <c r="C2516" s="221" t="s">
        <v>145</v>
      </c>
      <c r="D2516" s="222">
        <v>0.2356</v>
      </c>
      <c r="E2516" s="223">
        <f t="shared" si="1"/>
        <v>0.7644</v>
      </c>
      <c r="F2516" s="224">
        <v>7.13</v>
      </c>
    </row>
    <row r="2517">
      <c r="A2517" s="219" t="s">
        <v>5839</v>
      </c>
      <c r="B2517" s="220" t="s">
        <v>5840</v>
      </c>
      <c r="C2517" s="221" t="s">
        <v>145</v>
      </c>
      <c r="D2517" s="222">
        <v>0.2287</v>
      </c>
      <c r="E2517" s="223">
        <f t="shared" si="1"/>
        <v>0.7713</v>
      </c>
      <c r="F2517" s="224">
        <v>4.46</v>
      </c>
    </row>
    <row r="2518">
      <c r="A2518" s="219" t="s">
        <v>5841</v>
      </c>
      <c r="B2518" s="220" t="s">
        <v>5842</v>
      </c>
      <c r="C2518" s="221" t="s">
        <v>145</v>
      </c>
      <c r="D2518" s="222">
        <v>0.1005</v>
      </c>
      <c r="E2518" s="223">
        <f t="shared" si="1"/>
        <v>0.8995</v>
      </c>
      <c r="F2518" s="224">
        <v>6.07</v>
      </c>
    </row>
    <row r="2519">
      <c r="A2519" s="219" t="s">
        <v>5843</v>
      </c>
      <c r="B2519" s="220" t="s">
        <v>5844</v>
      </c>
      <c r="C2519" s="221" t="s">
        <v>145</v>
      </c>
      <c r="D2519" s="222">
        <v>0.2038</v>
      </c>
      <c r="E2519" s="223">
        <f t="shared" si="1"/>
        <v>0.7962</v>
      </c>
      <c r="F2519" s="224">
        <v>20.17</v>
      </c>
    </row>
    <row r="2520">
      <c r="A2520" s="219" t="s">
        <v>5845</v>
      </c>
      <c r="B2520" s="220" t="s">
        <v>5846</v>
      </c>
      <c r="C2520" s="221" t="s">
        <v>145</v>
      </c>
      <c r="D2520" s="222">
        <v>0.1922</v>
      </c>
      <c r="E2520" s="223">
        <f t="shared" si="1"/>
        <v>0.8078</v>
      </c>
      <c r="F2520" s="224">
        <v>18.94</v>
      </c>
    </row>
    <row r="2521">
      <c r="A2521" s="219" t="s">
        <v>5847</v>
      </c>
      <c r="B2521" s="220" t="s">
        <v>5848</v>
      </c>
      <c r="C2521" s="221" t="s">
        <v>145</v>
      </c>
      <c r="D2521" s="222">
        <v>0.179</v>
      </c>
      <c r="E2521" s="223">
        <f t="shared" si="1"/>
        <v>0.821</v>
      </c>
      <c r="F2521" s="224">
        <v>18.72</v>
      </c>
    </row>
    <row r="2522">
      <c r="A2522" s="219" t="s">
        <v>5849</v>
      </c>
      <c r="B2522" s="220" t="s">
        <v>5850</v>
      </c>
      <c r="C2522" s="221" t="s">
        <v>145</v>
      </c>
      <c r="D2522" s="222">
        <v>0.1676</v>
      </c>
      <c r="E2522" s="223">
        <f t="shared" si="1"/>
        <v>0.8324</v>
      </c>
      <c r="F2522" s="224">
        <v>16.05</v>
      </c>
    </row>
    <row r="2523">
      <c r="A2523" s="219" t="s">
        <v>5851</v>
      </c>
      <c r="B2523" s="220" t="s">
        <v>5852</v>
      </c>
      <c r="C2523" s="221" t="s">
        <v>145</v>
      </c>
      <c r="D2523" s="222">
        <v>0.1291</v>
      </c>
      <c r="E2523" s="223">
        <f t="shared" si="1"/>
        <v>0.8709</v>
      </c>
      <c r="F2523" s="224">
        <v>17.66</v>
      </c>
    </row>
    <row r="2524">
      <c r="A2524" s="219" t="s">
        <v>5853</v>
      </c>
      <c r="B2524" s="220" t="s">
        <v>5854</v>
      </c>
      <c r="C2524" s="221" t="s">
        <v>145</v>
      </c>
      <c r="D2524" s="222">
        <v>0.2008</v>
      </c>
      <c r="E2524" s="223">
        <f t="shared" si="1"/>
        <v>0.7992</v>
      </c>
      <c r="F2524" s="224">
        <v>20.87</v>
      </c>
    </row>
    <row r="2525">
      <c r="A2525" s="219" t="s">
        <v>5855</v>
      </c>
      <c r="B2525" s="220" t="s">
        <v>5856</v>
      </c>
      <c r="C2525" s="221" t="s">
        <v>145</v>
      </c>
      <c r="D2525" s="222">
        <v>0.1905</v>
      </c>
      <c r="E2525" s="223">
        <f t="shared" si="1"/>
        <v>0.8095</v>
      </c>
      <c r="F2525" s="224">
        <v>20.58</v>
      </c>
    </row>
    <row r="2526">
      <c r="A2526" s="219" t="s">
        <v>5857</v>
      </c>
      <c r="B2526" s="220" t="s">
        <v>5858</v>
      </c>
      <c r="C2526" s="221" t="s">
        <v>145</v>
      </c>
      <c r="D2526" s="222">
        <v>0.1894</v>
      </c>
      <c r="E2526" s="223">
        <f t="shared" si="1"/>
        <v>0.8106</v>
      </c>
      <c r="F2526" s="224">
        <v>19.64</v>
      </c>
    </row>
    <row r="2527">
      <c r="A2527" s="219" t="s">
        <v>5859</v>
      </c>
      <c r="B2527" s="220" t="s">
        <v>5860</v>
      </c>
      <c r="C2527" s="221" t="s">
        <v>145</v>
      </c>
      <c r="D2527" s="222">
        <v>0.1783</v>
      </c>
      <c r="E2527" s="223">
        <f t="shared" si="1"/>
        <v>0.8217</v>
      </c>
      <c r="F2527" s="224">
        <v>19.35</v>
      </c>
    </row>
    <row r="2528">
      <c r="A2528" s="219" t="s">
        <v>5861</v>
      </c>
      <c r="B2528" s="220" t="s">
        <v>5862</v>
      </c>
      <c r="C2528" s="221" t="s">
        <v>145</v>
      </c>
      <c r="D2528" s="222">
        <v>0.1766</v>
      </c>
      <c r="E2528" s="223">
        <f t="shared" si="1"/>
        <v>0.8234</v>
      </c>
      <c r="F2528" s="224">
        <v>19.42</v>
      </c>
    </row>
    <row r="2529">
      <c r="A2529" s="219" t="s">
        <v>5863</v>
      </c>
      <c r="B2529" s="220" t="s">
        <v>5864</v>
      </c>
      <c r="C2529" s="221" t="s">
        <v>145</v>
      </c>
      <c r="D2529" s="222">
        <v>0.1652</v>
      </c>
      <c r="E2529" s="223">
        <f t="shared" si="1"/>
        <v>0.8348</v>
      </c>
      <c r="F2529" s="224">
        <v>19.13</v>
      </c>
    </row>
    <row r="2530">
      <c r="A2530" s="219" t="s">
        <v>5865</v>
      </c>
      <c r="B2530" s="220" t="s">
        <v>5866</v>
      </c>
      <c r="C2530" s="221" t="s">
        <v>145</v>
      </c>
      <c r="D2530" s="222">
        <v>0.1654</v>
      </c>
      <c r="E2530" s="223">
        <f t="shared" si="1"/>
        <v>0.8346</v>
      </c>
      <c r="F2530" s="224">
        <v>16.75</v>
      </c>
    </row>
    <row r="2531">
      <c r="A2531" s="219" t="s">
        <v>5867</v>
      </c>
      <c r="B2531" s="220" t="s">
        <v>5868</v>
      </c>
      <c r="C2531" s="221" t="s">
        <v>145</v>
      </c>
      <c r="D2531" s="222">
        <v>0.1519</v>
      </c>
      <c r="E2531" s="223">
        <f t="shared" si="1"/>
        <v>0.8481</v>
      </c>
      <c r="F2531" s="224">
        <v>16.46</v>
      </c>
    </row>
    <row r="2532">
      <c r="A2532" s="219" t="s">
        <v>5869</v>
      </c>
      <c r="B2532" s="220" t="s">
        <v>5870</v>
      </c>
      <c r="C2532" s="221" t="s">
        <v>145</v>
      </c>
      <c r="D2532" s="222">
        <v>0.1285</v>
      </c>
      <c r="E2532" s="223">
        <f t="shared" si="1"/>
        <v>0.8715</v>
      </c>
      <c r="F2532" s="224">
        <v>18.36</v>
      </c>
    </row>
    <row r="2533">
      <c r="A2533" s="219" t="s">
        <v>5871</v>
      </c>
      <c r="B2533" s="220" t="s">
        <v>5872</v>
      </c>
      <c r="C2533" s="221" t="s">
        <v>145</v>
      </c>
      <c r="D2533" s="222">
        <v>0.1157</v>
      </c>
      <c r="E2533" s="223">
        <f t="shared" si="1"/>
        <v>0.8843</v>
      </c>
      <c r="F2533" s="224">
        <v>18.07</v>
      </c>
    </row>
    <row r="2534">
      <c r="A2534" s="219" t="s">
        <v>5873</v>
      </c>
      <c r="B2534" s="220" t="s">
        <v>5874</v>
      </c>
      <c r="C2534" s="221" t="s">
        <v>145</v>
      </c>
      <c r="D2534" s="222">
        <v>0.1131</v>
      </c>
      <c r="E2534" s="223">
        <f t="shared" si="1"/>
        <v>0.8869</v>
      </c>
      <c r="F2534" s="224">
        <v>10.96</v>
      </c>
    </row>
    <row r="2535">
      <c r="A2535" s="219" t="s">
        <v>5875</v>
      </c>
      <c r="B2535" s="220" t="s">
        <v>5876</v>
      </c>
      <c r="C2535" s="221" t="s">
        <v>145</v>
      </c>
      <c r="D2535" s="222">
        <v>0.1327</v>
      </c>
      <c r="E2535" s="223">
        <f t="shared" si="1"/>
        <v>0.8673</v>
      </c>
      <c r="F2535" s="224">
        <v>12.74</v>
      </c>
    </row>
    <row r="2536">
      <c r="A2536" s="219" t="s">
        <v>5877</v>
      </c>
      <c r="B2536" s="220" t="s">
        <v>5878</v>
      </c>
      <c r="C2536" s="221" t="s">
        <v>145</v>
      </c>
      <c r="D2536" s="222">
        <v>0.1112</v>
      </c>
      <c r="E2536" s="223">
        <f t="shared" si="1"/>
        <v>0.8888</v>
      </c>
      <c r="F2536" s="224">
        <v>17.63</v>
      </c>
    </row>
    <row r="2537">
      <c r="A2537" s="219" t="s">
        <v>5879</v>
      </c>
      <c r="B2537" s="220" t="s">
        <v>5880</v>
      </c>
      <c r="C2537" s="221" t="s">
        <v>145</v>
      </c>
      <c r="D2537" s="222">
        <v>0.1095</v>
      </c>
      <c r="E2537" s="223">
        <f t="shared" si="1"/>
        <v>0.8905</v>
      </c>
      <c r="F2537" s="224">
        <v>18.9</v>
      </c>
    </row>
    <row r="2538">
      <c r="A2538" s="219" t="s">
        <v>5881</v>
      </c>
      <c r="B2538" s="220" t="s">
        <v>5882</v>
      </c>
      <c r="C2538" s="221" t="s">
        <v>145</v>
      </c>
      <c r="D2538" s="222">
        <v>0.1139</v>
      </c>
      <c r="E2538" s="223">
        <f t="shared" si="1"/>
        <v>0.8861</v>
      </c>
      <c r="F2538" s="224">
        <v>16.94</v>
      </c>
    </row>
    <row r="2539">
      <c r="A2539" s="219" t="s">
        <v>5883</v>
      </c>
      <c r="B2539" s="220" t="s">
        <v>5884</v>
      </c>
      <c r="C2539" s="221" t="s">
        <v>145</v>
      </c>
      <c r="D2539" s="222">
        <v>0.1088</v>
      </c>
      <c r="E2539" s="223">
        <f t="shared" si="1"/>
        <v>0.8912</v>
      </c>
      <c r="F2539" s="224">
        <v>17.74</v>
      </c>
    </row>
    <row r="2540">
      <c r="A2540" s="219" t="s">
        <v>5885</v>
      </c>
      <c r="B2540" s="220" t="s">
        <v>5886</v>
      </c>
      <c r="C2540" s="221" t="s">
        <v>145</v>
      </c>
      <c r="D2540" s="222">
        <v>0.1103</v>
      </c>
      <c r="E2540" s="223">
        <f t="shared" si="1"/>
        <v>0.8897</v>
      </c>
      <c r="F2540" s="224">
        <v>22.03</v>
      </c>
    </row>
    <row r="2541">
      <c r="A2541" s="219" t="s">
        <v>5887</v>
      </c>
      <c r="B2541" s="220" t="s">
        <v>5888</v>
      </c>
      <c r="C2541" s="221" t="s">
        <v>145</v>
      </c>
      <c r="D2541" s="222">
        <v>0.11</v>
      </c>
      <c r="E2541" s="223">
        <f t="shared" si="1"/>
        <v>0.89</v>
      </c>
      <c r="F2541" s="224">
        <v>20.63</v>
      </c>
    </row>
    <row r="2542">
      <c r="A2542" s="219" t="s">
        <v>5889</v>
      </c>
      <c r="B2542" s="220" t="s">
        <v>5890</v>
      </c>
      <c r="C2542" s="221" t="s">
        <v>145</v>
      </c>
      <c r="D2542" s="222">
        <v>0.1046</v>
      </c>
      <c r="E2542" s="223">
        <f t="shared" si="1"/>
        <v>0.8954</v>
      </c>
      <c r="F2542" s="224">
        <v>21.79</v>
      </c>
    </row>
    <row r="2543">
      <c r="A2543" s="219" t="s">
        <v>5891</v>
      </c>
      <c r="B2543" s="220" t="s">
        <v>5892</v>
      </c>
      <c r="C2543" s="221" t="s">
        <v>145</v>
      </c>
      <c r="D2543" s="222">
        <v>0.1137</v>
      </c>
      <c r="E2543" s="223">
        <f t="shared" si="1"/>
        <v>0.8863</v>
      </c>
      <c r="F2543" s="224">
        <v>24.63</v>
      </c>
    </row>
    <row r="2544">
      <c r="A2544" s="219" t="s">
        <v>5893</v>
      </c>
      <c r="B2544" s="220" t="s">
        <v>5894</v>
      </c>
      <c r="C2544" s="221" t="s">
        <v>145</v>
      </c>
      <c r="D2544" s="222">
        <v>0.0998</v>
      </c>
      <c r="E2544" s="223">
        <f t="shared" si="1"/>
        <v>0.9002</v>
      </c>
      <c r="F2544" s="224">
        <v>26.36</v>
      </c>
    </row>
    <row r="2545">
      <c r="A2545" s="219" t="s">
        <v>5895</v>
      </c>
      <c r="B2545" s="220" t="s">
        <v>5896</v>
      </c>
      <c r="C2545" s="221" t="s">
        <v>145</v>
      </c>
      <c r="D2545" s="222">
        <v>0.1068</v>
      </c>
      <c r="E2545" s="223">
        <f t="shared" si="1"/>
        <v>0.8932</v>
      </c>
      <c r="F2545" s="224">
        <v>29.69</v>
      </c>
    </row>
    <row r="2546">
      <c r="A2546" s="219" t="s">
        <v>5897</v>
      </c>
      <c r="B2546" s="220" t="s">
        <v>5898</v>
      </c>
      <c r="C2546" s="221" t="s">
        <v>145</v>
      </c>
      <c r="D2546" s="222">
        <v>0.1426</v>
      </c>
      <c r="E2546" s="223">
        <f t="shared" si="1"/>
        <v>0.8574</v>
      </c>
      <c r="F2546" s="224">
        <v>13.18</v>
      </c>
    </row>
    <row r="2547">
      <c r="A2547" s="219" t="s">
        <v>5899</v>
      </c>
      <c r="B2547" s="220" t="s">
        <v>5900</v>
      </c>
      <c r="C2547" s="221" t="s">
        <v>145</v>
      </c>
      <c r="D2547" s="222">
        <v>0.134</v>
      </c>
      <c r="E2547" s="223">
        <f t="shared" si="1"/>
        <v>0.866</v>
      </c>
      <c r="F2547" s="224">
        <v>20.22</v>
      </c>
    </row>
    <row r="2548">
      <c r="A2548" s="219" t="s">
        <v>5901</v>
      </c>
      <c r="B2548" s="220" t="s">
        <v>5902</v>
      </c>
      <c r="C2548" s="221" t="s">
        <v>145</v>
      </c>
      <c r="D2548" s="222">
        <v>0.1279</v>
      </c>
      <c r="E2548" s="223">
        <f t="shared" si="1"/>
        <v>0.8721</v>
      </c>
      <c r="F2548" s="224">
        <v>21.26</v>
      </c>
    </row>
    <row r="2549">
      <c r="A2549" s="219" t="s">
        <v>5903</v>
      </c>
      <c r="B2549" s="220" t="s">
        <v>5904</v>
      </c>
      <c r="C2549" s="221" t="s">
        <v>145</v>
      </c>
      <c r="D2549" s="222">
        <v>0.127</v>
      </c>
      <c r="E2549" s="223">
        <f t="shared" si="1"/>
        <v>0.873</v>
      </c>
      <c r="F2549" s="224">
        <v>24.64</v>
      </c>
    </row>
    <row r="2550">
      <c r="A2550" s="219" t="s">
        <v>5905</v>
      </c>
      <c r="B2550" s="220" t="s">
        <v>5906</v>
      </c>
      <c r="C2550" s="221" t="s">
        <v>145</v>
      </c>
      <c r="D2550" s="222">
        <v>0.1289</v>
      </c>
      <c r="E2550" s="223">
        <f t="shared" si="1"/>
        <v>0.8711</v>
      </c>
      <c r="F2550" s="224">
        <v>27.38</v>
      </c>
    </row>
    <row r="2551">
      <c r="A2551" s="219" t="s">
        <v>5907</v>
      </c>
      <c r="B2551" s="220" t="s">
        <v>5908</v>
      </c>
      <c r="C2551" s="221" t="s">
        <v>145</v>
      </c>
      <c r="D2551" s="222">
        <v>0.1276</v>
      </c>
      <c r="E2551" s="223">
        <f t="shared" si="1"/>
        <v>0.8724</v>
      </c>
      <c r="F2551" s="224">
        <v>34.18</v>
      </c>
    </row>
    <row r="2552">
      <c r="A2552" s="219" t="s">
        <v>5909</v>
      </c>
      <c r="B2552" s="220" t="s">
        <v>5910</v>
      </c>
      <c r="C2552" s="221" t="s">
        <v>145</v>
      </c>
      <c r="D2552" s="222">
        <v>0.1184</v>
      </c>
      <c r="E2552" s="223">
        <f t="shared" si="1"/>
        <v>0.8816</v>
      </c>
      <c r="F2552" s="224">
        <v>10.73</v>
      </c>
    </row>
    <row r="2553">
      <c r="A2553" s="219" t="s">
        <v>5911</v>
      </c>
      <c r="B2553" s="220" t="s">
        <v>5912</v>
      </c>
      <c r="C2553" s="221" t="s">
        <v>145</v>
      </c>
      <c r="D2553" s="222">
        <v>0.1156</v>
      </c>
      <c r="E2553" s="223">
        <f t="shared" si="1"/>
        <v>0.8844</v>
      </c>
      <c r="F2553" s="224">
        <v>9.95</v>
      </c>
    </row>
    <row r="2554">
      <c r="A2554" s="219" t="s">
        <v>5913</v>
      </c>
      <c r="B2554" s="220" t="s">
        <v>5914</v>
      </c>
      <c r="C2554" s="221" t="s">
        <v>145</v>
      </c>
      <c r="D2554" s="222">
        <v>0.1096</v>
      </c>
      <c r="E2554" s="223">
        <f t="shared" si="1"/>
        <v>0.8904</v>
      </c>
      <c r="F2554" s="224">
        <v>16.61</v>
      </c>
    </row>
    <row r="2555">
      <c r="A2555" s="219" t="s">
        <v>5915</v>
      </c>
      <c r="B2555" s="220" t="s">
        <v>5916</v>
      </c>
      <c r="C2555" s="221" t="s">
        <v>145</v>
      </c>
      <c r="D2555" s="222">
        <v>0.1038</v>
      </c>
      <c r="E2555" s="223">
        <f t="shared" si="1"/>
        <v>0.8962</v>
      </c>
      <c r="F2555" s="224">
        <v>17.53</v>
      </c>
    </row>
    <row r="2556">
      <c r="A2556" s="219" t="s">
        <v>5917</v>
      </c>
      <c r="B2556" s="220" t="s">
        <v>5918</v>
      </c>
      <c r="C2556" s="221" t="s">
        <v>145</v>
      </c>
      <c r="D2556" s="222">
        <v>0.1083</v>
      </c>
      <c r="E2556" s="223">
        <f t="shared" si="1"/>
        <v>0.8917</v>
      </c>
      <c r="F2556" s="224">
        <v>15.24</v>
      </c>
    </row>
    <row r="2557">
      <c r="A2557" s="219" t="s">
        <v>5919</v>
      </c>
      <c r="B2557" s="220" t="s">
        <v>5920</v>
      </c>
      <c r="C2557" s="221" t="s">
        <v>145</v>
      </c>
      <c r="D2557" s="222">
        <v>0.1035</v>
      </c>
      <c r="E2557" s="223">
        <f t="shared" si="1"/>
        <v>0.8965</v>
      </c>
      <c r="F2557" s="224">
        <v>16.04</v>
      </c>
    </row>
    <row r="2558">
      <c r="A2558" s="219" t="s">
        <v>5921</v>
      </c>
      <c r="B2558" s="220" t="s">
        <v>5922</v>
      </c>
      <c r="C2558" s="221" t="s">
        <v>145</v>
      </c>
      <c r="D2558" s="222">
        <v>0.1031</v>
      </c>
      <c r="E2558" s="223">
        <f t="shared" si="1"/>
        <v>0.8969</v>
      </c>
      <c r="F2558" s="224">
        <v>20.36</v>
      </c>
    </row>
    <row r="2559">
      <c r="A2559" s="219" t="s">
        <v>5923</v>
      </c>
      <c r="B2559" s="220" t="s">
        <v>5924</v>
      </c>
      <c r="C2559" s="221" t="s">
        <v>145</v>
      </c>
      <c r="D2559" s="222">
        <v>0.1029</v>
      </c>
      <c r="E2559" s="223">
        <f t="shared" si="1"/>
        <v>0.8971</v>
      </c>
      <c r="F2559" s="224">
        <v>18.57</v>
      </c>
    </row>
    <row r="2560">
      <c r="A2560" s="219" t="s">
        <v>5925</v>
      </c>
      <c r="B2560" s="220" t="s">
        <v>5926</v>
      </c>
      <c r="C2560" s="221" t="s">
        <v>145</v>
      </c>
      <c r="D2560" s="222">
        <v>0.0961</v>
      </c>
      <c r="E2560" s="223">
        <f t="shared" si="1"/>
        <v>0.9039</v>
      </c>
      <c r="F2560" s="224">
        <v>19.78</v>
      </c>
    </row>
    <row r="2561">
      <c r="A2561" s="219" t="s">
        <v>5927</v>
      </c>
      <c r="B2561" s="220" t="s">
        <v>5928</v>
      </c>
      <c r="C2561" s="221" t="s">
        <v>145</v>
      </c>
      <c r="D2561" s="222">
        <v>0.1055</v>
      </c>
      <c r="E2561" s="223">
        <f t="shared" si="1"/>
        <v>0.8945</v>
      </c>
      <c r="F2561" s="224">
        <v>22.65</v>
      </c>
    </row>
    <row r="2562">
      <c r="A2562" s="219" t="s">
        <v>5929</v>
      </c>
      <c r="B2562" s="220" t="s">
        <v>5930</v>
      </c>
      <c r="C2562" s="221" t="s">
        <v>145</v>
      </c>
      <c r="D2562" s="222">
        <v>0.0968</v>
      </c>
      <c r="E2562" s="223">
        <f t="shared" si="1"/>
        <v>0.9032</v>
      </c>
      <c r="F2562" s="224">
        <v>24.9</v>
      </c>
    </row>
    <row r="2563">
      <c r="A2563" s="219" t="s">
        <v>5931</v>
      </c>
      <c r="B2563" s="220" t="s">
        <v>5932</v>
      </c>
      <c r="C2563" s="221" t="s">
        <v>145</v>
      </c>
      <c r="D2563" s="222">
        <v>0.1037</v>
      </c>
      <c r="E2563" s="223">
        <f t="shared" si="1"/>
        <v>0.8963</v>
      </c>
      <c r="F2563" s="224">
        <v>28.35</v>
      </c>
    </row>
    <row r="2564">
      <c r="A2564" s="219" t="s">
        <v>5933</v>
      </c>
      <c r="B2564" s="220" t="s">
        <v>5934</v>
      </c>
      <c r="C2564" s="221" t="s">
        <v>145</v>
      </c>
      <c r="D2564" s="222">
        <v>0.1179</v>
      </c>
      <c r="E2564" s="223">
        <f t="shared" si="1"/>
        <v>0.8821</v>
      </c>
      <c r="F2564" s="224">
        <v>32.07</v>
      </c>
    </row>
    <row r="2565">
      <c r="A2565" s="219" t="s">
        <v>5935</v>
      </c>
      <c r="B2565" s="220" t="s">
        <v>5936</v>
      </c>
      <c r="C2565" s="221" t="s">
        <v>145</v>
      </c>
      <c r="D2565" s="222">
        <v>0.1291</v>
      </c>
      <c r="E2565" s="223">
        <f t="shared" si="1"/>
        <v>0.8709</v>
      </c>
      <c r="F2565" s="224">
        <v>11.62</v>
      </c>
    </row>
    <row r="2566">
      <c r="A2566" s="219" t="s">
        <v>5937</v>
      </c>
      <c r="B2566" s="220" t="s">
        <v>5938</v>
      </c>
      <c r="C2566" s="221" t="s">
        <v>145</v>
      </c>
      <c r="D2566" s="222">
        <v>0.1296</v>
      </c>
      <c r="E2566" s="223">
        <f t="shared" si="1"/>
        <v>0.8704</v>
      </c>
      <c r="F2566" s="224">
        <v>19.13</v>
      </c>
    </row>
    <row r="2567">
      <c r="A2567" s="219" t="s">
        <v>5939</v>
      </c>
      <c r="B2567" s="220" t="s">
        <v>5940</v>
      </c>
      <c r="C2567" s="221" t="s">
        <v>145</v>
      </c>
      <c r="D2567" s="222">
        <v>0.1226</v>
      </c>
      <c r="E2567" s="223">
        <f t="shared" si="1"/>
        <v>0.8774</v>
      </c>
      <c r="F2567" s="224">
        <v>20.15</v>
      </c>
    </row>
    <row r="2568">
      <c r="A2568" s="219" t="s">
        <v>5941</v>
      </c>
      <c r="B2568" s="220" t="s">
        <v>5942</v>
      </c>
      <c r="C2568" s="221" t="s">
        <v>145</v>
      </c>
      <c r="D2568" s="222">
        <v>0.1203</v>
      </c>
      <c r="E2568" s="223">
        <f t="shared" si="1"/>
        <v>0.8797</v>
      </c>
      <c r="F2568" s="224">
        <v>23.27</v>
      </c>
    </row>
    <row r="2569">
      <c r="A2569" s="219" t="s">
        <v>5943</v>
      </c>
      <c r="B2569" s="220" t="s">
        <v>5944</v>
      </c>
      <c r="C2569" s="221" t="s">
        <v>145</v>
      </c>
      <c r="D2569" s="222">
        <v>0.121</v>
      </c>
      <c r="E2569" s="223">
        <f t="shared" si="1"/>
        <v>0.879</v>
      </c>
      <c r="F2569" s="224">
        <v>25.78</v>
      </c>
    </row>
    <row r="2570">
      <c r="A2570" s="219" t="s">
        <v>5945</v>
      </c>
      <c r="B2570" s="220" t="s">
        <v>5946</v>
      </c>
      <c r="C2570" s="221" t="s">
        <v>145</v>
      </c>
      <c r="D2570" s="222">
        <v>0.1278</v>
      </c>
      <c r="E2570" s="223">
        <f t="shared" si="1"/>
        <v>0.8722</v>
      </c>
      <c r="F2570" s="224">
        <v>11.19</v>
      </c>
    </row>
    <row r="2571">
      <c r="A2571" s="219" t="s">
        <v>5947</v>
      </c>
      <c r="B2571" s="220" t="s">
        <v>5948</v>
      </c>
      <c r="C2571" s="221" t="s">
        <v>145</v>
      </c>
      <c r="D2571" s="222">
        <v>0.1242</v>
      </c>
      <c r="E2571" s="223">
        <f t="shared" si="1"/>
        <v>0.8758</v>
      </c>
      <c r="F2571" s="224">
        <v>10.63</v>
      </c>
    </row>
    <row r="2572">
      <c r="A2572" s="219" t="s">
        <v>5949</v>
      </c>
      <c r="B2572" s="220" t="s">
        <v>5950</v>
      </c>
      <c r="C2572" s="221" t="s">
        <v>145</v>
      </c>
      <c r="D2572" s="222">
        <v>0.1237</v>
      </c>
      <c r="E2572" s="223">
        <f t="shared" si="1"/>
        <v>0.8763</v>
      </c>
      <c r="F2572" s="224">
        <v>32.59</v>
      </c>
    </row>
    <row r="2573">
      <c r="A2573" s="219" t="s">
        <v>5951</v>
      </c>
      <c r="B2573" s="220" t="s">
        <v>5952</v>
      </c>
      <c r="C2573" s="221" t="s">
        <v>145</v>
      </c>
      <c r="D2573" s="222">
        <v>0.1352</v>
      </c>
      <c r="E2573" s="223">
        <f t="shared" si="1"/>
        <v>0.8648</v>
      </c>
      <c r="F2573" s="224">
        <v>11.69</v>
      </c>
    </row>
    <row r="2574">
      <c r="A2574" s="219" t="s">
        <v>5953</v>
      </c>
      <c r="B2574" s="220" t="s">
        <v>5954</v>
      </c>
      <c r="C2574" s="221" t="s">
        <v>145</v>
      </c>
      <c r="D2574" s="222">
        <v>0.1063</v>
      </c>
      <c r="E2574" s="223">
        <f t="shared" si="1"/>
        <v>0.8937</v>
      </c>
      <c r="F2574" s="224">
        <v>15.15</v>
      </c>
    </row>
    <row r="2575">
      <c r="A2575" s="219" t="s">
        <v>5955</v>
      </c>
      <c r="B2575" s="220" t="s">
        <v>5956</v>
      </c>
      <c r="C2575" s="221" t="s">
        <v>145</v>
      </c>
      <c r="D2575" s="222">
        <v>0.1009</v>
      </c>
      <c r="E2575" s="223">
        <f t="shared" si="1"/>
        <v>0.8991</v>
      </c>
      <c r="F2575" s="224">
        <v>15.95</v>
      </c>
    </row>
    <row r="2576">
      <c r="A2576" s="219" t="s">
        <v>5957</v>
      </c>
      <c r="B2576" s="220" t="s">
        <v>5958</v>
      </c>
      <c r="C2576" s="221" t="s">
        <v>145</v>
      </c>
      <c r="D2576" s="222">
        <v>0.1245</v>
      </c>
      <c r="E2576" s="223">
        <f t="shared" si="1"/>
        <v>0.8755</v>
      </c>
      <c r="F2576" s="224">
        <v>18.31</v>
      </c>
    </row>
    <row r="2577">
      <c r="A2577" s="219" t="s">
        <v>5959</v>
      </c>
      <c r="B2577" s="220" t="s">
        <v>5960</v>
      </c>
      <c r="C2577" s="221" t="s">
        <v>145</v>
      </c>
      <c r="D2577" s="222">
        <v>0.1185</v>
      </c>
      <c r="E2577" s="223">
        <f t="shared" si="1"/>
        <v>0.8815</v>
      </c>
      <c r="F2577" s="224">
        <v>17.3</v>
      </c>
    </row>
    <row r="2578">
      <c r="A2578" s="219" t="s">
        <v>5961</v>
      </c>
      <c r="B2578" s="220" t="s">
        <v>5962</v>
      </c>
      <c r="C2578" s="221" t="s">
        <v>145</v>
      </c>
      <c r="D2578" s="222">
        <v>0.1117</v>
      </c>
      <c r="E2578" s="223">
        <f t="shared" si="1"/>
        <v>0.8883</v>
      </c>
      <c r="F2578" s="224">
        <v>18.18</v>
      </c>
    </row>
    <row r="2579">
      <c r="A2579" s="219" t="s">
        <v>5963</v>
      </c>
      <c r="B2579" s="220" t="s">
        <v>5964</v>
      </c>
      <c r="C2579" s="221" t="s">
        <v>145</v>
      </c>
      <c r="D2579" s="222">
        <v>0.102</v>
      </c>
      <c r="E2579" s="223">
        <f t="shared" si="1"/>
        <v>0.898</v>
      </c>
      <c r="F2579" s="224">
        <v>18.63</v>
      </c>
    </row>
    <row r="2580">
      <c r="A2580" s="219" t="s">
        <v>5965</v>
      </c>
      <c r="B2580" s="220" t="s">
        <v>5966</v>
      </c>
      <c r="C2580" s="221" t="s">
        <v>145</v>
      </c>
      <c r="D2580" s="222">
        <v>0.1284</v>
      </c>
      <c r="E2580" s="223">
        <f t="shared" si="1"/>
        <v>0.8716</v>
      </c>
      <c r="F2580" s="224">
        <v>20.4</v>
      </c>
    </row>
    <row r="2581">
      <c r="A2581" s="219" t="s">
        <v>5967</v>
      </c>
      <c r="B2581" s="220" t="s">
        <v>5968</v>
      </c>
      <c r="C2581" s="221" t="s">
        <v>145</v>
      </c>
      <c r="D2581" s="222">
        <v>0.1116</v>
      </c>
      <c r="E2581" s="223">
        <f t="shared" si="1"/>
        <v>0.8884</v>
      </c>
      <c r="F2581" s="224">
        <v>21.14</v>
      </c>
    </row>
    <row r="2582">
      <c r="A2582" s="219" t="s">
        <v>5969</v>
      </c>
      <c r="B2582" s="220" t="s">
        <v>5970</v>
      </c>
      <c r="C2582" s="221" t="s">
        <v>145</v>
      </c>
      <c r="D2582" s="222">
        <v>0.105</v>
      </c>
      <c r="E2582" s="223">
        <f t="shared" si="1"/>
        <v>0.895</v>
      </c>
      <c r="F2582" s="224">
        <v>22.48</v>
      </c>
    </row>
    <row r="2583">
      <c r="A2583" s="219" t="s">
        <v>5971</v>
      </c>
      <c r="B2583" s="220" t="s">
        <v>5972</v>
      </c>
      <c r="C2583" s="221" t="s">
        <v>145</v>
      </c>
      <c r="D2583" s="222">
        <v>0.1051</v>
      </c>
      <c r="E2583" s="223">
        <f t="shared" si="1"/>
        <v>0.8949</v>
      </c>
      <c r="F2583" s="224">
        <v>20.83</v>
      </c>
    </row>
    <row r="2584">
      <c r="A2584" s="219" t="s">
        <v>5973</v>
      </c>
      <c r="B2584" s="220" t="s">
        <v>5974</v>
      </c>
      <c r="C2584" s="221" t="s">
        <v>145</v>
      </c>
      <c r="D2584" s="222">
        <v>0.1267</v>
      </c>
      <c r="E2584" s="223">
        <f t="shared" si="1"/>
        <v>0.8733</v>
      </c>
      <c r="F2584" s="224">
        <v>23.59</v>
      </c>
    </row>
    <row r="2585">
      <c r="A2585" s="219" t="s">
        <v>5975</v>
      </c>
      <c r="B2585" s="220" t="s">
        <v>5976</v>
      </c>
      <c r="C2585" s="221" t="s">
        <v>145</v>
      </c>
      <c r="D2585" s="222">
        <v>0.0985</v>
      </c>
      <c r="E2585" s="223">
        <f t="shared" si="1"/>
        <v>0.9015</v>
      </c>
      <c r="F2585" s="224">
        <v>25.18</v>
      </c>
    </row>
    <row r="2586">
      <c r="A2586" s="219" t="s">
        <v>5977</v>
      </c>
      <c r="B2586" s="220" t="s">
        <v>5978</v>
      </c>
      <c r="C2586" s="221" t="s">
        <v>145</v>
      </c>
      <c r="D2586" s="222">
        <v>0.1273</v>
      </c>
      <c r="E2586" s="223">
        <f t="shared" si="1"/>
        <v>0.8727</v>
      </c>
      <c r="F2586" s="224">
        <v>26.16</v>
      </c>
    </row>
    <row r="2587">
      <c r="A2587" s="219" t="s">
        <v>5979</v>
      </c>
      <c r="B2587" s="220" t="s">
        <v>5980</v>
      </c>
      <c r="C2587" s="221" t="s">
        <v>145</v>
      </c>
      <c r="D2587" s="222">
        <v>0.1049</v>
      </c>
      <c r="E2587" s="223">
        <f t="shared" si="1"/>
        <v>0.8951</v>
      </c>
      <c r="F2587" s="224">
        <v>28.4</v>
      </c>
    </row>
    <row r="2588">
      <c r="A2588" s="219" t="s">
        <v>5981</v>
      </c>
      <c r="B2588" s="220" t="s">
        <v>5982</v>
      </c>
      <c r="C2588" s="221" t="s">
        <v>145</v>
      </c>
      <c r="D2588" s="222">
        <v>0.1119</v>
      </c>
      <c r="E2588" s="223">
        <f t="shared" si="1"/>
        <v>0.8881</v>
      </c>
      <c r="F2588" s="224">
        <v>9.56</v>
      </c>
    </row>
    <row r="2589">
      <c r="A2589" s="219" t="s">
        <v>5983</v>
      </c>
      <c r="B2589" s="220" t="s">
        <v>5984</v>
      </c>
      <c r="C2589" s="221" t="s">
        <v>145</v>
      </c>
      <c r="D2589" s="222">
        <v>0.1104</v>
      </c>
      <c r="E2589" s="223">
        <f t="shared" si="1"/>
        <v>0.8896</v>
      </c>
      <c r="F2589" s="224">
        <v>8.79</v>
      </c>
    </row>
    <row r="2590">
      <c r="A2590" s="219" t="s">
        <v>5985</v>
      </c>
      <c r="B2590" s="220" t="s">
        <v>5986</v>
      </c>
      <c r="C2590" s="221" t="s">
        <v>145</v>
      </c>
      <c r="D2590" s="222">
        <v>0.1007</v>
      </c>
      <c r="E2590" s="223">
        <f t="shared" si="1"/>
        <v>0.8993</v>
      </c>
      <c r="F2590" s="224">
        <v>27.11</v>
      </c>
    </row>
    <row r="2591">
      <c r="A2591" s="219" t="s">
        <v>5987</v>
      </c>
      <c r="B2591" s="220" t="s">
        <v>5988</v>
      </c>
      <c r="C2591" s="221" t="s">
        <v>145</v>
      </c>
      <c r="D2591" s="222">
        <v>0.1198</v>
      </c>
      <c r="E2591" s="223">
        <f t="shared" si="1"/>
        <v>0.8802</v>
      </c>
      <c r="F2591" s="224">
        <v>31.54</v>
      </c>
    </row>
    <row r="2592">
      <c r="A2592" s="219" t="s">
        <v>5989</v>
      </c>
      <c r="B2592" s="220" t="s">
        <v>5990</v>
      </c>
      <c r="C2592" s="221" t="s">
        <v>145</v>
      </c>
      <c r="D2592" s="222">
        <v>0.1377</v>
      </c>
      <c r="E2592" s="223">
        <f t="shared" si="1"/>
        <v>0.8623</v>
      </c>
      <c r="F2592" s="224">
        <v>11.26</v>
      </c>
    </row>
    <row r="2593">
      <c r="A2593" s="219" t="s">
        <v>5991</v>
      </c>
      <c r="B2593" s="220" t="s">
        <v>5992</v>
      </c>
      <c r="C2593" s="221" t="s">
        <v>145</v>
      </c>
      <c r="D2593" s="222">
        <v>0.1012</v>
      </c>
      <c r="E2593" s="223">
        <f t="shared" si="1"/>
        <v>0.8988</v>
      </c>
      <c r="F2593" s="224">
        <v>13.84</v>
      </c>
    </row>
    <row r="2594">
      <c r="A2594" s="219" t="s">
        <v>5993</v>
      </c>
      <c r="B2594" s="220" t="s">
        <v>5994</v>
      </c>
      <c r="C2594" s="221" t="s">
        <v>145</v>
      </c>
      <c r="D2594" s="222">
        <v>0.1206</v>
      </c>
      <c r="E2594" s="223">
        <f t="shared" si="1"/>
        <v>0.8794</v>
      </c>
      <c r="F2594" s="224">
        <v>17.49</v>
      </c>
    </row>
    <row r="2595">
      <c r="A2595" s="219" t="s">
        <v>5995</v>
      </c>
      <c r="B2595" s="220" t="s">
        <v>5996</v>
      </c>
      <c r="C2595" s="221" t="s">
        <v>145</v>
      </c>
      <c r="D2595" s="222">
        <v>0.1056</v>
      </c>
      <c r="E2595" s="223">
        <f t="shared" si="1"/>
        <v>0.8944</v>
      </c>
      <c r="F2595" s="224">
        <v>16.86</v>
      </c>
    </row>
    <row r="2596">
      <c r="A2596" s="219" t="s">
        <v>5997</v>
      </c>
      <c r="B2596" s="220" t="s">
        <v>5998</v>
      </c>
      <c r="C2596" s="221" t="s">
        <v>145</v>
      </c>
      <c r="D2596" s="222">
        <v>0.1041</v>
      </c>
      <c r="E2596" s="223">
        <f t="shared" si="1"/>
        <v>0.8959</v>
      </c>
      <c r="F2596" s="224">
        <v>15.37</v>
      </c>
    </row>
    <row r="2597">
      <c r="A2597" s="219" t="s">
        <v>5999</v>
      </c>
      <c r="B2597" s="220" t="s">
        <v>6000</v>
      </c>
      <c r="C2597" s="221" t="s">
        <v>145</v>
      </c>
      <c r="D2597" s="222">
        <v>0.0983</v>
      </c>
      <c r="E2597" s="223">
        <f t="shared" si="1"/>
        <v>0.9017</v>
      </c>
      <c r="F2597" s="224">
        <v>17.49</v>
      </c>
    </row>
    <row r="2598">
      <c r="A2598" s="219" t="s">
        <v>6001</v>
      </c>
      <c r="B2598" s="220" t="s">
        <v>6002</v>
      </c>
      <c r="C2598" s="221" t="s">
        <v>145</v>
      </c>
      <c r="D2598" s="222">
        <v>0.1231</v>
      </c>
      <c r="E2598" s="223">
        <f t="shared" si="1"/>
        <v>0.8769</v>
      </c>
      <c r="F2598" s="224">
        <v>19.34</v>
      </c>
    </row>
    <row r="2599">
      <c r="A2599" s="219" t="s">
        <v>6003</v>
      </c>
      <c r="B2599" s="220" t="s">
        <v>6004</v>
      </c>
      <c r="C2599" s="221" t="s">
        <v>145</v>
      </c>
      <c r="D2599" s="222">
        <v>0.1033</v>
      </c>
      <c r="E2599" s="223">
        <f t="shared" si="1"/>
        <v>0.8967</v>
      </c>
      <c r="F2599" s="224">
        <v>19.56</v>
      </c>
    </row>
    <row r="2600">
      <c r="A2600" s="219" t="s">
        <v>6005</v>
      </c>
      <c r="B2600" s="220" t="s">
        <v>6006</v>
      </c>
      <c r="C2600" s="221" t="s">
        <v>145</v>
      </c>
      <c r="D2600" s="222">
        <v>0.0961</v>
      </c>
      <c r="E2600" s="223">
        <f t="shared" si="1"/>
        <v>0.9039</v>
      </c>
      <c r="F2600" s="224">
        <v>18.93</v>
      </c>
    </row>
    <row r="2601">
      <c r="A2601" s="219" t="s">
        <v>6007</v>
      </c>
      <c r="B2601" s="220" t="s">
        <v>6008</v>
      </c>
      <c r="C2601" s="221" t="s">
        <v>145</v>
      </c>
      <c r="D2601" s="222">
        <v>0.119</v>
      </c>
      <c r="E2601" s="223">
        <f t="shared" si="1"/>
        <v>0.881</v>
      </c>
      <c r="F2601" s="224">
        <v>22.36</v>
      </c>
    </row>
    <row r="2602">
      <c r="A2602" s="219" t="s">
        <v>6009</v>
      </c>
      <c r="B2602" s="220" t="s">
        <v>6010</v>
      </c>
      <c r="C2602" s="221" t="s">
        <v>145</v>
      </c>
      <c r="D2602" s="222">
        <v>0.1041</v>
      </c>
      <c r="E2602" s="223">
        <f t="shared" si="1"/>
        <v>0.8959</v>
      </c>
      <c r="F2602" s="224">
        <v>21.7</v>
      </c>
    </row>
    <row r="2603">
      <c r="A2603" s="219" t="s">
        <v>6011</v>
      </c>
      <c r="B2603" s="220" t="s">
        <v>6012</v>
      </c>
      <c r="C2603" s="221" t="s">
        <v>145</v>
      </c>
      <c r="D2603" s="222">
        <v>0.1194</v>
      </c>
      <c r="E2603" s="223">
        <f t="shared" si="1"/>
        <v>0.8806</v>
      </c>
      <c r="F2603" s="224">
        <v>24.7</v>
      </c>
    </row>
    <row r="2604">
      <c r="A2604" s="219" t="s">
        <v>6013</v>
      </c>
      <c r="B2604" s="220" t="s">
        <v>6014</v>
      </c>
      <c r="C2604" s="221" t="s">
        <v>145</v>
      </c>
      <c r="D2604" s="222">
        <v>0.0945</v>
      </c>
      <c r="E2604" s="223">
        <f t="shared" si="1"/>
        <v>0.9055</v>
      </c>
      <c r="F2604" s="224">
        <v>23.81</v>
      </c>
    </row>
    <row r="2605">
      <c r="A2605" s="219" t="s">
        <v>6015</v>
      </c>
      <c r="B2605" s="220" t="s">
        <v>6016</v>
      </c>
      <c r="C2605" s="221" t="s">
        <v>145</v>
      </c>
      <c r="D2605" s="222">
        <v>0.1115</v>
      </c>
      <c r="E2605" s="223">
        <f t="shared" si="1"/>
        <v>0.8885</v>
      </c>
      <c r="F2605" s="224">
        <v>15.96</v>
      </c>
    </row>
    <row r="2606">
      <c r="A2606" s="219" t="s">
        <v>1621</v>
      </c>
      <c r="B2606" s="220" t="s">
        <v>6017</v>
      </c>
      <c r="C2606" s="221" t="s">
        <v>145</v>
      </c>
      <c r="D2606" s="222">
        <v>0.6551</v>
      </c>
      <c r="E2606" s="223">
        <f t="shared" si="1"/>
        <v>0.3449</v>
      </c>
      <c r="F2606" s="224">
        <v>105.42</v>
      </c>
    </row>
    <row r="2607">
      <c r="A2607" s="219" t="s">
        <v>6018</v>
      </c>
      <c r="B2607" s="220" t="s">
        <v>6019</v>
      </c>
      <c r="C2607" s="221" t="s">
        <v>145</v>
      </c>
      <c r="D2607" s="222">
        <v>0.2196</v>
      </c>
      <c r="E2607" s="223">
        <f t="shared" si="1"/>
        <v>0.7804</v>
      </c>
      <c r="F2607" s="224">
        <v>10.2</v>
      </c>
    </row>
    <row r="2608">
      <c r="A2608" s="219" t="s">
        <v>6020</v>
      </c>
      <c r="B2608" s="220" t="s">
        <v>6021</v>
      </c>
      <c r="C2608" s="221" t="s">
        <v>145</v>
      </c>
      <c r="D2608" s="222">
        <v>0.2181</v>
      </c>
      <c r="E2608" s="223">
        <f t="shared" si="1"/>
        <v>0.7819</v>
      </c>
      <c r="F2608" s="224">
        <v>6.42</v>
      </c>
    </row>
    <row r="2609">
      <c r="A2609" s="219" t="s">
        <v>6022</v>
      </c>
      <c r="B2609" s="220" t="s">
        <v>6023</v>
      </c>
      <c r="C2609" s="221" t="s">
        <v>145</v>
      </c>
      <c r="D2609" s="222">
        <v>0.2194</v>
      </c>
      <c r="E2609" s="223">
        <f t="shared" si="1"/>
        <v>0.7806</v>
      </c>
      <c r="F2609" s="224">
        <v>12.76</v>
      </c>
    </row>
    <row r="2610">
      <c r="A2610" s="219" t="s">
        <v>6024</v>
      </c>
      <c r="B2610" s="220" t="s">
        <v>6025</v>
      </c>
      <c r="C2610" s="221" t="s">
        <v>145</v>
      </c>
      <c r="D2610" s="222">
        <v>0.2192</v>
      </c>
      <c r="E2610" s="223">
        <f t="shared" si="1"/>
        <v>0.7808</v>
      </c>
      <c r="F2610" s="224">
        <v>8.03</v>
      </c>
    </row>
    <row r="2611">
      <c r="A2611" s="219" t="s">
        <v>6026</v>
      </c>
      <c r="B2611" s="220" t="s">
        <v>6027</v>
      </c>
      <c r="C2611" s="221" t="s">
        <v>145</v>
      </c>
      <c r="D2611" s="222">
        <v>0.2193</v>
      </c>
      <c r="E2611" s="223">
        <f t="shared" si="1"/>
        <v>0.7807</v>
      </c>
      <c r="F2611" s="224">
        <v>13.36</v>
      </c>
    </row>
    <row r="2612">
      <c r="A2612" s="219" t="s">
        <v>6028</v>
      </c>
      <c r="B2612" s="220" t="s">
        <v>6029</v>
      </c>
      <c r="C2612" s="221" t="s">
        <v>145</v>
      </c>
      <c r="D2612" s="222">
        <v>0.219</v>
      </c>
      <c r="E2612" s="223">
        <f t="shared" si="1"/>
        <v>0.781</v>
      </c>
      <c r="F2612" s="224">
        <v>8.4</v>
      </c>
    </row>
    <row r="2613">
      <c r="A2613" s="219" t="s">
        <v>6030</v>
      </c>
      <c r="B2613" s="220" t="s">
        <v>6031</v>
      </c>
      <c r="C2613" s="221" t="s">
        <v>145</v>
      </c>
      <c r="D2613" s="222">
        <v>0.2185</v>
      </c>
      <c r="E2613" s="223">
        <f t="shared" si="1"/>
        <v>0.7815</v>
      </c>
      <c r="F2613" s="224">
        <v>11.49</v>
      </c>
    </row>
    <row r="2614">
      <c r="A2614" s="219" t="s">
        <v>6032</v>
      </c>
      <c r="B2614" s="220" t="s">
        <v>6033</v>
      </c>
      <c r="C2614" s="221" t="s">
        <v>145</v>
      </c>
      <c r="D2614" s="222">
        <v>0.2194</v>
      </c>
      <c r="E2614" s="223">
        <f t="shared" si="1"/>
        <v>0.7806</v>
      </c>
      <c r="F2614" s="224">
        <v>14.36</v>
      </c>
    </row>
    <row r="2615">
      <c r="A2615" s="219" t="s">
        <v>2112</v>
      </c>
      <c r="B2615" s="220" t="s">
        <v>2114</v>
      </c>
      <c r="C2615" s="221" t="s">
        <v>145</v>
      </c>
      <c r="D2615" s="222">
        <v>0.2185</v>
      </c>
      <c r="E2615" s="223">
        <f t="shared" si="1"/>
        <v>0.7815</v>
      </c>
      <c r="F2615" s="224">
        <v>7.23</v>
      </c>
    </row>
    <row r="2616">
      <c r="A2616" s="219" t="s">
        <v>6034</v>
      </c>
      <c r="B2616" s="220" t="s">
        <v>6035</v>
      </c>
      <c r="C2616" s="221" t="s">
        <v>145</v>
      </c>
      <c r="D2616" s="222">
        <v>0.2194</v>
      </c>
      <c r="E2616" s="223">
        <f t="shared" si="1"/>
        <v>0.7806</v>
      </c>
      <c r="F2616" s="224">
        <v>15.04</v>
      </c>
    </row>
    <row r="2617">
      <c r="A2617" s="219" t="s">
        <v>6036</v>
      </c>
      <c r="B2617" s="220" t="s">
        <v>6037</v>
      </c>
      <c r="C2617" s="221" t="s">
        <v>145</v>
      </c>
      <c r="D2617" s="222">
        <v>0.2186</v>
      </c>
      <c r="E2617" s="223">
        <f t="shared" si="1"/>
        <v>0.7814</v>
      </c>
      <c r="F2617" s="224">
        <v>9.47</v>
      </c>
    </row>
    <row r="2618">
      <c r="A2618" s="219" t="s">
        <v>6038</v>
      </c>
      <c r="B2618" s="220" t="s">
        <v>6039</v>
      </c>
      <c r="C2618" s="221" t="s">
        <v>145</v>
      </c>
      <c r="D2618" s="222">
        <v>0.3138</v>
      </c>
      <c r="E2618" s="223">
        <f t="shared" si="1"/>
        <v>0.6862</v>
      </c>
      <c r="F2618" s="224">
        <v>14.02</v>
      </c>
    </row>
    <row r="2619">
      <c r="A2619" s="219" t="s">
        <v>6040</v>
      </c>
      <c r="B2619" s="220" t="s">
        <v>6041</v>
      </c>
      <c r="C2619" s="221" t="s">
        <v>145</v>
      </c>
      <c r="D2619" s="222">
        <v>0.3145</v>
      </c>
      <c r="E2619" s="223">
        <f t="shared" si="1"/>
        <v>0.6855</v>
      </c>
      <c r="F2619" s="224">
        <v>17.52</v>
      </c>
    </row>
    <row r="2620">
      <c r="A2620" s="219" t="s">
        <v>6042</v>
      </c>
      <c r="B2620" s="220" t="s">
        <v>6043</v>
      </c>
      <c r="C2620" s="221" t="s">
        <v>145</v>
      </c>
      <c r="D2620" s="222">
        <v>0.3137</v>
      </c>
      <c r="E2620" s="223">
        <f t="shared" si="1"/>
        <v>0.6863</v>
      </c>
      <c r="F2620" s="224">
        <v>11.03</v>
      </c>
    </row>
    <row r="2621">
      <c r="A2621" s="219" t="s">
        <v>6044</v>
      </c>
      <c r="B2621" s="220" t="s">
        <v>6045</v>
      </c>
      <c r="C2621" s="221" t="s">
        <v>145</v>
      </c>
      <c r="D2621" s="222">
        <v>0.3141</v>
      </c>
      <c r="E2621" s="223">
        <f t="shared" si="1"/>
        <v>0.6859</v>
      </c>
      <c r="F2621" s="224">
        <v>18.34</v>
      </c>
    </row>
    <row r="2622">
      <c r="A2622" s="219" t="s">
        <v>6046</v>
      </c>
      <c r="B2622" s="220" t="s">
        <v>6047</v>
      </c>
      <c r="C2622" s="221" t="s">
        <v>145</v>
      </c>
      <c r="D2622" s="222">
        <v>0.3134</v>
      </c>
      <c r="E2622" s="223">
        <f t="shared" si="1"/>
        <v>0.6866</v>
      </c>
      <c r="F2622" s="224">
        <v>11.55</v>
      </c>
    </row>
    <row r="2623">
      <c r="A2623" s="219" t="s">
        <v>6048</v>
      </c>
      <c r="B2623" s="220" t="s">
        <v>6049</v>
      </c>
      <c r="C2623" s="221" t="s">
        <v>145</v>
      </c>
      <c r="D2623" s="222">
        <v>0.3142</v>
      </c>
      <c r="E2623" s="223">
        <f t="shared" si="1"/>
        <v>0.6858</v>
      </c>
      <c r="F2623" s="224">
        <v>16.36</v>
      </c>
    </row>
    <row r="2624">
      <c r="A2624" s="219" t="s">
        <v>6050</v>
      </c>
      <c r="B2624" s="220" t="s">
        <v>6051</v>
      </c>
      <c r="C2624" s="221" t="s">
        <v>145</v>
      </c>
      <c r="D2624" s="222">
        <v>0.3141</v>
      </c>
      <c r="E2624" s="223">
        <f t="shared" si="1"/>
        <v>0.6859</v>
      </c>
      <c r="F2624" s="224">
        <v>20.44</v>
      </c>
    </row>
    <row r="2625">
      <c r="A2625" s="219" t="s">
        <v>6052</v>
      </c>
      <c r="B2625" s="220" t="s">
        <v>6053</v>
      </c>
      <c r="C2625" s="221" t="s">
        <v>145</v>
      </c>
      <c r="D2625" s="222">
        <v>0.314</v>
      </c>
      <c r="E2625" s="223">
        <f t="shared" si="1"/>
        <v>0.686</v>
      </c>
      <c r="F2625" s="224">
        <v>21.4</v>
      </c>
    </row>
    <row r="2626">
      <c r="A2626" s="219" t="s">
        <v>6054</v>
      </c>
      <c r="B2626" s="220" t="s">
        <v>6055</v>
      </c>
      <c r="C2626" s="221" t="s">
        <v>145</v>
      </c>
      <c r="D2626" s="222">
        <v>0.3138</v>
      </c>
      <c r="E2626" s="223">
        <f t="shared" si="1"/>
        <v>0.6862</v>
      </c>
      <c r="F2626" s="224">
        <v>13.48</v>
      </c>
    </row>
    <row r="2627">
      <c r="A2627" s="219" t="s">
        <v>6056</v>
      </c>
      <c r="B2627" s="220" t="s">
        <v>6057</v>
      </c>
      <c r="C2627" s="221" t="s">
        <v>145</v>
      </c>
      <c r="D2627" s="222">
        <v>0.3137</v>
      </c>
      <c r="E2627" s="223">
        <f t="shared" si="1"/>
        <v>0.6863</v>
      </c>
      <c r="F2627" s="224">
        <v>12.88</v>
      </c>
    </row>
    <row r="2628">
      <c r="A2628" s="219" t="s">
        <v>6058</v>
      </c>
      <c r="B2628" s="220" t="s">
        <v>6059</v>
      </c>
      <c r="C2628" s="221" t="s">
        <v>145</v>
      </c>
      <c r="D2628" s="222">
        <v>0.2179</v>
      </c>
      <c r="E2628" s="223">
        <f t="shared" si="1"/>
        <v>0.7821</v>
      </c>
      <c r="F2628" s="224">
        <v>9.04</v>
      </c>
    </row>
    <row r="2629">
      <c r="A2629" s="219" t="s">
        <v>6060</v>
      </c>
      <c r="B2629" s="220" t="s">
        <v>6061</v>
      </c>
      <c r="C2629" s="221" t="s">
        <v>145</v>
      </c>
      <c r="D2629" s="222">
        <v>0.1923</v>
      </c>
      <c r="E2629" s="223">
        <f t="shared" si="1"/>
        <v>0.8077</v>
      </c>
      <c r="F2629" s="224">
        <v>11.44</v>
      </c>
    </row>
    <row r="2630">
      <c r="A2630" s="219" t="s">
        <v>6062</v>
      </c>
      <c r="B2630" s="220" t="s">
        <v>6063</v>
      </c>
      <c r="C2630" s="221" t="s">
        <v>145</v>
      </c>
      <c r="D2630" s="222">
        <v>0.1928</v>
      </c>
      <c r="E2630" s="223">
        <f t="shared" si="1"/>
        <v>0.8072</v>
      </c>
      <c r="F2630" s="224">
        <v>11.98</v>
      </c>
    </row>
    <row r="2631">
      <c r="A2631" s="219" t="s">
        <v>6064</v>
      </c>
      <c r="B2631" s="220" t="s">
        <v>6065</v>
      </c>
      <c r="C2631" s="221" t="s">
        <v>145</v>
      </c>
      <c r="D2631" s="222">
        <v>0.1923</v>
      </c>
      <c r="E2631" s="223">
        <f t="shared" si="1"/>
        <v>0.8077</v>
      </c>
      <c r="F2631" s="224">
        <v>9.15</v>
      </c>
    </row>
    <row r="2632">
      <c r="A2632" s="219" t="s">
        <v>6066</v>
      </c>
      <c r="B2632" s="220" t="s">
        <v>6067</v>
      </c>
      <c r="C2632" s="221" t="s">
        <v>145</v>
      </c>
      <c r="D2632" s="222">
        <v>0.2184</v>
      </c>
      <c r="E2632" s="223">
        <f t="shared" si="1"/>
        <v>0.7816</v>
      </c>
      <c r="F2632" s="224">
        <v>12.36</v>
      </c>
    </row>
    <row r="2633">
      <c r="A2633" s="219" t="s">
        <v>6068</v>
      </c>
      <c r="B2633" s="220" t="s">
        <v>6069</v>
      </c>
      <c r="C2633" s="221" t="s">
        <v>145</v>
      </c>
      <c r="D2633" s="222">
        <v>0.2186</v>
      </c>
      <c r="E2633" s="223">
        <f t="shared" si="1"/>
        <v>0.7814</v>
      </c>
      <c r="F2633" s="224">
        <v>9.88</v>
      </c>
    </row>
    <row r="2634">
      <c r="A2634" s="219" t="s">
        <v>6070</v>
      </c>
      <c r="B2634" s="220" t="s">
        <v>6071</v>
      </c>
      <c r="C2634" s="221" t="s">
        <v>145</v>
      </c>
      <c r="D2634" s="222">
        <v>0.2196</v>
      </c>
      <c r="E2634" s="223">
        <f t="shared" si="1"/>
        <v>0.7804</v>
      </c>
      <c r="F2634" s="224">
        <v>12.93</v>
      </c>
    </row>
    <row r="2635">
      <c r="A2635" s="219" t="s">
        <v>6072</v>
      </c>
      <c r="B2635" s="220" t="s">
        <v>6073</v>
      </c>
      <c r="C2635" s="221" t="s">
        <v>145</v>
      </c>
      <c r="D2635" s="222">
        <v>0.3142</v>
      </c>
      <c r="E2635" s="223">
        <f t="shared" si="1"/>
        <v>0.6858</v>
      </c>
      <c r="F2635" s="224">
        <v>15.85</v>
      </c>
    </row>
    <row r="2636">
      <c r="A2636" s="219" t="s">
        <v>6074</v>
      </c>
      <c r="B2636" s="220" t="s">
        <v>6075</v>
      </c>
      <c r="C2636" s="221" t="s">
        <v>145</v>
      </c>
      <c r="D2636" s="222">
        <v>0.3136</v>
      </c>
      <c r="E2636" s="223">
        <f t="shared" si="1"/>
        <v>0.6864</v>
      </c>
      <c r="F2636" s="224">
        <v>9.98</v>
      </c>
    </row>
    <row r="2637">
      <c r="A2637" s="219" t="s">
        <v>6076</v>
      </c>
      <c r="B2637" s="220" t="s">
        <v>6077</v>
      </c>
      <c r="C2637" s="221" t="s">
        <v>145</v>
      </c>
      <c r="D2637" s="222">
        <v>0.314</v>
      </c>
      <c r="E2637" s="223">
        <f t="shared" si="1"/>
        <v>0.686</v>
      </c>
      <c r="F2637" s="224">
        <v>16.59</v>
      </c>
    </row>
    <row r="2638">
      <c r="A2638" s="219" t="s">
        <v>6078</v>
      </c>
      <c r="B2638" s="220" t="s">
        <v>6079</v>
      </c>
      <c r="C2638" s="221" t="s">
        <v>145</v>
      </c>
      <c r="D2638" s="222">
        <v>0.3139</v>
      </c>
      <c r="E2638" s="223">
        <f t="shared" si="1"/>
        <v>0.6861</v>
      </c>
      <c r="F2638" s="224">
        <v>10.45</v>
      </c>
    </row>
    <row r="2639">
      <c r="A2639" s="219" t="s">
        <v>6080</v>
      </c>
      <c r="B2639" s="220" t="s">
        <v>6081</v>
      </c>
      <c r="C2639" s="221" t="s">
        <v>145</v>
      </c>
      <c r="D2639" s="222">
        <v>0.3143</v>
      </c>
      <c r="E2639" s="223">
        <f t="shared" si="1"/>
        <v>0.6857</v>
      </c>
      <c r="F2639" s="224">
        <v>13.84</v>
      </c>
    </row>
    <row r="2640">
      <c r="A2640" s="219" t="s">
        <v>6082</v>
      </c>
      <c r="B2640" s="220" t="s">
        <v>6083</v>
      </c>
      <c r="C2640" s="221" t="s">
        <v>145</v>
      </c>
      <c r="D2640" s="222">
        <v>0.3143</v>
      </c>
      <c r="E2640" s="223">
        <f t="shared" si="1"/>
        <v>0.6857</v>
      </c>
      <c r="F2640" s="224">
        <v>17.31</v>
      </c>
    </row>
    <row r="2641">
      <c r="A2641" s="219" t="s">
        <v>6084</v>
      </c>
      <c r="B2641" s="220" t="s">
        <v>6085</v>
      </c>
      <c r="C2641" s="221" t="s">
        <v>145</v>
      </c>
      <c r="D2641" s="222">
        <v>0.3142</v>
      </c>
      <c r="E2641" s="223">
        <f t="shared" si="1"/>
        <v>0.6858</v>
      </c>
      <c r="F2641" s="224">
        <v>18.11</v>
      </c>
    </row>
    <row r="2642">
      <c r="A2642" s="219" t="s">
        <v>6086</v>
      </c>
      <c r="B2642" s="220" t="s">
        <v>6087</v>
      </c>
      <c r="C2642" s="221" t="s">
        <v>145</v>
      </c>
      <c r="D2642" s="222">
        <v>0.3131</v>
      </c>
      <c r="E2642" s="223">
        <f t="shared" si="1"/>
        <v>0.6869</v>
      </c>
      <c r="F2642" s="224">
        <v>12.68</v>
      </c>
    </row>
    <row r="2643">
      <c r="A2643" s="219" t="s">
        <v>6088</v>
      </c>
      <c r="B2643" s="220" t="s">
        <v>6089</v>
      </c>
      <c r="C2643" s="221" t="s">
        <v>145</v>
      </c>
      <c r="D2643" s="222">
        <v>0.3138</v>
      </c>
      <c r="E2643" s="223">
        <f t="shared" si="1"/>
        <v>0.6862</v>
      </c>
      <c r="F2643" s="224">
        <v>10.9</v>
      </c>
    </row>
    <row r="2644">
      <c r="A2644" s="219" t="s">
        <v>6090</v>
      </c>
      <c r="B2644" s="220" t="s">
        <v>6091</v>
      </c>
      <c r="C2644" s="221" t="s">
        <v>145</v>
      </c>
      <c r="D2644" s="222">
        <v>0.3138</v>
      </c>
      <c r="E2644" s="223">
        <f t="shared" si="1"/>
        <v>0.6862</v>
      </c>
      <c r="F2644" s="224">
        <v>11.41</v>
      </c>
    </row>
    <row r="2645">
      <c r="A2645" s="219" t="s">
        <v>6092</v>
      </c>
      <c r="B2645" s="220" t="s">
        <v>6093</v>
      </c>
      <c r="C2645" s="221" t="s">
        <v>145</v>
      </c>
      <c r="D2645" s="222">
        <v>0.1924</v>
      </c>
      <c r="E2645" s="223">
        <f t="shared" si="1"/>
        <v>0.8076</v>
      </c>
      <c r="F2645" s="224">
        <v>7.85</v>
      </c>
    </row>
    <row r="2646">
      <c r="A2646" s="219" t="s">
        <v>6094</v>
      </c>
      <c r="B2646" s="220" t="s">
        <v>6095</v>
      </c>
      <c r="C2646" s="221" t="s">
        <v>145</v>
      </c>
      <c r="D2646" s="222">
        <v>0.1917</v>
      </c>
      <c r="E2646" s="223">
        <f t="shared" si="1"/>
        <v>0.8083</v>
      </c>
      <c r="F2646" s="224">
        <v>6.0</v>
      </c>
    </row>
    <row r="2647">
      <c r="A2647" s="219" t="s">
        <v>6096</v>
      </c>
      <c r="B2647" s="220" t="s">
        <v>6097</v>
      </c>
      <c r="C2647" s="221" t="s">
        <v>145</v>
      </c>
      <c r="D2647" s="222">
        <v>0.1923</v>
      </c>
      <c r="E2647" s="223">
        <f t="shared" si="1"/>
        <v>0.8077</v>
      </c>
      <c r="F2647" s="224">
        <v>11.91</v>
      </c>
    </row>
    <row r="2648">
      <c r="A2648" s="219" t="s">
        <v>6098</v>
      </c>
      <c r="B2648" s="220" t="s">
        <v>6099</v>
      </c>
      <c r="C2648" s="221" t="s">
        <v>145</v>
      </c>
      <c r="D2648" s="222">
        <v>0.1909</v>
      </c>
      <c r="E2648" s="223">
        <f t="shared" si="1"/>
        <v>0.8091</v>
      </c>
      <c r="F2648" s="224">
        <v>7.49</v>
      </c>
    </row>
    <row r="2649">
      <c r="A2649" s="219" t="s">
        <v>6100</v>
      </c>
      <c r="B2649" s="220" t="s">
        <v>6101</v>
      </c>
      <c r="C2649" s="221" t="s">
        <v>145</v>
      </c>
      <c r="D2649" s="222">
        <v>0.192</v>
      </c>
      <c r="E2649" s="223">
        <f t="shared" si="1"/>
        <v>0.808</v>
      </c>
      <c r="F2649" s="224">
        <v>12.45</v>
      </c>
    </row>
    <row r="2650">
      <c r="A2650" s="219" t="s">
        <v>6102</v>
      </c>
      <c r="B2650" s="220" t="s">
        <v>6103</v>
      </c>
      <c r="C2650" s="221" t="s">
        <v>145</v>
      </c>
      <c r="D2650" s="222">
        <v>0.2185</v>
      </c>
      <c r="E2650" s="223">
        <f t="shared" si="1"/>
        <v>0.7815</v>
      </c>
      <c r="F2650" s="224">
        <v>7.78</v>
      </c>
    </row>
    <row r="2651">
      <c r="A2651" s="219" t="s">
        <v>6104</v>
      </c>
      <c r="B2651" s="220" t="s">
        <v>6105</v>
      </c>
      <c r="C2651" s="221" t="s">
        <v>145</v>
      </c>
      <c r="D2651" s="222">
        <v>0.2187</v>
      </c>
      <c r="E2651" s="223">
        <f t="shared" si="1"/>
        <v>0.7813</v>
      </c>
      <c r="F2651" s="224">
        <v>8.14</v>
      </c>
    </row>
    <row r="2652">
      <c r="A2652" s="219" t="s">
        <v>6106</v>
      </c>
      <c r="B2652" s="220" t="s">
        <v>6107</v>
      </c>
      <c r="C2652" s="221" t="s">
        <v>145</v>
      </c>
      <c r="D2652" s="222">
        <v>0.2186</v>
      </c>
      <c r="E2652" s="223">
        <f t="shared" si="1"/>
        <v>0.7814</v>
      </c>
      <c r="F2652" s="224">
        <v>6.22</v>
      </c>
    </row>
    <row r="2653">
      <c r="A2653" s="219" t="s">
        <v>6108</v>
      </c>
      <c r="B2653" s="220" t="s">
        <v>6109</v>
      </c>
      <c r="C2653" s="221" t="s">
        <v>145</v>
      </c>
      <c r="D2653" s="222">
        <v>0.1912</v>
      </c>
      <c r="E2653" s="223">
        <f t="shared" si="1"/>
        <v>0.8088</v>
      </c>
      <c r="F2653" s="224">
        <v>9.52</v>
      </c>
    </row>
    <row r="2654">
      <c r="A2654" s="219" t="s">
        <v>6110</v>
      </c>
      <c r="B2654" s="220" t="s">
        <v>6111</v>
      </c>
      <c r="C2654" s="221" t="s">
        <v>145</v>
      </c>
      <c r="D2654" s="222">
        <v>0.2177</v>
      </c>
      <c r="E2654" s="223">
        <f t="shared" si="1"/>
        <v>0.7823</v>
      </c>
      <c r="F2654" s="224">
        <v>5.88</v>
      </c>
    </row>
    <row r="2655">
      <c r="A2655" s="219" t="s">
        <v>6112</v>
      </c>
      <c r="B2655" s="220" t="s">
        <v>6113</v>
      </c>
      <c r="C2655" s="221" t="s">
        <v>145</v>
      </c>
      <c r="D2655" s="222">
        <v>0.219</v>
      </c>
      <c r="E2655" s="223">
        <f t="shared" si="1"/>
        <v>0.781</v>
      </c>
      <c r="F2655" s="224">
        <v>11.69</v>
      </c>
    </row>
    <row r="2656">
      <c r="A2656" s="219" t="s">
        <v>6114</v>
      </c>
      <c r="B2656" s="220" t="s">
        <v>6115</v>
      </c>
      <c r="C2656" s="221" t="s">
        <v>145</v>
      </c>
      <c r="D2656" s="222">
        <v>0.2191</v>
      </c>
      <c r="E2656" s="223">
        <f t="shared" si="1"/>
        <v>0.7809</v>
      </c>
      <c r="F2656" s="224">
        <v>12.23</v>
      </c>
    </row>
    <row r="2657">
      <c r="A2657" s="219" t="s">
        <v>6116</v>
      </c>
      <c r="B2657" s="220" t="s">
        <v>6117</v>
      </c>
      <c r="C2657" s="221" t="s">
        <v>145</v>
      </c>
      <c r="D2657" s="222">
        <v>0.191</v>
      </c>
      <c r="E2657" s="223">
        <f t="shared" si="1"/>
        <v>0.809</v>
      </c>
      <c r="F2657" s="224">
        <v>5.76</v>
      </c>
    </row>
    <row r="2658">
      <c r="A2658" s="219" t="s">
        <v>6118</v>
      </c>
      <c r="B2658" s="220" t="s">
        <v>6119</v>
      </c>
      <c r="C2658" s="221" t="s">
        <v>145</v>
      </c>
      <c r="D2658" s="222">
        <v>0.1928</v>
      </c>
      <c r="E2658" s="223">
        <f t="shared" si="1"/>
        <v>0.8072</v>
      </c>
      <c r="F2658" s="224">
        <v>7.21</v>
      </c>
    </row>
    <row r="2659">
      <c r="A2659" s="219" t="s">
        <v>6120</v>
      </c>
      <c r="B2659" s="220" t="s">
        <v>6121</v>
      </c>
      <c r="C2659" s="221" t="s">
        <v>145</v>
      </c>
      <c r="D2659" s="222">
        <v>0.1923</v>
      </c>
      <c r="E2659" s="223">
        <f t="shared" si="1"/>
        <v>0.8077</v>
      </c>
      <c r="F2659" s="224">
        <v>7.54</v>
      </c>
    </row>
    <row r="2660">
      <c r="A2660" s="219" t="s">
        <v>6122</v>
      </c>
      <c r="B2660" s="220" t="s">
        <v>6123</v>
      </c>
      <c r="C2660" s="221" t="s">
        <v>145</v>
      </c>
      <c r="D2660" s="222">
        <v>0.2193</v>
      </c>
      <c r="E2660" s="223">
        <f t="shared" si="1"/>
        <v>0.7807</v>
      </c>
      <c r="F2660" s="224">
        <v>9.35</v>
      </c>
    </row>
    <row r="2661">
      <c r="A2661" s="219" t="s">
        <v>6124</v>
      </c>
      <c r="B2661" s="220" t="s">
        <v>6125</v>
      </c>
      <c r="C2661" s="221" t="s">
        <v>145</v>
      </c>
      <c r="D2661" s="222">
        <v>0.2203</v>
      </c>
      <c r="E2661" s="223">
        <f t="shared" si="1"/>
        <v>0.7797</v>
      </c>
      <c r="F2661" s="224">
        <v>9.08</v>
      </c>
    </row>
    <row r="2662">
      <c r="A2662" s="219" t="s">
        <v>6126</v>
      </c>
      <c r="B2662" s="220" t="s">
        <v>6127</v>
      </c>
      <c r="C2662" s="221" t="s">
        <v>145</v>
      </c>
      <c r="D2662" s="222">
        <v>0.2199</v>
      </c>
      <c r="E2662" s="223">
        <f t="shared" si="1"/>
        <v>0.7801</v>
      </c>
      <c r="F2662" s="224">
        <v>11.87</v>
      </c>
    </row>
    <row r="2663">
      <c r="A2663" s="219" t="s">
        <v>6128</v>
      </c>
      <c r="B2663" s="220" t="s">
        <v>6129</v>
      </c>
      <c r="C2663" s="221" t="s">
        <v>145</v>
      </c>
      <c r="D2663" s="222">
        <v>0.1915</v>
      </c>
      <c r="E2663" s="223">
        <f t="shared" si="1"/>
        <v>0.8085</v>
      </c>
      <c r="F2663" s="224">
        <v>5.64</v>
      </c>
    </row>
    <row r="2664">
      <c r="A2664" s="219" t="s">
        <v>6130</v>
      </c>
      <c r="B2664" s="220" t="s">
        <v>6131</v>
      </c>
      <c r="C2664" s="221" t="s">
        <v>145</v>
      </c>
      <c r="D2664" s="222">
        <v>0.1918</v>
      </c>
      <c r="E2664" s="223">
        <f t="shared" si="1"/>
        <v>0.8082</v>
      </c>
      <c r="F2664" s="224">
        <v>11.21</v>
      </c>
    </row>
    <row r="2665">
      <c r="A2665" s="219" t="s">
        <v>6132</v>
      </c>
      <c r="B2665" s="220" t="s">
        <v>6133</v>
      </c>
      <c r="C2665" s="221" t="s">
        <v>145</v>
      </c>
      <c r="D2665" s="222">
        <v>0.1926</v>
      </c>
      <c r="E2665" s="223">
        <f t="shared" si="1"/>
        <v>0.8074</v>
      </c>
      <c r="F2665" s="224">
        <v>7.06</v>
      </c>
    </row>
    <row r="2666">
      <c r="A2666" s="219" t="s">
        <v>6134</v>
      </c>
      <c r="B2666" s="220" t="s">
        <v>6135</v>
      </c>
      <c r="C2666" s="221" t="s">
        <v>145</v>
      </c>
      <c r="D2666" s="222">
        <v>0.1934</v>
      </c>
      <c r="E2666" s="223">
        <f t="shared" si="1"/>
        <v>0.8066</v>
      </c>
      <c r="F2666" s="224">
        <v>11.74</v>
      </c>
    </row>
    <row r="2667">
      <c r="A2667" s="219" t="s">
        <v>6136</v>
      </c>
      <c r="B2667" s="220" t="s">
        <v>6137</v>
      </c>
      <c r="C2667" s="221" t="s">
        <v>145</v>
      </c>
      <c r="D2667" s="222">
        <v>0.1922</v>
      </c>
      <c r="E2667" s="223">
        <f t="shared" si="1"/>
        <v>0.8078</v>
      </c>
      <c r="F2667" s="224">
        <v>7.39</v>
      </c>
    </row>
    <row r="2668">
      <c r="A2668" s="219" t="s">
        <v>6138</v>
      </c>
      <c r="B2668" s="220" t="s">
        <v>6139</v>
      </c>
      <c r="C2668" s="221" t="s">
        <v>145</v>
      </c>
      <c r="D2668" s="222">
        <v>0.2172</v>
      </c>
      <c r="E2668" s="223">
        <f t="shared" si="1"/>
        <v>0.7828</v>
      </c>
      <c r="F2668" s="224">
        <v>5.71</v>
      </c>
    </row>
    <row r="2669">
      <c r="A2669" s="219" t="s">
        <v>6140</v>
      </c>
      <c r="B2669" s="220" t="s">
        <v>6141</v>
      </c>
      <c r="C2669" s="221" t="s">
        <v>145</v>
      </c>
      <c r="D2669" s="222">
        <v>0.2176</v>
      </c>
      <c r="E2669" s="223">
        <f t="shared" si="1"/>
        <v>0.7824</v>
      </c>
      <c r="F2669" s="224">
        <v>7.49</v>
      </c>
    </row>
    <row r="2670">
      <c r="A2670" s="219" t="s">
        <v>6142</v>
      </c>
      <c r="B2670" s="220" t="s">
        <v>6143</v>
      </c>
      <c r="C2670" s="221" t="s">
        <v>145</v>
      </c>
      <c r="D2670" s="222">
        <v>0.1929</v>
      </c>
      <c r="E2670" s="223">
        <f t="shared" si="1"/>
        <v>0.8071</v>
      </c>
      <c r="F2670" s="224">
        <v>8.97</v>
      </c>
    </row>
    <row r="2671">
      <c r="A2671" s="219" t="s">
        <v>6144</v>
      </c>
      <c r="B2671" s="220" t="s">
        <v>6145</v>
      </c>
      <c r="C2671" s="221" t="s">
        <v>145</v>
      </c>
      <c r="D2671" s="222">
        <v>0.2188</v>
      </c>
      <c r="E2671" s="223">
        <f t="shared" si="1"/>
        <v>0.7812</v>
      </c>
      <c r="F2671" s="224">
        <v>7.36</v>
      </c>
    </row>
    <row r="2672">
      <c r="A2672" s="219" t="s">
        <v>6146</v>
      </c>
      <c r="B2672" s="220" t="s">
        <v>6147</v>
      </c>
      <c r="C2672" s="221" t="s">
        <v>145</v>
      </c>
      <c r="D2672" s="222">
        <v>0.2195</v>
      </c>
      <c r="E2672" s="223">
        <f t="shared" si="1"/>
        <v>0.7805</v>
      </c>
      <c r="F2672" s="224">
        <v>7.7</v>
      </c>
    </row>
    <row r="2673">
      <c r="A2673" s="219" t="s">
        <v>6148</v>
      </c>
      <c r="B2673" s="220" t="s">
        <v>6149</v>
      </c>
      <c r="C2673" s="221" t="s">
        <v>145</v>
      </c>
      <c r="D2673" s="222">
        <v>0.2194</v>
      </c>
      <c r="E2673" s="223">
        <f t="shared" si="1"/>
        <v>0.7806</v>
      </c>
      <c r="F2673" s="224">
        <v>11.35</v>
      </c>
    </row>
    <row r="2674">
      <c r="A2674" s="219" t="s">
        <v>6150</v>
      </c>
      <c r="B2674" s="220" t="s">
        <v>6151</v>
      </c>
      <c r="C2674" s="221" t="s">
        <v>145</v>
      </c>
      <c r="D2674" s="222">
        <v>0.2199</v>
      </c>
      <c r="E2674" s="223">
        <f t="shared" si="1"/>
        <v>0.7801</v>
      </c>
      <c r="F2674" s="224">
        <v>7.14</v>
      </c>
    </row>
    <row r="2675">
      <c r="A2675" s="219" t="s">
        <v>788</v>
      </c>
      <c r="B2675" s="220" t="s">
        <v>793</v>
      </c>
      <c r="C2675" s="221" t="s">
        <v>145</v>
      </c>
      <c r="D2675" s="222">
        <v>0.3148</v>
      </c>
      <c r="E2675" s="223">
        <f t="shared" si="1"/>
        <v>0.6852</v>
      </c>
      <c r="F2675" s="224">
        <v>8.83</v>
      </c>
    </row>
    <row r="2676">
      <c r="A2676" s="219" t="s">
        <v>6152</v>
      </c>
      <c r="B2676" s="220" t="s">
        <v>6153</v>
      </c>
      <c r="C2676" s="221" t="s">
        <v>145</v>
      </c>
      <c r="D2676" s="222">
        <v>0.3189</v>
      </c>
      <c r="E2676" s="223">
        <f t="shared" si="1"/>
        <v>0.6811</v>
      </c>
      <c r="F2676" s="224">
        <v>9.72</v>
      </c>
    </row>
    <row r="2677">
      <c r="A2677" s="219" t="s">
        <v>6154</v>
      </c>
      <c r="B2677" s="220" t="s">
        <v>6155</v>
      </c>
      <c r="C2677" s="221" t="s">
        <v>145</v>
      </c>
      <c r="D2677" s="222">
        <v>0.3133</v>
      </c>
      <c r="E2677" s="223">
        <f t="shared" si="1"/>
        <v>0.6867</v>
      </c>
      <c r="F2677" s="224">
        <v>7.98</v>
      </c>
    </row>
    <row r="2678">
      <c r="A2678" s="219" t="s">
        <v>6156</v>
      </c>
      <c r="B2678" s="220" t="s">
        <v>6157</v>
      </c>
      <c r="C2678" s="221" t="s">
        <v>145</v>
      </c>
      <c r="D2678" s="222">
        <v>0.3142</v>
      </c>
      <c r="E2678" s="223">
        <f t="shared" si="1"/>
        <v>0.6858</v>
      </c>
      <c r="F2678" s="224">
        <v>8.72</v>
      </c>
    </row>
    <row r="2679">
      <c r="A2679" s="219" t="s">
        <v>6158</v>
      </c>
      <c r="B2679" s="220" t="s">
        <v>6159</v>
      </c>
      <c r="C2679" s="221" t="s">
        <v>145</v>
      </c>
      <c r="D2679" s="222">
        <v>0.3173</v>
      </c>
      <c r="E2679" s="223">
        <f t="shared" si="1"/>
        <v>0.6827</v>
      </c>
      <c r="F2679" s="224">
        <v>168.51</v>
      </c>
    </row>
    <row r="2680">
      <c r="A2680" s="219" t="s">
        <v>6160</v>
      </c>
      <c r="B2680" s="220" t="s">
        <v>6161</v>
      </c>
      <c r="C2680" s="221" t="s">
        <v>145</v>
      </c>
      <c r="D2680" s="222">
        <v>0.356</v>
      </c>
      <c r="E2680" s="223">
        <f t="shared" si="1"/>
        <v>0.644</v>
      </c>
      <c r="F2680" s="224">
        <v>200.46</v>
      </c>
    </row>
    <row r="2681">
      <c r="A2681" s="219" t="s">
        <v>6162</v>
      </c>
      <c r="B2681" s="220" t="s">
        <v>6163</v>
      </c>
      <c r="C2681" s="221" t="s">
        <v>145</v>
      </c>
      <c r="D2681" s="222">
        <v>0.2297</v>
      </c>
      <c r="E2681" s="223">
        <f t="shared" si="1"/>
        <v>0.7703</v>
      </c>
      <c r="F2681" s="224">
        <v>26.29</v>
      </c>
    </row>
    <row r="2682">
      <c r="A2682" s="219" t="s">
        <v>6164</v>
      </c>
      <c r="B2682" s="220" t="s">
        <v>6165</v>
      </c>
      <c r="C2682" s="221" t="s">
        <v>145</v>
      </c>
      <c r="D2682" s="222">
        <v>0.3252</v>
      </c>
      <c r="E2682" s="223">
        <f t="shared" si="1"/>
        <v>0.6748</v>
      </c>
      <c r="F2682" s="224">
        <v>39.64</v>
      </c>
    </row>
    <row r="2683">
      <c r="A2683" s="219" t="s">
        <v>6166</v>
      </c>
      <c r="B2683" s="220" t="s">
        <v>6167</v>
      </c>
      <c r="C2683" s="221" t="s">
        <v>77</v>
      </c>
      <c r="D2683" s="222">
        <v>0.355</v>
      </c>
      <c r="E2683" s="223">
        <f t="shared" si="1"/>
        <v>0.645</v>
      </c>
      <c r="F2683" s="224">
        <v>29.01</v>
      </c>
    </row>
    <row r="2684">
      <c r="A2684" s="219" t="s">
        <v>6168</v>
      </c>
      <c r="B2684" s="220" t="s">
        <v>6169</v>
      </c>
      <c r="C2684" s="221" t="s">
        <v>77</v>
      </c>
      <c r="D2684" s="222">
        <v>0.3551</v>
      </c>
      <c r="E2684" s="223">
        <f t="shared" si="1"/>
        <v>0.6449</v>
      </c>
      <c r="F2684" s="224">
        <v>19.6</v>
      </c>
    </row>
    <row r="2685">
      <c r="A2685" s="219" t="s">
        <v>6170</v>
      </c>
      <c r="B2685" s="220" t="s">
        <v>6171</v>
      </c>
      <c r="C2685" s="221" t="s">
        <v>77</v>
      </c>
      <c r="D2685" s="222">
        <v>0.3545</v>
      </c>
      <c r="E2685" s="223">
        <f t="shared" si="1"/>
        <v>0.6455</v>
      </c>
      <c r="F2685" s="224">
        <v>23.95</v>
      </c>
    </row>
    <row r="2686">
      <c r="A2686" s="219" t="s">
        <v>6172</v>
      </c>
      <c r="B2686" s="220" t="s">
        <v>6173</v>
      </c>
      <c r="C2686" s="221" t="s">
        <v>77</v>
      </c>
      <c r="D2686" s="222">
        <v>0.3549</v>
      </c>
      <c r="E2686" s="223">
        <f t="shared" si="1"/>
        <v>0.6451</v>
      </c>
      <c r="F2686" s="224">
        <v>14.54</v>
      </c>
    </row>
    <row r="2687">
      <c r="A2687" s="219" t="s">
        <v>6174</v>
      </c>
      <c r="B2687" s="220" t="s">
        <v>6175</v>
      </c>
      <c r="C2687" s="221" t="s">
        <v>77</v>
      </c>
      <c r="D2687" s="222">
        <v>0.355</v>
      </c>
      <c r="E2687" s="223">
        <f t="shared" si="1"/>
        <v>0.645</v>
      </c>
      <c r="F2687" s="224">
        <v>18.93</v>
      </c>
    </row>
    <row r="2688">
      <c r="A2688" s="219" t="s">
        <v>6176</v>
      </c>
      <c r="B2688" s="220" t="s">
        <v>6177</v>
      </c>
      <c r="C2688" s="221" t="s">
        <v>77</v>
      </c>
      <c r="D2688" s="222">
        <v>0.3544</v>
      </c>
      <c r="E2688" s="223">
        <f t="shared" si="1"/>
        <v>0.6456</v>
      </c>
      <c r="F2688" s="224">
        <v>9.51</v>
      </c>
    </row>
    <row r="2689">
      <c r="A2689" s="219" t="s">
        <v>6178</v>
      </c>
      <c r="B2689" s="220" t="s">
        <v>6179</v>
      </c>
      <c r="C2689" s="221" t="s">
        <v>77</v>
      </c>
      <c r="D2689" s="222">
        <v>0.3338</v>
      </c>
      <c r="E2689" s="223">
        <f t="shared" si="1"/>
        <v>0.6662</v>
      </c>
      <c r="F2689" s="224">
        <v>104.77</v>
      </c>
    </row>
    <row r="2690">
      <c r="A2690" s="219" t="s">
        <v>6180</v>
      </c>
      <c r="B2690" s="220" t="s">
        <v>6181</v>
      </c>
      <c r="C2690" s="221" t="s">
        <v>77</v>
      </c>
      <c r="D2690" s="222">
        <v>0.3356</v>
      </c>
      <c r="E2690" s="223">
        <f t="shared" si="1"/>
        <v>0.6644</v>
      </c>
      <c r="F2690" s="224">
        <v>127.4</v>
      </c>
    </row>
    <row r="2691">
      <c r="A2691" s="219" t="s">
        <v>6182</v>
      </c>
      <c r="B2691" s="220" t="s">
        <v>6183</v>
      </c>
      <c r="C2691" s="221" t="s">
        <v>77</v>
      </c>
      <c r="D2691" s="222">
        <v>0.3271</v>
      </c>
      <c r="E2691" s="223">
        <f t="shared" si="1"/>
        <v>0.6729</v>
      </c>
      <c r="F2691" s="224">
        <v>79.37</v>
      </c>
    </row>
    <row r="2692">
      <c r="A2692" s="219" t="s">
        <v>6184</v>
      </c>
      <c r="B2692" s="220" t="s">
        <v>6185</v>
      </c>
      <c r="C2692" s="221" t="s">
        <v>77</v>
      </c>
      <c r="D2692" s="222">
        <v>0.3238</v>
      </c>
      <c r="E2692" s="223">
        <f t="shared" si="1"/>
        <v>0.6762</v>
      </c>
      <c r="F2692" s="224">
        <v>104.19</v>
      </c>
    </row>
    <row r="2693">
      <c r="A2693" s="219" t="s">
        <v>6186</v>
      </c>
      <c r="B2693" s="220" t="s">
        <v>6187</v>
      </c>
      <c r="C2693" s="221" t="s">
        <v>77</v>
      </c>
      <c r="D2693" s="222">
        <v>0.3033</v>
      </c>
      <c r="E2693" s="223">
        <f t="shared" si="1"/>
        <v>0.6967</v>
      </c>
      <c r="F2693" s="224">
        <v>55.95</v>
      </c>
    </row>
    <row r="2694">
      <c r="A2694" s="219" t="s">
        <v>6188</v>
      </c>
      <c r="B2694" s="220" t="s">
        <v>6189</v>
      </c>
      <c r="C2694" s="221" t="s">
        <v>77</v>
      </c>
      <c r="D2694" s="222">
        <v>0.4315</v>
      </c>
      <c r="E2694" s="223">
        <f t="shared" si="1"/>
        <v>0.5685</v>
      </c>
      <c r="F2694" s="224">
        <v>103.31</v>
      </c>
    </row>
    <row r="2695">
      <c r="A2695" s="219" t="s">
        <v>6190</v>
      </c>
      <c r="B2695" s="220" t="s">
        <v>6191</v>
      </c>
      <c r="C2695" s="221" t="s">
        <v>77</v>
      </c>
      <c r="D2695" s="222">
        <v>0.3663</v>
      </c>
      <c r="E2695" s="223">
        <f t="shared" si="1"/>
        <v>0.6337</v>
      </c>
      <c r="F2695" s="224">
        <v>82.22</v>
      </c>
    </row>
    <row r="2696">
      <c r="A2696" s="219" t="s">
        <v>6192</v>
      </c>
      <c r="B2696" s="220" t="s">
        <v>6193</v>
      </c>
      <c r="C2696" s="221" t="s">
        <v>77</v>
      </c>
      <c r="D2696" s="222">
        <v>0.4166</v>
      </c>
      <c r="E2696" s="223">
        <f t="shared" si="1"/>
        <v>0.5834</v>
      </c>
      <c r="F2696" s="224">
        <v>88.38</v>
      </c>
    </row>
    <row r="2697">
      <c r="A2697" s="219" t="s">
        <v>6194</v>
      </c>
      <c r="B2697" s="220" t="s">
        <v>6195</v>
      </c>
      <c r="C2697" s="221" t="s">
        <v>77</v>
      </c>
      <c r="D2697" s="222">
        <v>0.3323</v>
      </c>
      <c r="E2697" s="223">
        <f t="shared" si="1"/>
        <v>0.6677</v>
      </c>
      <c r="F2697" s="224">
        <v>67.28</v>
      </c>
    </row>
    <row r="2698">
      <c r="A2698" s="219" t="s">
        <v>6196</v>
      </c>
      <c r="B2698" s="220" t="s">
        <v>6197</v>
      </c>
      <c r="C2698" s="221" t="s">
        <v>77</v>
      </c>
      <c r="D2698" s="222">
        <v>0.3686</v>
      </c>
      <c r="E2698" s="223">
        <f t="shared" si="1"/>
        <v>0.6314</v>
      </c>
      <c r="F2698" s="224">
        <v>78.89</v>
      </c>
    </row>
    <row r="2699">
      <c r="A2699" s="219" t="s">
        <v>6198</v>
      </c>
      <c r="B2699" s="220" t="s">
        <v>6199</v>
      </c>
      <c r="C2699" s="221" t="s">
        <v>77</v>
      </c>
      <c r="D2699" s="222">
        <v>0.2539</v>
      </c>
      <c r="E2699" s="223">
        <f t="shared" si="1"/>
        <v>0.7461</v>
      </c>
      <c r="F2699" s="224">
        <v>57.55</v>
      </c>
    </row>
    <row r="2700">
      <c r="A2700" s="219" t="s">
        <v>6200</v>
      </c>
      <c r="B2700" s="220" t="s">
        <v>6201</v>
      </c>
      <c r="C2700" s="221" t="s">
        <v>77</v>
      </c>
      <c r="D2700" s="222">
        <v>0.441</v>
      </c>
      <c r="E2700" s="223">
        <f t="shared" si="1"/>
        <v>0.559</v>
      </c>
      <c r="F2700" s="224">
        <v>63.83</v>
      </c>
    </row>
    <row r="2701">
      <c r="A2701" s="219" t="s">
        <v>6202</v>
      </c>
      <c r="B2701" s="220" t="s">
        <v>6203</v>
      </c>
      <c r="C2701" s="221" t="s">
        <v>77</v>
      </c>
      <c r="D2701" s="222">
        <v>0.3787</v>
      </c>
      <c r="E2701" s="223">
        <f t="shared" si="1"/>
        <v>0.6213</v>
      </c>
      <c r="F2701" s="224">
        <v>50.23</v>
      </c>
    </row>
    <row r="2702">
      <c r="A2702" s="219" t="s">
        <v>6204</v>
      </c>
      <c r="B2702" s="220" t="s">
        <v>6205</v>
      </c>
      <c r="C2702" s="221" t="s">
        <v>77</v>
      </c>
      <c r="D2702" s="222">
        <v>0.4233</v>
      </c>
      <c r="E2702" s="223">
        <f t="shared" si="1"/>
        <v>0.5767</v>
      </c>
      <c r="F2702" s="224">
        <v>54.92</v>
      </c>
    </row>
    <row r="2703">
      <c r="A2703" s="219" t="s">
        <v>6206</v>
      </c>
      <c r="B2703" s="220" t="s">
        <v>6207</v>
      </c>
      <c r="C2703" s="221" t="s">
        <v>77</v>
      </c>
      <c r="D2703" s="222">
        <v>0.3419</v>
      </c>
      <c r="E2703" s="223">
        <f t="shared" si="1"/>
        <v>0.6581</v>
      </c>
      <c r="F2703" s="224">
        <v>41.33</v>
      </c>
    </row>
    <row r="2704">
      <c r="A2704" s="219" t="s">
        <v>6208</v>
      </c>
      <c r="B2704" s="220" t="s">
        <v>6209</v>
      </c>
      <c r="C2704" s="221" t="s">
        <v>77</v>
      </c>
      <c r="D2704" s="222">
        <v>0.3668</v>
      </c>
      <c r="E2704" s="223">
        <f t="shared" si="1"/>
        <v>0.6332</v>
      </c>
      <c r="F2704" s="224">
        <v>50.05</v>
      </c>
    </row>
    <row r="2705">
      <c r="A2705" s="219" t="s">
        <v>6210</v>
      </c>
      <c r="B2705" s="220" t="s">
        <v>6211</v>
      </c>
      <c r="C2705" s="221" t="s">
        <v>77</v>
      </c>
      <c r="D2705" s="222">
        <v>0.2549</v>
      </c>
      <c r="E2705" s="223">
        <f t="shared" si="1"/>
        <v>0.7451</v>
      </c>
      <c r="F2705" s="224">
        <v>36.21</v>
      </c>
    </row>
    <row r="2706">
      <c r="A2706" s="219" t="s">
        <v>6212</v>
      </c>
      <c r="B2706" s="220" t="s">
        <v>6213</v>
      </c>
      <c r="C2706" s="221" t="s">
        <v>77</v>
      </c>
      <c r="D2706" s="222">
        <v>0.5515</v>
      </c>
      <c r="E2706" s="223">
        <f t="shared" si="1"/>
        <v>0.4485</v>
      </c>
      <c r="F2706" s="224">
        <v>39.35</v>
      </c>
    </row>
    <row r="2707">
      <c r="A2707" s="219" t="s">
        <v>6214</v>
      </c>
      <c r="B2707" s="220" t="s">
        <v>6215</v>
      </c>
      <c r="C2707" s="221" t="s">
        <v>77</v>
      </c>
      <c r="D2707" s="222">
        <v>0.511</v>
      </c>
      <c r="E2707" s="223">
        <f t="shared" si="1"/>
        <v>0.489</v>
      </c>
      <c r="F2707" s="224">
        <v>28.69</v>
      </c>
    </row>
    <row r="2708">
      <c r="A2708" s="219" t="s">
        <v>6216</v>
      </c>
      <c r="B2708" s="220" t="s">
        <v>6217</v>
      </c>
      <c r="C2708" s="221" t="s">
        <v>77</v>
      </c>
      <c r="D2708" s="222">
        <v>0.541</v>
      </c>
      <c r="E2708" s="223">
        <f t="shared" si="1"/>
        <v>0.459</v>
      </c>
      <c r="F2708" s="224">
        <v>33.14</v>
      </c>
    </row>
    <row r="2709">
      <c r="A2709" s="219" t="s">
        <v>6218</v>
      </c>
      <c r="B2709" s="220" t="s">
        <v>6219</v>
      </c>
      <c r="C2709" s="221" t="s">
        <v>77</v>
      </c>
      <c r="D2709" s="222">
        <v>0.4844</v>
      </c>
      <c r="E2709" s="223">
        <f t="shared" si="1"/>
        <v>0.5156</v>
      </c>
      <c r="F2709" s="224">
        <v>22.48</v>
      </c>
    </row>
    <row r="2710">
      <c r="A2710" s="219" t="s">
        <v>6220</v>
      </c>
      <c r="B2710" s="220" t="s">
        <v>6221</v>
      </c>
      <c r="C2710" s="221" t="s">
        <v>77</v>
      </c>
      <c r="D2710" s="222">
        <v>0.5039</v>
      </c>
      <c r="E2710" s="223">
        <f t="shared" si="1"/>
        <v>0.4961</v>
      </c>
      <c r="F2710" s="224">
        <v>28.08</v>
      </c>
    </row>
    <row r="2711">
      <c r="A2711" s="219" t="s">
        <v>6222</v>
      </c>
      <c r="B2711" s="220" t="s">
        <v>6223</v>
      </c>
      <c r="C2711" s="221" t="s">
        <v>77</v>
      </c>
      <c r="D2711" s="222">
        <v>0.4141</v>
      </c>
      <c r="E2711" s="223">
        <f t="shared" si="1"/>
        <v>0.5859</v>
      </c>
      <c r="F2711" s="224">
        <v>17.17</v>
      </c>
    </row>
    <row r="2712">
      <c r="A2712" s="219" t="s">
        <v>6224</v>
      </c>
      <c r="B2712" s="220" t="s">
        <v>6225</v>
      </c>
      <c r="C2712" s="221" t="s">
        <v>77</v>
      </c>
      <c r="D2712" s="222">
        <v>0.3387</v>
      </c>
      <c r="E2712" s="223">
        <f t="shared" si="1"/>
        <v>0.6613</v>
      </c>
      <c r="F2712" s="224">
        <v>152.78</v>
      </c>
    </row>
    <row r="2713">
      <c r="A2713" s="219" t="s">
        <v>6226</v>
      </c>
      <c r="B2713" s="220" t="s">
        <v>6227</v>
      </c>
      <c r="C2713" s="221" t="s">
        <v>77</v>
      </c>
      <c r="D2713" s="222">
        <v>0.6831</v>
      </c>
      <c r="E2713" s="223">
        <f t="shared" si="1"/>
        <v>0.3169</v>
      </c>
      <c r="F2713" s="224">
        <v>3.85</v>
      </c>
    </row>
    <row r="2714">
      <c r="A2714" s="219" t="s">
        <v>6228</v>
      </c>
      <c r="B2714" s="220" t="s">
        <v>6229</v>
      </c>
      <c r="C2714" s="221" t="s">
        <v>145</v>
      </c>
      <c r="D2714" s="222">
        <v>0.3335</v>
      </c>
      <c r="E2714" s="223">
        <f t="shared" si="1"/>
        <v>0.6665</v>
      </c>
      <c r="F2714" s="224">
        <v>254.4</v>
      </c>
    </row>
    <row r="2715">
      <c r="A2715" s="219" t="s">
        <v>6230</v>
      </c>
      <c r="B2715" s="220" t="s">
        <v>6231</v>
      </c>
      <c r="C2715" s="221" t="s">
        <v>145</v>
      </c>
      <c r="D2715" s="222">
        <v>0.1696</v>
      </c>
      <c r="E2715" s="223">
        <f t="shared" si="1"/>
        <v>0.8304</v>
      </c>
      <c r="F2715" s="224">
        <v>196.83</v>
      </c>
    </row>
    <row r="2716">
      <c r="A2716" s="219" t="s">
        <v>6232</v>
      </c>
      <c r="B2716" s="220" t="s">
        <v>6233</v>
      </c>
      <c r="C2716" s="221" t="s">
        <v>145</v>
      </c>
      <c r="D2716" s="222">
        <v>0.4554</v>
      </c>
      <c r="E2716" s="223">
        <f t="shared" si="1"/>
        <v>0.5446</v>
      </c>
      <c r="F2716" s="224">
        <v>238.99</v>
      </c>
    </row>
    <row r="2717">
      <c r="A2717" s="219" t="s">
        <v>6234</v>
      </c>
      <c r="B2717" s="220" t="s">
        <v>6235</v>
      </c>
      <c r="C2717" s="221" t="s">
        <v>145</v>
      </c>
      <c r="D2717" s="222">
        <v>0.2583</v>
      </c>
      <c r="E2717" s="223">
        <f t="shared" si="1"/>
        <v>0.7417</v>
      </c>
      <c r="F2717" s="224">
        <v>164.82</v>
      </c>
    </row>
    <row r="2718">
      <c r="A2718" s="219" t="s">
        <v>6236</v>
      </c>
      <c r="B2718" s="220" t="s">
        <v>6237</v>
      </c>
      <c r="C2718" s="221" t="s">
        <v>77</v>
      </c>
      <c r="D2718" s="222">
        <v>0.6868</v>
      </c>
      <c r="E2718" s="223">
        <f t="shared" si="1"/>
        <v>0.3132</v>
      </c>
      <c r="F2718" s="224">
        <v>7.79</v>
      </c>
    </row>
    <row r="2719">
      <c r="A2719" s="219" t="s">
        <v>6238</v>
      </c>
      <c r="B2719" s="220" t="s">
        <v>6239</v>
      </c>
      <c r="C2719" s="221" t="s">
        <v>145</v>
      </c>
      <c r="D2719" s="222">
        <v>0.3719</v>
      </c>
      <c r="E2719" s="223">
        <f t="shared" si="1"/>
        <v>0.6281</v>
      </c>
      <c r="F2719" s="224">
        <v>285.65</v>
      </c>
    </row>
    <row r="2720">
      <c r="A2720" s="219" t="s">
        <v>6240</v>
      </c>
      <c r="B2720" s="220" t="s">
        <v>6241</v>
      </c>
      <c r="C2720" s="221" t="s">
        <v>145</v>
      </c>
      <c r="D2720" s="222">
        <v>0.2345</v>
      </c>
      <c r="E2720" s="223">
        <f t="shared" si="1"/>
        <v>0.7655</v>
      </c>
      <c r="F2720" s="224">
        <v>242.99</v>
      </c>
    </row>
    <row r="2721">
      <c r="A2721" s="219" t="s">
        <v>6242</v>
      </c>
      <c r="B2721" s="220" t="s">
        <v>6243</v>
      </c>
      <c r="C2721" s="221" t="s">
        <v>145</v>
      </c>
      <c r="D2721" s="222">
        <v>0.482</v>
      </c>
      <c r="E2721" s="223">
        <f t="shared" si="1"/>
        <v>0.518</v>
      </c>
      <c r="F2721" s="224">
        <v>270.24</v>
      </c>
    </row>
    <row r="2722">
      <c r="A2722" s="219" t="s">
        <v>6244</v>
      </c>
      <c r="B2722" s="220" t="s">
        <v>6245</v>
      </c>
      <c r="C2722" s="221" t="s">
        <v>145</v>
      </c>
      <c r="D2722" s="222">
        <v>0.3193</v>
      </c>
      <c r="E2722" s="223">
        <f t="shared" si="1"/>
        <v>0.6807</v>
      </c>
      <c r="F2722" s="224">
        <v>217.63</v>
      </c>
    </row>
    <row r="2723">
      <c r="A2723" s="219" t="s">
        <v>6246</v>
      </c>
      <c r="B2723" s="220" t="s">
        <v>6247</v>
      </c>
      <c r="C2723" s="221" t="s">
        <v>56</v>
      </c>
      <c r="D2723" s="222">
        <v>0.7088</v>
      </c>
      <c r="E2723" s="223">
        <f t="shared" si="1"/>
        <v>0.2912</v>
      </c>
      <c r="F2723" s="224">
        <v>35.41</v>
      </c>
    </row>
    <row r="2724">
      <c r="A2724" s="219" t="s">
        <v>6248</v>
      </c>
      <c r="B2724" s="220" t="s">
        <v>6249</v>
      </c>
      <c r="C2724" s="221" t="s">
        <v>145</v>
      </c>
      <c r="D2724" s="222">
        <v>0.1896</v>
      </c>
      <c r="E2724" s="223">
        <f t="shared" si="1"/>
        <v>0.8104</v>
      </c>
      <c r="F2724" s="224">
        <v>180.55</v>
      </c>
    </row>
    <row r="2725">
      <c r="A2725" s="219" t="s">
        <v>6250</v>
      </c>
      <c r="B2725" s="220" t="s">
        <v>6251</v>
      </c>
      <c r="C2725" s="221" t="s">
        <v>32</v>
      </c>
      <c r="D2725" s="222">
        <v>0.7217</v>
      </c>
      <c r="E2725" s="223">
        <f t="shared" si="1"/>
        <v>0.2783</v>
      </c>
      <c r="F2725" s="224">
        <v>30.08</v>
      </c>
    </row>
    <row r="2726">
      <c r="A2726" s="219" t="s">
        <v>6252</v>
      </c>
      <c r="B2726" s="220" t="s">
        <v>6253</v>
      </c>
      <c r="C2726" s="221" t="s">
        <v>32</v>
      </c>
      <c r="D2726" s="222">
        <v>0.5237</v>
      </c>
      <c r="E2726" s="223">
        <f t="shared" si="1"/>
        <v>0.4763</v>
      </c>
      <c r="F2726" s="224">
        <v>37.77</v>
      </c>
    </row>
    <row r="2727">
      <c r="A2727" s="219" t="s">
        <v>6254</v>
      </c>
      <c r="B2727" s="220" t="s">
        <v>6255</v>
      </c>
      <c r="C2727" s="221" t="s">
        <v>32</v>
      </c>
      <c r="D2727" s="222">
        <v>0.7003</v>
      </c>
      <c r="E2727" s="223">
        <f t="shared" si="1"/>
        <v>0.2997</v>
      </c>
      <c r="F2727" s="224">
        <v>809.61</v>
      </c>
    </row>
    <row r="2728">
      <c r="A2728" s="219" t="s">
        <v>6256</v>
      </c>
      <c r="B2728" s="220" t="s">
        <v>6257</v>
      </c>
      <c r="C2728" s="221" t="s">
        <v>107</v>
      </c>
      <c r="D2728" s="222">
        <v>0.0728</v>
      </c>
      <c r="E2728" s="223">
        <f t="shared" si="1"/>
        <v>0.9272</v>
      </c>
      <c r="F2728" s="224">
        <v>245.68</v>
      </c>
    </row>
    <row r="2729">
      <c r="A2729" s="219" t="s">
        <v>6258</v>
      </c>
      <c r="B2729" s="220" t="s">
        <v>6259</v>
      </c>
      <c r="C2729" s="221" t="s">
        <v>107</v>
      </c>
      <c r="D2729" s="222">
        <v>0.0226</v>
      </c>
      <c r="E2729" s="223">
        <f t="shared" si="1"/>
        <v>0.9774</v>
      </c>
      <c r="F2729" s="224">
        <v>1603.03</v>
      </c>
    </row>
    <row r="2730">
      <c r="A2730" s="219" t="s">
        <v>6260</v>
      </c>
      <c r="B2730" s="220" t="s">
        <v>6261</v>
      </c>
      <c r="C2730" s="221" t="s">
        <v>107</v>
      </c>
      <c r="D2730" s="222">
        <v>0.1386</v>
      </c>
      <c r="E2730" s="223">
        <f t="shared" si="1"/>
        <v>0.8614</v>
      </c>
      <c r="F2730" s="224">
        <v>293.0</v>
      </c>
    </row>
    <row r="2731">
      <c r="A2731" s="219" t="s">
        <v>6262</v>
      </c>
      <c r="B2731" s="220" t="s">
        <v>6263</v>
      </c>
      <c r="C2731" s="221" t="s">
        <v>77</v>
      </c>
      <c r="D2731" s="222">
        <v>0.0167</v>
      </c>
      <c r="E2731" s="223">
        <f t="shared" si="1"/>
        <v>0.9833</v>
      </c>
      <c r="F2731" s="224">
        <v>1481.69</v>
      </c>
    </row>
    <row r="2732">
      <c r="A2732" s="219" t="s">
        <v>6264</v>
      </c>
      <c r="B2732" s="220" t="s">
        <v>6265</v>
      </c>
      <c r="C2732" s="221" t="s">
        <v>107</v>
      </c>
      <c r="D2732" s="222">
        <v>0.3374</v>
      </c>
      <c r="E2732" s="223">
        <f t="shared" si="1"/>
        <v>0.6626</v>
      </c>
      <c r="F2732" s="224">
        <v>30.5</v>
      </c>
    </row>
    <row r="2733">
      <c r="A2733" s="219" t="s">
        <v>6266</v>
      </c>
      <c r="B2733" s="220" t="s">
        <v>6267</v>
      </c>
      <c r="C2733" s="221" t="s">
        <v>107</v>
      </c>
      <c r="D2733" s="222">
        <v>0.3391</v>
      </c>
      <c r="E2733" s="223">
        <f t="shared" si="1"/>
        <v>0.6609</v>
      </c>
      <c r="F2733" s="224">
        <v>37.81</v>
      </c>
    </row>
    <row r="2734">
      <c r="A2734" s="219" t="s">
        <v>6268</v>
      </c>
      <c r="B2734" s="220" t="s">
        <v>6269</v>
      </c>
      <c r="C2734" s="221" t="s">
        <v>107</v>
      </c>
      <c r="D2734" s="222">
        <v>0.3303</v>
      </c>
      <c r="E2734" s="223">
        <f t="shared" si="1"/>
        <v>0.6697</v>
      </c>
      <c r="F2734" s="224">
        <v>70.64</v>
      </c>
    </row>
    <row r="2735">
      <c r="A2735" s="219" t="s">
        <v>6270</v>
      </c>
      <c r="B2735" s="220" t="s">
        <v>6271</v>
      </c>
      <c r="C2735" s="221" t="s">
        <v>107</v>
      </c>
      <c r="D2735" s="222">
        <v>0.3553</v>
      </c>
      <c r="E2735" s="223">
        <f t="shared" si="1"/>
        <v>0.6447</v>
      </c>
      <c r="F2735" s="224">
        <v>83.14</v>
      </c>
    </row>
    <row r="2736">
      <c r="A2736" s="219" t="s">
        <v>6272</v>
      </c>
      <c r="B2736" s="220" t="s">
        <v>6273</v>
      </c>
      <c r="C2736" s="221" t="s">
        <v>107</v>
      </c>
      <c r="D2736" s="222">
        <v>0.0358</v>
      </c>
      <c r="E2736" s="223">
        <f t="shared" si="1"/>
        <v>0.9642</v>
      </c>
      <c r="F2736" s="224">
        <v>60.09</v>
      </c>
    </row>
    <row r="2737">
      <c r="A2737" s="219" t="s">
        <v>6274</v>
      </c>
      <c r="B2737" s="220" t="s">
        <v>6275</v>
      </c>
      <c r="C2737" s="221" t="s">
        <v>77</v>
      </c>
      <c r="D2737" s="222">
        <v>0.0154</v>
      </c>
      <c r="E2737" s="223">
        <f t="shared" si="1"/>
        <v>0.9846</v>
      </c>
      <c r="F2737" s="224">
        <v>678.76</v>
      </c>
    </row>
    <row r="2738">
      <c r="A2738" s="219" t="s">
        <v>6276</v>
      </c>
      <c r="B2738" s="220" t="s">
        <v>6277</v>
      </c>
      <c r="C2738" s="221" t="s">
        <v>77</v>
      </c>
      <c r="D2738" s="222">
        <v>0.0159</v>
      </c>
      <c r="E2738" s="223">
        <f t="shared" si="1"/>
        <v>0.9841</v>
      </c>
      <c r="F2738" s="224">
        <v>978.58</v>
      </c>
    </row>
    <row r="2739">
      <c r="A2739" s="219" t="s">
        <v>6278</v>
      </c>
      <c r="B2739" s="220" t="s">
        <v>6279</v>
      </c>
      <c r="C2739" s="221" t="s">
        <v>77</v>
      </c>
      <c r="D2739" s="222">
        <v>0.0137</v>
      </c>
      <c r="E2739" s="223">
        <f t="shared" si="1"/>
        <v>0.9863</v>
      </c>
      <c r="F2739" s="224">
        <v>761.54</v>
      </c>
    </row>
    <row r="2740">
      <c r="A2740" s="219" t="s">
        <v>217</v>
      </c>
      <c r="B2740" s="220" t="s">
        <v>218</v>
      </c>
      <c r="C2740" s="221" t="s">
        <v>77</v>
      </c>
      <c r="D2740" s="222">
        <v>0.0266</v>
      </c>
      <c r="E2740" s="223">
        <f t="shared" si="1"/>
        <v>0.9734</v>
      </c>
      <c r="F2740" s="224">
        <v>1270.12</v>
      </c>
    </row>
    <row r="2741">
      <c r="A2741" s="219" t="s">
        <v>6280</v>
      </c>
      <c r="B2741" s="220" t="s">
        <v>6281</v>
      </c>
      <c r="C2741" s="221" t="s">
        <v>77</v>
      </c>
      <c r="D2741" s="222">
        <v>0.0739</v>
      </c>
      <c r="E2741" s="223">
        <f t="shared" si="1"/>
        <v>0.9261</v>
      </c>
      <c r="F2741" s="224">
        <v>637.47</v>
      </c>
    </row>
    <row r="2742">
      <c r="A2742" s="219" t="s">
        <v>6282</v>
      </c>
      <c r="B2742" s="220" t="s">
        <v>6283</v>
      </c>
      <c r="C2742" s="221" t="s">
        <v>77</v>
      </c>
      <c r="D2742" s="222">
        <v>0.1586</v>
      </c>
      <c r="E2742" s="223">
        <f t="shared" si="1"/>
        <v>0.8414</v>
      </c>
      <c r="F2742" s="224">
        <v>1091.82</v>
      </c>
    </row>
    <row r="2743">
      <c r="A2743" s="219" t="s">
        <v>6284</v>
      </c>
      <c r="B2743" s="220" t="s">
        <v>6285</v>
      </c>
      <c r="C2743" s="221" t="s">
        <v>77</v>
      </c>
      <c r="D2743" s="222">
        <v>0.2258</v>
      </c>
      <c r="E2743" s="223">
        <f t="shared" si="1"/>
        <v>0.7742</v>
      </c>
      <c r="F2743" s="224">
        <v>768.82</v>
      </c>
    </row>
    <row r="2744">
      <c r="A2744" s="219" t="s">
        <v>6286</v>
      </c>
      <c r="B2744" s="220" t="s">
        <v>6287</v>
      </c>
      <c r="C2744" s="221" t="s">
        <v>77</v>
      </c>
      <c r="D2744" s="222">
        <v>0.0842</v>
      </c>
      <c r="E2744" s="223">
        <f t="shared" si="1"/>
        <v>0.9158</v>
      </c>
      <c r="F2744" s="224">
        <v>1602.37</v>
      </c>
    </row>
    <row r="2745">
      <c r="A2745" s="219" t="s">
        <v>6288</v>
      </c>
      <c r="B2745" s="220" t="s">
        <v>6289</v>
      </c>
      <c r="C2745" s="221" t="s">
        <v>77</v>
      </c>
      <c r="D2745" s="222">
        <v>0.0417</v>
      </c>
      <c r="E2745" s="223">
        <f t="shared" si="1"/>
        <v>0.9583</v>
      </c>
      <c r="F2745" s="224">
        <v>1229.94</v>
      </c>
    </row>
    <row r="2746">
      <c r="A2746" s="219" t="s">
        <v>6290</v>
      </c>
      <c r="B2746" s="220" t="s">
        <v>6291</v>
      </c>
      <c r="C2746" s="221" t="s">
        <v>77</v>
      </c>
      <c r="D2746" s="222">
        <v>0.0575</v>
      </c>
      <c r="E2746" s="223">
        <f t="shared" si="1"/>
        <v>0.9425</v>
      </c>
      <c r="F2746" s="224">
        <v>1021.84</v>
      </c>
    </row>
    <row r="2747">
      <c r="A2747" s="219" t="s">
        <v>6292</v>
      </c>
      <c r="B2747" s="220" t="s">
        <v>6293</v>
      </c>
      <c r="C2747" s="221" t="s">
        <v>77</v>
      </c>
      <c r="D2747" s="222">
        <v>0.0337</v>
      </c>
      <c r="E2747" s="223">
        <f t="shared" si="1"/>
        <v>0.9663</v>
      </c>
      <c r="F2747" s="224">
        <v>1519.57</v>
      </c>
    </row>
    <row r="2748">
      <c r="A2748" s="219" t="s">
        <v>6294</v>
      </c>
      <c r="B2748" s="220" t="s">
        <v>6295</v>
      </c>
      <c r="C2748" s="221" t="s">
        <v>77</v>
      </c>
      <c r="D2748" s="222">
        <v>0.0449</v>
      </c>
      <c r="E2748" s="223">
        <f t="shared" si="1"/>
        <v>0.9551</v>
      </c>
      <c r="F2748" s="224">
        <v>1306.96</v>
      </c>
    </row>
    <row r="2749">
      <c r="A2749" s="219" t="s">
        <v>6296</v>
      </c>
      <c r="B2749" s="220" t="s">
        <v>6297</v>
      </c>
      <c r="C2749" s="221" t="s">
        <v>77</v>
      </c>
      <c r="D2749" s="222">
        <v>0.1154</v>
      </c>
      <c r="E2749" s="223">
        <f t="shared" si="1"/>
        <v>0.8846</v>
      </c>
      <c r="F2749" s="224">
        <v>1168.53</v>
      </c>
    </row>
    <row r="2750">
      <c r="A2750" s="219" t="s">
        <v>6298</v>
      </c>
      <c r="B2750" s="220" t="s">
        <v>6299</v>
      </c>
      <c r="C2750" s="221" t="s">
        <v>77</v>
      </c>
      <c r="D2750" s="222">
        <v>0.0517</v>
      </c>
      <c r="E2750" s="223">
        <f t="shared" si="1"/>
        <v>0.9483</v>
      </c>
      <c r="F2750" s="224">
        <v>990.79</v>
      </c>
    </row>
    <row r="2751">
      <c r="A2751" s="219" t="s">
        <v>6300</v>
      </c>
      <c r="B2751" s="220" t="s">
        <v>6301</v>
      </c>
      <c r="C2751" s="221" t="s">
        <v>77</v>
      </c>
      <c r="D2751" s="222">
        <v>0.0716</v>
      </c>
      <c r="E2751" s="223">
        <f t="shared" si="1"/>
        <v>0.9284</v>
      </c>
      <c r="F2751" s="224">
        <v>820.17</v>
      </c>
    </row>
    <row r="2752">
      <c r="A2752" s="219" t="s">
        <v>6302</v>
      </c>
      <c r="B2752" s="220" t="s">
        <v>6303</v>
      </c>
      <c r="C2752" s="221" t="s">
        <v>107</v>
      </c>
      <c r="D2752" s="222">
        <v>0.1362</v>
      </c>
      <c r="E2752" s="223">
        <f t="shared" si="1"/>
        <v>0.8638</v>
      </c>
      <c r="F2752" s="224">
        <v>15.86</v>
      </c>
    </row>
    <row r="2753">
      <c r="A2753" s="219" t="s">
        <v>6304</v>
      </c>
      <c r="B2753" s="220" t="s">
        <v>6305</v>
      </c>
      <c r="C2753" s="221" t="s">
        <v>107</v>
      </c>
      <c r="D2753" s="222">
        <v>0.2009</v>
      </c>
      <c r="E2753" s="223">
        <f t="shared" si="1"/>
        <v>0.7991</v>
      </c>
      <c r="F2753" s="224">
        <v>10.75</v>
      </c>
    </row>
    <row r="2754">
      <c r="A2754" s="219" t="s">
        <v>6306</v>
      </c>
      <c r="B2754" s="220" t="s">
        <v>6307</v>
      </c>
      <c r="C2754" s="221" t="s">
        <v>32</v>
      </c>
      <c r="D2754" s="222">
        <v>0.2697</v>
      </c>
      <c r="E2754" s="223">
        <f t="shared" si="1"/>
        <v>0.7303</v>
      </c>
      <c r="F2754" s="224">
        <v>256.98</v>
      </c>
    </row>
    <row r="2755">
      <c r="A2755" s="219" t="s">
        <v>6308</v>
      </c>
      <c r="B2755" s="220" t="s">
        <v>6309</v>
      </c>
      <c r="C2755" s="221" t="s">
        <v>32</v>
      </c>
      <c r="D2755" s="222">
        <v>0.2868</v>
      </c>
      <c r="E2755" s="223">
        <f t="shared" si="1"/>
        <v>0.7132</v>
      </c>
      <c r="F2755" s="224">
        <v>535.14</v>
      </c>
    </row>
    <row r="2756">
      <c r="A2756" s="219" t="s">
        <v>6310</v>
      </c>
      <c r="B2756" s="220" t="s">
        <v>6311</v>
      </c>
      <c r="C2756" s="221" t="s">
        <v>32</v>
      </c>
      <c r="D2756" s="222">
        <v>0.3649</v>
      </c>
      <c r="E2756" s="223">
        <f t="shared" si="1"/>
        <v>0.6351</v>
      </c>
      <c r="F2756" s="224">
        <v>421.42</v>
      </c>
    </row>
    <row r="2757">
      <c r="A2757" s="219" t="s">
        <v>6312</v>
      </c>
      <c r="B2757" s="220" t="s">
        <v>6313</v>
      </c>
      <c r="C2757" s="221" t="s">
        <v>32</v>
      </c>
      <c r="D2757" s="222">
        <v>0.2048</v>
      </c>
      <c r="E2757" s="223">
        <f t="shared" si="1"/>
        <v>0.7952</v>
      </c>
      <c r="F2757" s="224">
        <v>424.92</v>
      </c>
    </row>
    <row r="2758">
      <c r="A2758" s="219" t="s">
        <v>6314</v>
      </c>
      <c r="B2758" s="220" t="s">
        <v>6315</v>
      </c>
      <c r="C2758" s="221" t="s">
        <v>32</v>
      </c>
      <c r="D2758" s="222">
        <v>0.2807</v>
      </c>
      <c r="E2758" s="223">
        <f t="shared" si="1"/>
        <v>0.7193</v>
      </c>
      <c r="F2758" s="224">
        <v>311.2</v>
      </c>
    </row>
    <row r="2759">
      <c r="A2759" s="219" t="s">
        <v>6316</v>
      </c>
      <c r="B2759" s="220" t="s">
        <v>6317</v>
      </c>
      <c r="C2759" s="221" t="s">
        <v>32</v>
      </c>
      <c r="D2759" s="222">
        <v>0.4648</v>
      </c>
      <c r="E2759" s="223">
        <f t="shared" si="1"/>
        <v>0.5352</v>
      </c>
      <c r="F2759" s="224">
        <v>81.17</v>
      </c>
    </row>
    <row r="2760">
      <c r="A2760" s="219" t="s">
        <v>6318</v>
      </c>
      <c r="B2760" s="220" t="s">
        <v>6319</v>
      </c>
      <c r="C2760" s="221" t="s">
        <v>32</v>
      </c>
      <c r="D2760" s="222">
        <v>0.4997</v>
      </c>
      <c r="E2760" s="223">
        <f t="shared" si="1"/>
        <v>0.5003</v>
      </c>
      <c r="F2760" s="224">
        <v>58.34</v>
      </c>
    </row>
    <row r="2761">
      <c r="A2761" s="219" t="s">
        <v>6320</v>
      </c>
      <c r="B2761" s="220" t="s">
        <v>6321</v>
      </c>
      <c r="C2761" s="221" t="s">
        <v>32</v>
      </c>
      <c r="D2761" s="222">
        <v>0.2702</v>
      </c>
      <c r="E2761" s="223">
        <f t="shared" si="1"/>
        <v>0.7298</v>
      </c>
      <c r="F2761" s="224">
        <v>143.97</v>
      </c>
    </row>
    <row r="2762">
      <c r="A2762" s="219" t="s">
        <v>6322</v>
      </c>
      <c r="B2762" s="220" t="s">
        <v>6323</v>
      </c>
      <c r="C2762" s="221" t="s">
        <v>32</v>
      </c>
      <c r="D2762" s="222">
        <v>0.1661</v>
      </c>
      <c r="E2762" s="223">
        <f t="shared" si="1"/>
        <v>0.8339</v>
      </c>
      <c r="F2762" s="224">
        <v>191.99</v>
      </c>
    </row>
    <row r="2763">
      <c r="A2763" s="219" t="s">
        <v>6324</v>
      </c>
      <c r="B2763" s="220" t="s">
        <v>6325</v>
      </c>
      <c r="C2763" s="221" t="s">
        <v>32</v>
      </c>
      <c r="D2763" s="222">
        <v>0.2667</v>
      </c>
      <c r="E2763" s="223">
        <f t="shared" si="1"/>
        <v>0.7333</v>
      </c>
      <c r="F2763" s="224">
        <v>119.58</v>
      </c>
    </row>
    <row r="2764">
      <c r="A2764" s="219" t="s">
        <v>6326</v>
      </c>
      <c r="B2764" s="220" t="s">
        <v>6327</v>
      </c>
      <c r="C2764" s="221" t="s">
        <v>32</v>
      </c>
      <c r="D2764" s="222">
        <v>0.1457</v>
      </c>
      <c r="E2764" s="223">
        <f t="shared" si="1"/>
        <v>0.8543</v>
      </c>
      <c r="F2764" s="224">
        <v>167.57</v>
      </c>
    </row>
    <row r="2765">
      <c r="A2765" s="219" t="s">
        <v>6328</v>
      </c>
      <c r="B2765" s="220" t="s">
        <v>6329</v>
      </c>
      <c r="C2765" s="221" t="s">
        <v>32</v>
      </c>
      <c r="D2765" s="222">
        <v>0.2074</v>
      </c>
      <c r="E2765" s="223">
        <f t="shared" si="1"/>
        <v>0.7926</v>
      </c>
      <c r="F2765" s="224">
        <v>117.75</v>
      </c>
    </row>
    <row r="2766">
      <c r="A2766" s="219" t="s">
        <v>6330</v>
      </c>
      <c r="B2766" s="220" t="s">
        <v>6331</v>
      </c>
      <c r="C2766" s="221" t="s">
        <v>32</v>
      </c>
      <c r="D2766" s="222">
        <v>0.1457</v>
      </c>
      <c r="E2766" s="223">
        <f t="shared" si="1"/>
        <v>0.8543</v>
      </c>
      <c r="F2766" s="224">
        <v>167.57</v>
      </c>
    </row>
    <row r="2767">
      <c r="A2767" s="219" t="s">
        <v>6332</v>
      </c>
      <c r="B2767" s="220" t="s">
        <v>6333</v>
      </c>
      <c r="C2767" s="221" t="s">
        <v>32</v>
      </c>
      <c r="D2767" s="222">
        <v>0.2419</v>
      </c>
      <c r="E2767" s="223">
        <f t="shared" si="1"/>
        <v>0.7581</v>
      </c>
      <c r="F2767" s="224">
        <v>100.95</v>
      </c>
    </row>
    <row r="2768">
      <c r="A2768" s="219" t="s">
        <v>6334</v>
      </c>
      <c r="B2768" s="220" t="s">
        <v>6335</v>
      </c>
      <c r="C2768" s="221" t="s">
        <v>32</v>
      </c>
      <c r="D2768" s="222">
        <v>0.2324</v>
      </c>
      <c r="E2768" s="223">
        <f t="shared" si="1"/>
        <v>0.7676</v>
      </c>
      <c r="F2768" s="224">
        <v>154.19</v>
      </c>
    </row>
    <row r="2769">
      <c r="A2769" s="219" t="s">
        <v>6336</v>
      </c>
      <c r="B2769" s="220" t="s">
        <v>6337</v>
      </c>
      <c r="C2769" s="221" t="s">
        <v>32</v>
      </c>
      <c r="D2769" s="222">
        <v>0.2076</v>
      </c>
      <c r="E2769" s="223">
        <f t="shared" si="1"/>
        <v>0.7924</v>
      </c>
      <c r="F2769" s="224">
        <v>191.48</v>
      </c>
    </row>
    <row r="2770">
      <c r="A2770" s="219" t="s">
        <v>6338</v>
      </c>
      <c r="B2770" s="220" t="s">
        <v>6339</v>
      </c>
      <c r="C2770" s="221" t="s">
        <v>32</v>
      </c>
      <c r="D2770" s="222">
        <v>0.1952</v>
      </c>
      <c r="E2770" s="223">
        <f t="shared" si="1"/>
        <v>0.8048</v>
      </c>
      <c r="F2770" s="224">
        <v>1101.39</v>
      </c>
    </row>
    <row r="2771">
      <c r="A2771" s="219" t="s">
        <v>6340</v>
      </c>
      <c r="B2771" s="220" t="s">
        <v>6341</v>
      </c>
      <c r="C2771" s="221" t="s">
        <v>32</v>
      </c>
      <c r="D2771" s="222">
        <v>0.1887</v>
      </c>
      <c r="E2771" s="223">
        <f t="shared" si="1"/>
        <v>0.8113</v>
      </c>
      <c r="F2771" s="224">
        <v>1268.96</v>
      </c>
    </row>
    <row r="2772">
      <c r="A2772" s="219" t="s">
        <v>6342</v>
      </c>
      <c r="B2772" s="220" t="s">
        <v>6343</v>
      </c>
      <c r="C2772" s="221" t="s">
        <v>32</v>
      </c>
      <c r="D2772" s="222">
        <v>0.1875</v>
      </c>
      <c r="E2772" s="223">
        <f t="shared" si="1"/>
        <v>0.8125</v>
      </c>
      <c r="F2772" s="224">
        <v>1301.5</v>
      </c>
    </row>
    <row r="2773">
      <c r="A2773" s="219" t="s">
        <v>6344</v>
      </c>
      <c r="B2773" s="220" t="s">
        <v>6345</v>
      </c>
      <c r="C2773" s="221" t="s">
        <v>32</v>
      </c>
      <c r="D2773" s="222">
        <v>0.1937</v>
      </c>
      <c r="E2773" s="223">
        <f t="shared" si="1"/>
        <v>0.8063</v>
      </c>
      <c r="F2773" s="224">
        <v>1133.93</v>
      </c>
    </row>
    <row r="2774">
      <c r="A2774" s="219" t="s">
        <v>6346</v>
      </c>
      <c r="B2774" s="220" t="s">
        <v>6347</v>
      </c>
      <c r="C2774" s="221" t="s">
        <v>32</v>
      </c>
      <c r="D2774" s="222">
        <v>0.1866</v>
      </c>
      <c r="E2774" s="223">
        <f t="shared" si="1"/>
        <v>0.8134</v>
      </c>
      <c r="F2774" s="224">
        <v>1372.9</v>
      </c>
    </row>
    <row r="2775">
      <c r="A2775" s="219" t="s">
        <v>6348</v>
      </c>
      <c r="B2775" s="220" t="s">
        <v>6349</v>
      </c>
      <c r="C2775" s="221" t="s">
        <v>32</v>
      </c>
      <c r="D2775" s="222">
        <v>0.1899</v>
      </c>
      <c r="E2775" s="223">
        <f t="shared" si="1"/>
        <v>0.8101</v>
      </c>
      <c r="F2775" s="224">
        <v>1180.91</v>
      </c>
    </row>
    <row r="2776">
      <c r="A2776" s="219" t="s">
        <v>6350</v>
      </c>
      <c r="B2776" s="220" t="s">
        <v>6351</v>
      </c>
      <c r="C2776" s="221" t="s">
        <v>32</v>
      </c>
      <c r="D2776" s="222">
        <v>0.2269</v>
      </c>
      <c r="E2776" s="223">
        <f t="shared" si="1"/>
        <v>0.7731</v>
      </c>
      <c r="F2776" s="224">
        <v>1056.37</v>
      </c>
    </row>
    <row r="2777">
      <c r="A2777" s="219" t="s">
        <v>6352</v>
      </c>
      <c r="B2777" s="220" t="s">
        <v>6353</v>
      </c>
      <c r="C2777" s="221" t="s">
        <v>32</v>
      </c>
      <c r="D2777" s="222">
        <v>0.2294</v>
      </c>
      <c r="E2777" s="223">
        <f t="shared" si="1"/>
        <v>0.7706</v>
      </c>
      <c r="F2777" s="224">
        <v>938.62</v>
      </c>
    </row>
    <row r="2778">
      <c r="A2778" s="219" t="s">
        <v>6354</v>
      </c>
      <c r="B2778" s="220" t="s">
        <v>6355</v>
      </c>
      <c r="C2778" s="221" t="s">
        <v>32</v>
      </c>
      <c r="D2778" s="222">
        <v>0.2281</v>
      </c>
      <c r="E2778" s="223">
        <f t="shared" si="1"/>
        <v>0.7719</v>
      </c>
      <c r="F2778" s="224">
        <v>1071.09</v>
      </c>
    </row>
    <row r="2779">
      <c r="A2779" s="219" t="s">
        <v>6356</v>
      </c>
      <c r="B2779" s="220" t="s">
        <v>6357</v>
      </c>
      <c r="C2779" s="221" t="s">
        <v>32</v>
      </c>
      <c r="D2779" s="222">
        <v>0.2267</v>
      </c>
      <c r="E2779" s="223">
        <f t="shared" si="1"/>
        <v>0.7733</v>
      </c>
      <c r="F2779" s="224">
        <v>970.14</v>
      </c>
    </row>
    <row r="2780">
      <c r="A2780" s="219" t="s">
        <v>6358</v>
      </c>
      <c r="B2780" s="220" t="s">
        <v>6359</v>
      </c>
      <c r="C2780" s="221" t="s">
        <v>32</v>
      </c>
      <c r="D2780" s="222">
        <v>0.2258</v>
      </c>
      <c r="E2780" s="223">
        <f t="shared" si="1"/>
        <v>0.7742</v>
      </c>
      <c r="F2780" s="224">
        <v>1135.67</v>
      </c>
    </row>
    <row r="2781">
      <c r="A2781" s="219" t="s">
        <v>6360</v>
      </c>
      <c r="B2781" s="220" t="s">
        <v>6361</v>
      </c>
      <c r="C2781" s="221" t="s">
        <v>32</v>
      </c>
      <c r="D2781" s="222">
        <v>0.221</v>
      </c>
      <c r="E2781" s="223">
        <f t="shared" si="1"/>
        <v>0.779</v>
      </c>
      <c r="F2781" s="224">
        <v>1016.09</v>
      </c>
    </row>
    <row r="2782">
      <c r="A2782" s="219" t="s">
        <v>6362</v>
      </c>
      <c r="B2782" s="220" t="s">
        <v>6363</v>
      </c>
      <c r="C2782" s="221" t="s">
        <v>32</v>
      </c>
      <c r="D2782" s="222">
        <v>0.1924</v>
      </c>
      <c r="E2782" s="223">
        <f t="shared" si="1"/>
        <v>0.8076</v>
      </c>
      <c r="F2782" s="224">
        <v>1244.24</v>
      </c>
    </row>
    <row r="2783">
      <c r="A2783" s="219" t="s">
        <v>6364</v>
      </c>
      <c r="B2783" s="220" t="s">
        <v>6365</v>
      </c>
      <c r="C2783" s="221" t="s">
        <v>32</v>
      </c>
      <c r="D2783" s="222">
        <v>0.1997</v>
      </c>
      <c r="E2783" s="223">
        <f t="shared" si="1"/>
        <v>0.8003</v>
      </c>
      <c r="F2783" s="224">
        <v>1076.67</v>
      </c>
    </row>
    <row r="2784">
      <c r="A2784" s="219" t="s">
        <v>6366</v>
      </c>
      <c r="B2784" s="220" t="s">
        <v>6367</v>
      </c>
      <c r="C2784" s="221" t="s">
        <v>32</v>
      </c>
      <c r="D2784" s="222">
        <v>0.1944</v>
      </c>
      <c r="E2784" s="223">
        <f t="shared" si="1"/>
        <v>0.8056</v>
      </c>
      <c r="F2784" s="224">
        <v>1255.57</v>
      </c>
    </row>
    <row r="2785">
      <c r="A2785" s="219" t="s">
        <v>6368</v>
      </c>
      <c r="B2785" s="220" t="s">
        <v>6369</v>
      </c>
      <c r="C2785" s="221" t="s">
        <v>32</v>
      </c>
      <c r="D2785" s="222">
        <v>0.2019</v>
      </c>
      <c r="E2785" s="223">
        <f t="shared" si="1"/>
        <v>0.7981</v>
      </c>
      <c r="F2785" s="224">
        <v>1088.0</v>
      </c>
    </row>
    <row r="2786">
      <c r="A2786" s="219" t="s">
        <v>6370</v>
      </c>
      <c r="B2786" s="220" t="s">
        <v>6371</v>
      </c>
      <c r="C2786" s="221" t="s">
        <v>32</v>
      </c>
      <c r="D2786" s="222">
        <v>0.1953</v>
      </c>
      <c r="E2786" s="223">
        <f t="shared" si="1"/>
        <v>0.8047</v>
      </c>
      <c r="F2786" s="224">
        <v>1311.46</v>
      </c>
    </row>
    <row r="2787">
      <c r="A2787" s="219" t="s">
        <v>6372</v>
      </c>
      <c r="B2787" s="220" t="s">
        <v>6373</v>
      </c>
      <c r="C2787" s="221" t="s">
        <v>32</v>
      </c>
      <c r="D2787" s="222">
        <v>0.2003</v>
      </c>
      <c r="E2787" s="223">
        <f t="shared" si="1"/>
        <v>0.7997</v>
      </c>
      <c r="F2787" s="224">
        <v>1119.47</v>
      </c>
    </row>
    <row r="2788">
      <c r="A2788" s="219" t="s">
        <v>6374</v>
      </c>
      <c r="B2788" s="220" t="s">
        <v>6375</v>
      </c>
      <c r="C2788" s="221" t="s">
        <v>32</v>
      </c>
      <c r="D2788" s="222">
        <v>0.1851</v>
      </c>
      <c r="E2788" s="223">
        <f t="shared" si="1"/>
        <v>0.8149</v>
      </c>
      <c r="F2788" s="224">
        <v>1409.1</v>
      </c>
    </row>
    <row r="2789">
      <c r="A2789" s="219" t="s">
        <v>6376</v>
      </c>
      <c r="B2789" s="220" t="s">
        <v>6377</v>
      </c>
      <c r="C2789" s="221" t="s">
        <v>32</v>
      </c>
      <c r="D2789" s="222">
        <v>0.1881</v>
      </c>
      <c r="E2789" s="223">
        <f t="shared" si="1"/>
        <v>0.8119</v>
      </c>
      <c r="F2789" s="224">
        <v>1217.11</v>
      </c>
    </row>
    <row r="2790">
      <c r="A2790" s="219" t="s">
        <v>6378</v>
      </c>
      <c r="B2790" s="220" t="s">
        <v>6379</v>
      </c>
      <c r="C2790" s="221" t="s">
        <v>32</v>
      </c>
      <c r="D2790" s="222">
        <v>0.2324</v>
      </c>
      <c r="E2790" s="223">
        <f t="shared" si="1"/>
        <v>0.7676</v>
      </c>
      <c r="F2790" s="224">
        <v>1031.65</v>
      </c>
    </row>
    <row r="2791">
      <c r="A2791" s="219" t="s">
        <v>6380</v>
      </c>
      <c r="B2791" s="220" t="s">
        <v>6381</v>
      </c>
      <c r="C2791" s="221" t="s">
        <v>32</v>
      </c>
      <c r="D2791" s="222">
        <v>0.2356</v>
      </c>
      <c r="E2791" s="223">
        <f t="shared" si="1"/>
        <v>0.7644</v>
      </c>
      <c r="F2791" s="224">
        <v>913.9</v>
      </c>
    </row>
    <row r="2792">
      <c r="A2792" s="219" t="s">
        <v>6382</v>
      </c>
      <c r="B2792" s="220" t="s">
        <v>6383</v>
      </c>
      <c r="C2792" s="221" t="s">
        <v>32</v>
      </c>
      <c r="D2792" s="222">
        <v>0.2384</v>
      </c>
      <c r="E2792" s="223">
        <f t="shared" si="1"/>
        <v>0.7616</v>
      </c>
      <c r="F2792" s="224">
        <v>1025.16</v>
      </c>
    </row>
    <row r="2793">
      <c r="A2793" s="219" t="s">
        <v>6384</v>
      </c>
      <c r="B2793" s="220" t="s">
        <v>6385</v>
      </c>
      <c r="C2793" s="221" t="s">
        <v>32</v>
      </c>
      <c r="D2793" s="222">
        <v>0.238</v>
      </c>
      <c r="E2793" s="223">
        <f t="shared" si="1"/>
        <v>0.762</v>
      </c>
      <c r="F2793" s="224">
        <v>924.21</v>
      </c>
    </row>
    <row r="2794">
      <c r="A2794" s="219" t="s">
        <v>6386</v>
      </c>
      <c r="B2794" s="220" t="s">
        <v>6387</v>
      </c>
      <c r="C2794" s="221" t="s">
        <v>32</v>
      </c>
      <c r="D2794" s="222">
        <v>0.2387</v>
      </c>
      <c r="E2794" s="223">
        <f t="shared" si="1"/>
        <v>0.7613</v>
      </c>
      <c r="F2794" s="224">
        <v>1074.23</v>
      </c>
    </row>
    <row r="2795">
      <c r="A2795" s="219" t="s">
        <v>6388</v>
      </c>
      <c r="B2795" s="220" t="s">
        <v>6389</v>
      </c>
      <c r="C2795" s="221" t="s">
        <v>32</v>
      </c>
      <c r="D2795" s="222">
        <v>0.2352</v>
      </c>
      <c r="E2795" s="223">
        <f t="shared" si="1"/>
        <v>0.7648</v>
      </c>
      <c r="F2795" s="224">
        <v>954.65</v>
      </c>
    </row>
    <row r="2796">
      <c r="A2796" s="219" t="s">
        <v>6390</v>
      </c>
      <c r="B2796" s="220" t="s">
        <v>6391</v>
      </c>
      <c r="C2796" s="221" t="s">
        <v>32</v>
      </c>
      <c r="D2796" s="222">
        <v>0.223</v>
      </c>
      <c r="E2796" s="223">
        <f t="shared" si="1"/>
        <v>0.777</v>
      </c>
      <c r="F2796" s="224">
        <v>1170.85</v>
      </c>
    </row>
    <row r="2797">
      <c r="A2797" s="219" t="s">
        <v>6392</v>
      </c>
      <c r="B2797" s="220" t="s">
        <v>6393</v>
      </c>
      <c r="C2797" s="221" t="s">
        <v>32</v>
      </c>
      <c r="D2797" s="222">
        <v>0.218</v>
      </c>
      <c r="E2797" s="223">
        <f t="shared" si="1"/>
        <v>0.782</v>
      </c>
      <c r="F2797" s="224">
        <v>1051.27</v>
      </c>
    </row>
    <row r="2798">
      <c r="A2798" s="219" t="s">
        <v>6394</v>
      </c>
      <c r="B2798" s="220" t="s">
        <v>6395</v>
      </c>
      <c r="C2798" s="221" t="s">
        <v>32</v>
      </c>
      <c r="D2798" s="222">
        <v>0.1694</v>
      </c>
      <c r="E2798" s="223">
        <f t="shared" si="1"/>
        <v>0.8306</v>
      </c>
      <c r="F2798" s="224">
        <v>1624.48</v>
      </c>
    </row>
    <row r="2799">
      <c r="A2799" s="219" t="s">
        <v>6396</v>
      </c>
      <c r="B2799" s="220" t="s">
        <v>6397</v>
      </c>
      <c r="C2799" s="221" t="s">
        <v>32</v>
      </c>
      <c r="D2799" s="222">
        <v>0.1699</v>
      </c>
      <c r="E2799" s="223">
        <f t="shared" si="1"/>
        <v>0.8301</v>
      </c>
      <c r="F2799" s="224">
        <v>1432.49</v>
      </c>
    </row>
    <row r="2800">
      <c r="A2800" s="219" t="s">
        <v>6398</v>
      </c>
      <c r="B2800" s="220" t="s">
        <v>6399</v>
      </c>
      <c r="C2800" s="221" t="s">
        <v>32</v>
      </c>
      <c r="D2800" s="222">
        <v>0.1646</v>
      </c>
      <c r="E2800" s="223">
        <f t="shared" si="1"/>
        <v>0.8354</v>
      </c>
      <c r="F2800" s="224">
        <v>1710.33</v>
      </c>
    </row>
    <row r="2801">
      <c r="A2801" s="219" t="s">
        <v>6400</v>
      </c>
      <c r="B2801" s="220" t="s">
        <v>6401</v>
      </c>
      <c r="C2801" s="221" t="s">
        <v>32</v>
      </c>
      <c r="D2801" s="222">
        <v>0.1644</v>
      </c>
      <c r="E2801" s="223">
        <f t="shared" si="1"/>
        <v>0.8356</v>
      </c>
      <c r="F2801" s="224">
        <v>1518.34</v>
      </c>
    </row>
    <row r="2802">
      <c r="A2802" s="219" t="s">
        <v>6402</v>
      </c>
      <c r="B2802" s="220" t="s">
        <v>6403</v>
      </c>
      <c r="C2802" s="221" t="s">
        <v>32</v>
      </c>
      <c r="D2802" s="222">
        <v>0.1986</v>
      </c>
      <c r="E2802" s="223">
        <f t="shared" si="1"/>
        <v>0.8014</v>
      </c>
      <c r="F2802" s="224">
        <v>1387.25</v>
      </c>
    </row>
    <row r="2803">
      <c r="A2803" s="219" t="s">
        <v>6404</v>
      </c>
      <c r="B2803" s="220" t="s">
        <v>6405</v>
      </c>
      <c r="C2803" s="221" t="s">
        <v>32</v>
      </c>
      <c r="D2803" s="222">
        <v>0.1922</v>
      </c>
      <c r="E2803" s="223">
        <f t="shared" si="1"/>
        <v>0.8078</v>
      </c>
      <c r="F2803" s="224">
        <v>1267.67</v>
      </c>
    </row>
    <row r="2804">
      <c r="A2804" s="219" t="s">
        <v>6406</v>
      </c>
      <c r="B2804" s="220" t="s">
        <v>6407</v>
      </c>
      <c r="C2804" s="221" t="s">
        <v>32</v>
      </c>
      <c r="D2804" s="222">
        <v>0.1914</v>
      </c>
      <c r="E2804" s="223">
        <f t="shared" si="1"/>
        <v>0.8086</v>
      </c>
      <c r="F2804" s="224">
        <v>1472.08</v>
      </c>
    </row>
    <row r="2805">
      <c r="A2805" s="219" t="s">
        <v>6408</v>
      </c>
      <c r="B2805" s="220" t="s">
        <v>6409</v>
      </c>
      <c r="C2805" s="221" t="s">
        <v>32</v>
      </c>
      <c r="D2805" s="222">
        <v>0.1848</v>
      </c>
      <c r="E2805" s="223">
        <f t="shared" si="1"/>
        <v>0.8152</v>
      </c>
      <c r="F2805" s="224">
        <v>1352.5</v>
      </c>
    </row>
    <row r="2806">
      <c r="A2806" s="219" t="s">
        <v>6410</v>
      </c>
      <c r="B2806" s="220" t="s">
        <v>6411</v>
      </c>
      <c r="C2806" s="221" t="s">
        <v>32</v>
      </c>
      <c r="D2806" s="222">
        <v>0.1904</v>
      </c>
      <c r="E2806" s="223">
        <f t="shared" si="1"/>
        <v>0.8096</v>
      </c>
      <c r="F2806" s="224">
        <v>1257.49</v>
      </c>
    </row>
    <row r="2807">
      <c r="A2807" s="219" t="s">
        <v>6412</v>
      </c>
      <c r="B2807" s="220" t="s">
        <v>6413</v>
      </c>
      <c r="C2807" s="221" t="s">
        <v>32</v>
      </c>
      <c r="D2807" s="222">
        <v>0.1973</v>
      </c>
      <c r="E2807" s="223">
        <f t="shared" si="1"/>
        <v>0.8027</v>
      </c>
      <c r="F2807" s="224">
        <v>1089.92</v>
      </c>
    </row>
    <row r="2808">
      <c r="A2808" s="219" t="s">
        <v>6414</v>
      </c>
      <c r="B2808" s="220" t="s">
        <v>6415</v>
      </c>
      <c r="C2808" s="221" t="s">
        <v>32</v>
      </c>
      <c r="D2808" s="222">
        <v>0.1922</v>
      </c>
      <c r="E2808" s="223">
        <f t="shared" si="1"/>
        <v>0.8078</v>
      </c>
      <c r="F2808" s="224">
        <v>1269.45</v>
      </c>
    </row>
    <row r="2809">
      <c r="A2809" s="219" t="s">
        <v>6416</v>
      </c>
      <c r="B2809" s="220" t="s">
        <v>6417</v>
      </c>
      <c r="C2809" s="221" t="s">
        <v>32</v>
      </c>
      <c r="D2809" s="222">
        <v>0.1993</v>
      </c>
      <c r="E2809" s="223">
        <f t="shared" si="1"/>
        <v>0.8007</v>
      </c>
      <c r="F2809" s="224">
        <v>1101.88</v>
      </c>
    </row>
    <row r="2810">
      <c r="A2810" s="219" t="s">
        <v>229</v>
      </c>
      <c r="B2810" s="220" t="s">
        <v>6418</v>
      </c>
      <c r="C2810" s="221" t="s">
        <v>32</v>
      </c>
      <c r="D2810" s="222">
        <v>0.1876</v>
      </c>
      <c r="E2810" s="223">
        <f t="shared" si="1"/>
        <v>0.8124</v>
      </c>
      <c r="F2810" s="224">
        <v>1365.26</v>
      </c>
    </row>
    <row r="2811">
      <c r="A2811" s="219" t="s">
        <v>6419</v>
      </c>
      <c r="B2811" s="220" t="s">
        <v>6420</v>
      </c>
      <c r="C2811" s="221" t="s">
        <v>32</v>
      </c>
      <c r="D2811" s="222">
        <v>0.1911</v>
      </c>
      <c r="E2811" s="223">
        <f t="shared" si="1"/>
        <v>0.8089</v>
      </c>
      <c r="F2811" s="224">
        <v>1173.27</v>
      </c>
    </row>
    <row r="2812">
      <c r="A2812" s="219" t="s">
        <v>6421</v>
      </c>
      <c r="B2812" s="220" t="s">
        <v>6422</v>
      </c>
      <c r="C2812" s="221" t="s">
        <v>32</v>
      </c>
      <c r="D2812" s="222">
        <v>0.1835</v>
      </c>
      <c r="E2812" s="223">
        <f t="shared" si="1"/>
        <v>0.8165</v>
      </c>
      <c r="F2812" s="224">
        <v>1420.85</v>
      </c>
    </row>
    <row r="2813">
      <c r="A2813" s="219" t="s">
        <v>6423</v>
      </c>
      <c r="B2813" s="220" t="s">
        <v>6424</v>
      </c>
      <c r="C2813" s="221" t="s">
        <v>32</v>
      </c>
      <c r="D2813" s="222">
        <v>0.1863</v>
      </c>
      <c r="E2813" s="223">
        <f t="shared" si="1"/>
        <v>0.8137</v>
      </c>
      <c r="F2813" s="224">
        <v>1228.86</v>
      </c>
    </row>
    <row r="2814">
      <c r="A2814" s="219" t="s">
        <v>6425</v>
      </c>
      <c r="B2814" s="220" t="s">
        <v>6426</v>
      </c>
      <c r="C2814" s="221" t="s">
        <v>32</v>
      </c>
      <c r="D2814" s="222">
        <v>0.2294</v>
      </c>
      <c r="E2814" s="223">
        <f t="shared" si="1"/>
        <v>0.7706</v>
      </c>
      <c r="F2814" s="224">
        <v>1044.9</v>
      </c>
    </row>
    <row r="2815">
      <c r="A2815" s="219" t="s">
        <v>6427</v>
      </c>
      <c r="B2815" s="220" t="s">
        <v>6428</v>
      </c>
      <c r="C2815" s="221" t="s">
        <v>32</v>
      </c>
      <c r="D2815" s="222">
        <v>0.2322</v>
      </c>
      <c r="E2815" s="223">
        <f t="shared" si="1"/>
        <v>0.7678</v>
      </c>
      <c r="F2815" s="224">
        <v>927.15</v>
      </c>
    </row>
    <row r="2816">
      <c r="A2816" s="219" t="s">
        <v>6429</v>
      </c>
      <c r="B2816" s="220" t="s">
        <v>6430</v>
      </c>
      <c r="C2816" s="221" t="s">
        <v>32</v>
      </c>
      <c r="D2816" s="222">
        <v>0.2352</v>
      </c>
      <c r="E2816" s="223">
        <f t="shared" si="1"/>
        <v>0.7648</v>
      </c>
      <c r="F2816" s="224">
        <v>1039.04</v>
      </c>
    </row>
    <row r="2817">
      <c r="A2817" s="219" t="s">
        <v>6431</v>
      </c>
      <c r="B2817" s="220" t="s">
        <v>6432</v>
      </c>
      <c r="C2817" s="221" t="s">
        <v>32</v>
      </c>
      <c r="D2817" s="222">
        <v>0.2345</v>
      </c>
      <c r="E2817" s="223">
        <f t="shared" si="1"/>
        <v>0.7655</v>
      </c>
      <c r="F2817" s="224">
        <v>938.09</v>
      </c>
    </row>
    <row r="2818">
      <c r="A2818" s="219" t="s">
        <v>6433</v>
      </c>
      <c r="B2818" s="220" t="s">
        <v>6434</v>
      </c>
      <c r="C2818" s="221" t="s">
        <v>32</v>
      </c>
      <c r="D2818" s="222">
        <v>0.2274</v>
      </c>
      <c r="E2818" s="223">
        <f t="shared" si="1"/>
        <v>0.7726</v>
      </c>
      <c r="F2818" s="224">
        <v>1128.03</v>
      </c>
    </row>
    <row r="2819">
      <c r="A2819" s="219" t="s">
        <v>6435</v>
      </c>
      <c r="B2819" s="220" t="s">
        <v>6436</v>
      </c>
      <c r="C2819" s="221" t="s">
        <v>32</v>
      </c>
      <c r="D2819" s="222">
        <v>0.2227</v>
      </c>
      <c r="E2819" s="223">
        <f t="shared" si="1"/>
        <v>0.7773</v>
      </c>
      <c r="F2819" s="224">
        <v>1008.45</v>
      </c>
    </row>
    <row r="2820">
      <c r="A2820" s="219" t="s">
        <v>6437</v>
      </c>
      <c r="B2820" s="220" t="s">
        <v>6438</v>
      </c>
      <c r="C2820" s="221" t="s">
        <v>32</v>
      </c>
      <c r="D2820" s="222">
        <v>0.2156</v>
      </c>
      <c r="E2820" s="223">
        <f t="shared" si="1"/>
        <v>0.7844</v>
      </c>
      <c r="F2820" s="224">
        <v>1063.02</v>
      </c>
    </row>
    <row r="2821">
      <c r="A2821" s="219" t="s">
        <v>6439</v>
      </c>
      <c r="B2821" s="220" t="s">
        <v>6440</v>
      </c>
      <c r="C2821" s="221" t="s">
        <v>32</v>
      </c>
      <c r="D2821" s="222">
        <v>0.2208</v>
      </c>
      <c r="E2821" s="223">
        <f t="shared" si="1"/>
        <v>0.7792</v>
      </c>
      <c r="F2821" s="224">
        <v>1182.6</v>
      </c>
    </row>
    <row r="2822">
      <c r="A2822" s="219" t="s">
        <v>6441</v>
      </c>
      <c r="B2822" s="220" t="s">
        <v>6442</v>
      </c>
      <c r="C2822" s="221" t="s">
        <v>32</v>
      </c>
      <c r="D2822" s="222">
        <v>0.1191</v>
      </c>
      <c r="E2822" s="223">
        <f t="shared" si="1"/>
        <v>0.8809</v>
      </c>
      <c r="F2822" s="224">
        <v>2310.17</v>
      </c>
    </row>
    <row r="2823">
      <c r="A2823" s="219" t="s">
        <v>6443</v>
      </c>
      <c r="B2823" s="220" t="s">
        <v>6444</v>
      </c>
      <c r="C2823" s="221" t="s">
        <v>32</v>
      </c>
      <c r="D2823" s="222">
        <v>0.1149</v>
      </c>
      <c r="E2823" s="223">
        <f t="shared" si="1"/>
        <v>0.8851</v>
      </c>
      <c r="F2823" s="224">
        <v>2118.18</v>
      </c>
    </row>
    <row r="2824">
      <c r="A2824" s="219" t="s">
        <v>6445</v>
      </c>
      <c r="B2824" s="220" t="s">
        <v>6446</v>
      </c>
      <c r="C2824" s="221" t="s">
        <v>32</v>
      </c>
      <c r="D2824" s="222">
        <v>0.1329</v>
      </c>
      <c r="E2824" s="223">
        <f t="shared" si="1"/>
        <v>0.8671</v>
      </c>
      <c r="F2824" s="224">
        <v>2072.94</v>
      </c>
    </row>
    <row r="2825">
      <c r="A2825" s="219" t="s">
        <v>6447</v>
      </c>
      <c r="B2825" s="220" t="s">
        <v>6448</v>
      </c>
      <c r="C2825" s="221" t="s">
        <v>32</v>
      </c>
      <c r="D2825" s="222">
        <v>0.1247</v>
      </c>
      <c r="E2825" s="223">
        <f t="shared" si="1"/>
        <v>0.8753</v>
      </c>
      <c r="F2825" s="224">
        <v>1953.36</v>
      </c>
    </row>
    <row r="2826">
      <c r="A2826" s="219" t="s">
        <v>6449</v>
      </c>
      <c r="B2826" s="220" t="s">
        <v>6450</v>
      </c>
      <c r="C2826" s="221" t="s">
        <v>32</v>
      </c>
      <c r="D2826" s="222">
        <v>0.1344</v>
      </c>
      <c r="E2826" s="223">
        <f t="shared" si="1"/>
        <v>0.8656</v>
      </c>
      <c r="F2826" s="224">
        <v>1905.95</v>
      </c>
    </row>
    <row r="2827">
      <c r="A2827" s="219" t="s">
        <v>6451</v>
      </c>
      <c r="B2827" s="220" t="s">
        <v>6452</v>
      </c>
      <c r="C2827" s="221" t="s">
        <v>32</v>
      </c>
      <c r="D2827" s="222">
        <v>0.1537</v>
      </c>
      <c r="E2827" s="223">
        <f t="shared" si="1"/>
        <v>0.8463</v>
      </c>
      <c r="F2827" s="224">
        <v>1668.72</v>
      </c>
    </row>
    <row r="2828">
      <c r="A2828" s="219" t="s">
        <v>6453</v>
      </c>
      <c r="B2828" s="220" t="s">
        <v>6454</v>
      </c>
      <c r="C2828" s="221" t="s">
        <v>32</v>
      </c>
      <c r="D2828" s="222">
        <v>0.1308</v>
      </c>
      <c r="E2828" s="223">
        <f t="shared" si="1"/>
        <v>0.8692</v>
      </c>
      <c r="F2828" s="224">
        <v>1713.96</v>
      </c>
    </row>
    <row r="2829">
      <c r="A2829" s="219" t="s">
        <v>6455</v>
      </c>
      <c r="B2829" s="220" t="s">
        <v>6456</v>
      </c>
      <c r="C2829" s="221" t="s">
        <v>32</v>
      </c>
      <c r="D2829" s="222">
        <v>0.145</v>
      </c>
      <c r="E2829" s="223">
        <f t="shared" si="1"/>
        <v>0.855</v>
      </c>
      <c r="F2829" s="224">
        <v>1549.14</v>
      </c>
    </row>
    <row r="2830">
      <c r="A2830" s="219" t="s">
        <v>6457</v>
      </c>
      <c r="B2830" s="220" t="s">
        <v>6458</v>
      </c>
      <c r="C2830" s="221" t="s">
        <v>32</v>
      </c>
      <c r="D2830" s="222">
        <v>0.0151</v>
      </c>
      <c r="E2830" s="223">
        <f t="shared" si="1"/>
        <v>0.9849</v>
      </c>
      <c r="F2830" s="224">
        <v>969.52</v>
      </c>
    </row>
    <row r="2831">
      <c r="A2831" s="219" t="s">
        <v>6459</v>
      </c>
      <c r="B2831" s="220" t="s">
        <v>6460</v>
      </c>
      <c r="C2831" s="221" t="s">
        <v>32</v>
      </c>
      <c r="D2831" s="222">
        <v>0.0166</v>
      </c>
      <c r="E2831" s="223">
        <f t="shared" si="1"/>
        <v>0.9834</v>
      </c>
      <c r="F2831" s="224">
        <v>971.71</v>
      </c>
    </row>
    <row r="2832">
      <c r="A2832" s="219" t="s">
        <v>6461</v>
      </c>
      <c r="B2832" s="220" t="s">
        <v>6462</v>
      </c>
      <c r="C2832" s="221" t="s">
        <v>32</v>
      </c>
      <c r="D2832" s="222">
        <v>0.0176</v>
      </c>
      <c r="E2832" s="223">
        <f t="shared" si="1"/>
        <v>0.9824</v>
      </c>
      <c r="F2832" s="224">
        <v>1002.49</v>
      </c>
    </row>
    <row r="2833">
      <c r="A2833" s="219" t="s">
        <v>6463</v>
      </c>
      <c r="B2833" s="220" t="s">
        <v>6464</v>
      </c>
      <c r="C2833" s="221" t="s">
        <v>32</v>
      </c>
      <c r="D2833" s="222">
        <v>0.0198</v>
      </c>
      <c r="E2833" s="223">
        <f t="shared" si="1"/>
        <v>0.9802</v>
      </c>
      <c r="F2833" s="224">
        <v>1097.66</v>
      </c>
    </row>
    <row r="2834">
      <c r="A2834" s="219" t="s">
        <v>6465</v>
      </c>
      <c r="B2834" s="220" t="s">
        <v>6466</v>
      </c>
      <c r="C2834" s="221" t="s">
        <v>32</v>
      </c>
      <c r="D2834" s="222">
        <v>0.0736</v>
      </c>
      <c r="E2834" s="223">
        <f t="shared" si="1"/>
        <v>0.9264</v>
      </c>
      <c r="F2834" s="224">
        <v>845.79</v>
      </c>
    </row>
    <row r="2835">
      <c r="A2835" s="219" t="s">
        <v>6467</v>
      </c>
      <c r="B2835" s="220" t="s">
        <v>6468</v>
      </c>
      <c r="C2835" s="221" t="s">
        <v>32</v>
      </c>
      <c r="D2835" s="222">
        <v>0.0803</v>
      </c>
      <c r="E2835" s="223">
        <f t="shared" si="1"/>
        <v>0.9197</v>
      </c>
      <c r="F2835" s="224">
        <v>855.06</v>
      </c>
    </row>
    <row r="2836">
      <c r="A2836" s="219" t="s">
        <v>6469</v>
      </c>
      <c r="B2836" s="220" t="s">
        <v>6470</v>
      </c>
      <c r="C2836" s="221" t="s">
        <v>32</v>
      </c>
      <c r="D2836" s="222">
        <v>0.0869</v>
      </c>
      <c r="E2836" s="223">
        <f t="shared" si="1"/>
        <v>0.9131</v>
      </c>
      <c r="F2836" s="224">
        <v>864.33</v>
      </c>
    </row>
    <row r="2837">
      <c r="A2837" s="219" t="s">
        <v>6471</v>
      </c>
      <c r="B2837" s="220" t="s">
        <v>6472</v>
      </c>
      <c r="C2837" s="221" t="s">
        <v>32</v>
      </c>
      <c r="D2837" s="222">
        <v>0.0933</v>
      </c>
      <c r="E2837" s="223">
        <f t="shared" si="1"/>
        <v>0.9067</v>
      </c>
      <c r="F2837" s="224">
        <v>873.58</v>
      </c>
    </row>
    <row r="2838">
      <c r="A2838" s="219" t="s">
        <v>6473</v>
      </c>
      <c r="B2838" s="220" t="s">
        <v>6474</v>
      </c>
      <c r="C2838" s="221" t="s">
        <v>32</v>
      </c>
      <c r="D2838" s="222">
        <v>0.0203</v>
      </c>
      <c r="E2838" s="223">
        <f t="shared" si="1"/>
        <v>0.9797</v>
      </c>
      <c r="F2838" s="224">
        <v>1176.17</v>
      </c>
    </row>
    <row r="2839">
      <c r="A2839" s="219" t="s">
        <v>6475</v>
      </c>
      <c r="B2839" s="220" t="s">
        <v>6476</v>
      </c>
      <c r="C2839" s="221" t="s">
        <v>32</v>
      </c>
      <c r="D2839" s="222">
        <v>0.024</v>
      </c>
      <c r="E2839" s="223">
        <f t="shared" si="1"/>
        <v>0.976</v>
      </c>
      <c r="F2839" s="224">
        <v>1234.14</v>
      </c>
    </row>
    <row r="2840">
      <c r="A2840" s="219" t="s">
        <v>6477</v>
      </c>
      <c r="B2840" s="220" t="s">
        <v>6478</v>
      </c>
      <c r="C2840" s="221" t="s">
        <v>32</v>
      </c>
      <c r="D2840" s="222">
        <v>0.0669</v>
      </c>
      <c r="E2840" s="223">
        <f t="shared" si="1"/>
        <v>0.9331</v>
      </c>
      <c r="F2840" s="224">
        <v>1263.15</v>
      </c>
    </row>
    <row r="2841">
      <c r="A2841" s="219" t="s">
        <v>6479</v>
      </c>
      <c r="B2841" s="220" t="s">
        <v>6480</v>
      </c>
      <c r="C2841" s="221" t="s">
        <v>32</v>
      </c>
      <c r="D2841" s="222">
        <v>0.0703</v>
      </c>
      <c r="E2841" s="223">
        <f t="shared" si="1"/>
        <v>0.9297</v>
      </c>
      <c r="F2841" s="224">
        <v>1304.22</v>
      </c>
    </row>
    <row r="2842">
      <c r="A2842" s="219" t="s">
        <v>6481</v>
      </c>
      <c r="B2842" s="220" t="s">
        <v>6482</v>
      </c>
      <c r="C2842" s="221" t="s">
        <v>32</v>
      </c>
      <c r="D2842" s="222">
        <v>0.2318</v>
      </c>
      <c r="E2842" s="223">
        <f t="shared" si="1"/>
        <v>0.7682</v>
      </c>
      <c r="F2842" s="224">
        <v>72.88</v>
      </c>
    </row>
    <row r="2843">
      <c r="A2843" s="219" t="s">
        <v>6483</v>
      </c>
      <c r="B2843" s="220" t="s">
        <v>6484</v>
      </c>
      <c r="C2843" s="221" t="s">
        <v>32</v>
      </c>
      <c r="D2843" s="222">
        <v>0.0389</v>
      </c>
      <c r="E2843" s="223">
        <f t="shared" si="1"/>
        <v>0.9611</v>
      </c>
      <c r="F2843" s="224">
        <v>3141.14</v>
      </c>
    </row>
    <row r="2844">
      <c r="A2844" s="219" t="s">
        <v>6485</v>
      </c>
      <c r="B2844" s="220" t="s">
        <v>6486</v>
      </c>
      <c r="C2844" s="221" t="s">
        <v>77</v>
      </c>
      <c r="D2844" s="222">
        <v>0.0078</v>
      </c>
      <c r="E2844" s="223">
        <f t="shared" si="1"/>
        <v>0.9922</v>
      </c>
      <c r="F2844" s="224">
        <v>1530.34</v>
      </c>
    </row>
    <row r="2845">
      <c r="A2845" s="219" t="s">
        <v>6487</v>
      </c>
      <c r="B2845" s="220" t="s">
        <v>6488</v>
      </c>
      <c r="C2845" s="221" t="s">
        <v>32</v>
      </c>
      <c r="D2845" s="222">
        <v>0.0152</v>
      </c>
      <c r="E2845" s="223">
        <f t="shared" si="1"/>
        <v>0.9848</v>
      </c>
      <c r="F2845" s="224">
        <v>1433.58</v>
      </c>
    </row>
    <row r="2846">
      <c r="A2846" s="219" t="s">
        <v>6489</v>
      </c>
      <c r="B2846" s="220" t="s">
        <v>6490</v>
      </c>
      <c r="C2846" s="221" t="s">
        <v>77</v>
      </c>
      <c r="D2846" s="222">
        <v>0.0112</v>
      </c>
      <c r="E2846" s="223">
        <f t="shared" si="1"/>
        <v>0.9888</v>
      </c>
      <c r="F2846" s="224">
        <v>843.03</v>
      </c>
    </row>
    <row r="2847">
      <c r="A2847" s="219" t="s">
        <v>6491</v>
      </c>
      <c r="B2847" s="220" t="s">
        <v>6492</v>
      </c>
      <c r="C2847" s="221" t="s">
        <v>77</v>
      </c>
      <c r="D2847" s="222">
        <v>0.0134</v>
      </c>
      <c r="E2847" s="223">
        <f t="shared" si="1"/>
        <v>0.9866</v>
      </c>
      <c r="F2847" s="224">
        <v>1278.3</v>
      </c>
    </row>
    <row r="2848">
      <c r="A2848" s="219" t="s">
        <v>6493</v>
      </c>
      <c r="B2848" s="220" t="s">
        <v>6494</v>
      </c>
      <c r="C2848" s="221" t="s">
        <v>32</v>
      </c>
      <c r="D2848" s="222">
        <v>0.1533</v>
      </c>
      <c r="E2848" s="223">
        <f t="shared" si="1"/>
        <v>0.8467</v>
      </c>
      <c r="F2848" s="224">
        <v>1046.48</v>
      </c>
    </row>
    <row r="2849">
      <c r="A2849" s="219" t="s">
        <v>6495</v>
      </c>
      <c r="B2849" s="220" t="s">
        <v>6496</v>
      </c>
      <c r="C2849" s="221" t="s">
        <v>32</v>
      </c>
      <c r="D2849" s="222">
        <v>0.0986</v>
      </c>
      <c r="E2849" s="223">
        <f t="shared" si="1"/>
        <v>0.9014</v>
      </c>
      <c r="F2849" s="224">
        <v>414.0</v>
      </c>
    </row>
    <row r="2850">
      <c r="A2850" s="219" t="s">
        <v>6497</v>
      </c>
      <c r="B2850" s="220" t="s">
        <v>6498</v>
      </c>
      <c r="C2850" s="221" t="s">
        <v>32</v>
      </c>
      <c r="D2850" s="222">
        <v>0.1015</v>
      </c>
      <c r="E2850" s="223">
        <f t="shared" si="1"/>
        <v>0.8985</v>
      </c>
      <c r="F2850" s="224">
        <v>443.37</v>
      </c>
    </row>
    <row r="2851">
      <c r="A2851" s="219" t="s">
        <v>6499</v>
      </c>
      <c r="B2851" s="220" t="s">
        <v>6500</v>
      </c>
      <c r="C2851" s="221" t="s">
        <v>32</v>
      </c>
      <c r="D2851" s="222">
        <v>0.101</v>
      </c>
      <c r="E2851" s="223">
        <f t="shared" si="1"/>
        <v>0.899</v>
      </c>
      <c r="F2851" s="224">
        <v>487.17</v>
      </c>
    </row>
    <row r="2852">
      <c r="A2852" s="219" t="s">
        <v>6501</v>
      </c>
      <c r="B2852" s="220" t="s">
        <v>6502</v>
      </c>
      <c r="C2852" s="221" t="s">
        <v>32</v>
      </c>
      <c r="D2852" s="222">
        <v>0.1048</v>
      </c>
      <c r="E2852" s="223">
        <f t="shared" si="1"/>
        <v>0.8952</v>
      </c>
      <c r="F2852" s="224">
        <v>389.28</v>
      </c>
    </row>
    <row r="2853">
      <c r="A2853" s="219" t="s">
        <v>6503</v>
      </c>
      <c r="B2853" s="220" t="s">
        <v>6504</v>
      </c>
      <c r="C2853" s="221" t="s">
        <v>32</v>
      </c>
      <c r="D2853" s="222">
        <v>0.1132</v>
      </c>
      <c r="E2853" s="223">
        <f t="shared" si="1"/>
        <v>0.8868</v>
      </c>
      <c r="F2853" s="224">
        <v>397.44</v>
      </c>
    </row>
    <row r="2854">
      <c r="A2854" s="219" t="s">
        <v>6505</v>
      </c>
      <c r="B2854" s="220" t="s">
        <v>6506</v>
      </c>
      <c r="C2854" s="221" t="s">
        <v>32</v>
      </c>
      <c r="D2854" s="222">
        <v>0.1156</v>
      </c>
      <c r="E2854" s="223">
        <f t="shared" si="1"/>
        <v>0.8844</v>
      </c>
      <c r="F2854" s="224">
        <v>425.73</v>
      </c>
    </row>
    <row r="2855">
      <c r="A2855" s="219" t="s">
        <v>6507</v>
      </c>
      <c r="B2855" s="220" t="s">
        <v>6508</v>
      </c>
      <c r="C2855" s="221" t="s">
        <v>32</v>
      </c>
      <c r="D2855" s="222">
        <v>0.1027</v>
      </c>
      <c r="E2855" s="223">
        <f t="shared" si="1"/>
        <v>0.8973</v>
      </c>
      <c r="F2855" s="224">
        <v>520.2</v>
      </c>
    </row>
    <row r="2856">
      <c r="A2856" s="219" t="s">
        <v>6509</v>
      </c>
      <c r="B2856" s="220" t="s">
        <v>6510</v>
      </c>
      <c r="C2856" s="221" t="s">
        <v>32</v>
      </c>
      <c r="D2856" s="222">
        <v>0.0925</v>
      </c>
      <c r="E2856" s="223">
        <f t="shared" si="1"/>
        <v>0.9075</v>
      </c>
      <c r="F2856" s="224">
        <v>738.75</v>
      </c>
    </row>
    <row r="2857">
      <c r="A2857" s="219" t="s">
        <v>6511</v>
      </c>
      <c r="B2857" s="220" t="s">
        <v>6512</v>
      </c>
      <c r="C2857" s="221" t="s">
        <v>32</v>
      </c>
      <c r="D2857" s="222">
        <v>0.1014</v>
      </c>
      <c r="E2857" s="223">
        <f t="shared" si="1"/>
        <v>0.8986</v>
      </c>
      <c r="F2857" s="224">
        <v>402.53</v>
      </c>
    </row>
    <row r="2858">
      <c r="A2858" s="219" t="s">
        <v>6513</v>
      </c>
      <c r="B2858" s="220" t="s">
        <v>6514</v>
      </c>
      <c r="C2858" s="221" t="s">
        <v>32</v>
      </c>
      <c r="D2858" s="222">
        <v>0.1094</v>
      </c>
      <c r="E2858" s="223">
        <f t="shared" si="1"/>
        <v>0.8906</v>
      </c>
      <c r="F2858" s="224">
        <v>411.32</v>
      </c>
    </row>
    <row r="2859">
      <c r="A2859" s="219" t="s">
        <v>6515</v>
      </c>
      <c r="B2859" s="220" t="s">
        <v>6516</v>
      </c>
      <c r="C2859" s="221" t="s">
        <v>32</v>
      </c>
      <c r="D2859" s="222">
        <v>0.1026</v>
      </c>
      <c r="E2859" s="223">
        <f t="shared" si="1"/>
        <v>0.8974</v>
      </c>
      <c r="F2859" s="224">
        <v>479.53</v>
      </c>
    </row>
    <row r="2860">
      <c r="A2860" s="219" t="s">
        <v>6517</v>
      </c>
      <c r="B2860" s="220" t="s">
        <v>6518</v>
      </c>
      <c r="C2860" s="221" t="s">
        <v>32</v>
      </c>
      <c r="D2860" s="222">
        <v>0.1004</v>
      </c>
      <c r="E2860" s="223">
        <f t="shared" si="1"/>
        <v>0.8996</v>
      </c>
      <c r="F2860" s="224">
        <v>531.95</v>
      </c>
    </row>
    <row r="2861">
      <c r="A2861" s="219" t="s">
        <v>6519</v>
      </c>
      <c r="B2861" s="220" t="s">
        <v>6520</v>
      </c>
      <c r="C2861" s="221" t="s">
        <v>32</v>
      </c>
      <c r="D2861" s="222">
        <v>0.0482</v>
      </c>
      <c r="E2861" s="223">
        <f t="shared" si="1"/>
        <v>0.9518</v>
      </c>
      <c r="F2861" s="224">
        <v>1020.22</v>
      </c>
    </row>
    <row r="2862">
      <c r="A2862" s="219" t="s">
        <v>6521</v>
      </c>
      <c r="B2862" s="220" t="s">
        <v>6522</v>
      </c>
      <c r="C2862" s="221" t="s">
        <v>32</v>
      </c>
      <c r="D2862" s="222">
        <v>0.0902</v>
      </c>
      <c r="E2862" s="223">
        <f t="shared" si="1"/>
        <v>0.9098</v>
      </c>
      <c r="F2862" s="224">
        <v>821.43</v>
      </c>
    </row>
    <row r="2863">
      <c r="A2863" s="219" t="s">
        <v>6523</v>
      </c>
      <c r="B2863" s="220" t="s">
        <v>6524</v>
      </c>
      <c r="C2863" s="221" t="s">
        <v>32</v>
      </c>
      <c r="D2863" s="222">
        <v>0.0479</v>
      </c>
      <c r="E2863" s="223">
        <f t="shared" si="1"/>
        <v>0.9521</v>
      </c>
      <c r="F2863" s="224">
        <v>1424.44</v>
      </c>
    </row>
    <row r="2864">
      <c r="A2864" s="219" t="s">
        <v>6525</v>
      </c>
      <c r="B2864" s="220" t="s">
        <v>6526</v>
      </c>
      <c r="C2864" s="221" t="s">
        <v>77</v>
      </c>
      <c r="D2864" s="222">
        <v>0.0107</v>
      </c>
      <c r="E2864" s="223">
        <f t="shared" si="1"/>
        <v>0.9893</v>
      </c>
      <c r="F2864" s="224">
        <v>1195.43</v>
      </c>
    </row>
    <row r="2865">
      <c r="A2865" s="219" t="s">
        <v>6527</v>
      </c>
      <c r="B2865" s="220" t="s">
        <v>6528</v>
      </c>
      <c r="C2865" s="221" t="s">
        <v>32</v>
      </c>
      <c r="D2865" s="222">
        <v>0.0215</v>
      </c>
      <c r="E2865" s="223">
        <f t="shared" si="1"/>
        <v>0.9785</v>
      </c>
      <c r="F2865" s="224">
        <v>1427.31</v>
      </c>
    </row>
    <row r="2866">
      <c r="A2866" s="219" t="s">
        <v>6529</v>
      </c>
      <c r="B2866" s="220" t="s">
        <v>6530</v>
      </c>
      <c r="C2866" s="221" t="s">
        <v>32</v>
      </c>
      <c r="D2866" s="222">
        <v>0.0251</v>
      </c>
      <c r="E2866" s="223">
        <f t="shared" si="1"/>
        <v>0.9749</v>
      </c>
      <c r="F2866" s="224">
        <v>1291.18</v>
      </c>
    </row>
    <row r="2867">
      <c r="A2867" s="219" t="s">
        <v>6531</v>
      </c>
      <c r="B2867" s="220" t="s">
        <v>6532</v>
      </c>
      <c r="C2867" s="221" t="s">
        <v>32</v>
      </c>
      <c r="D2867" s="222">
        <v>0.3002</v>
      </c>
      <c r="E2867" s="223">
        <f t="shared" si="1"/>
        <v>0.6998</v>
      </c>
      <c r="F2867" s="224">
        <v>35.18</v>
      </c>
    </row>
    <row r="2868">
      <c r="A2868" s="219" t="s">
        <v>6533</v>
      </c>
      <c r="B2868" s="220" t="s">
        <v>6534</v>
      </c>
      <c r="C2868" s="221" t="s">
        <v>32</v>
      </c>
      <c r="D2868" s="222">
        <v>0.6871</v>
      </c>
      <c r="E2868" s="223">
        <f t="shared" si="1"/>
        <v>0.3129</v>
      </c>
      <c r="F2868" s="224">
        <v>73.61</v>
      </c>
    </row>
    <row r="2869">
      <c r="A2869" s="219" t="s">
        <v>6535</v>
      </c>
      <c r="B2869" s="220" t="s">
        <v>6536</v>
      </c>
      <c r="C2869" s="221" t="s">
        <v>32</v>
      </c>
      <c r="D2869" s="222">
        <v>0.6879</v>
      </c>
      <c r="E2869" s="223">
        <f t="shared" si="1"/>
        <v>0.3121</v>
      </c>
      <c r="F2869" s="224">
        <v>81.97</v>
      </c>
    </row>
    <row r="2870">
      <c r="A2870" s="219" t="s">
        <v>6537</v>
      </c>
      <c r="B2870" s="220" t="s">
        <v>6538</v>
      </c>
      <c r="C2870" s="221" t="s">
        <v>32</v>
      </c>
      <c r="D2870" s="222">
        <v>0.6887</v>
      </c>
      <c r="E2870" s="223">
        <f t="shared" si="1"/>
        <v>0.3113</v>
      </c>
      <c r="F2870" s="224">
        <v>90.39</v>
      </c>
    </row>
    <row r="2871">
      <c r="A2871" s="219" t="s">
        <v>6539</v>
      </c>
      <c r="B2871" s="220" t="s">
        <v>6540</v>
      </c>
      <c r="C2871" s="221" t="s">
        <v>32</v>
      </c>
      <c r="D2871" s="222">
        <v>0.6891</v>
      </c>
      <c r="E2871" s="223">
        <f t="shared" si="1"/>
        <v>0.3109</v>
      </c>
      <c r="F2871" s="224">
        <v>98.79</v>
      </c>
    </row>
    <row r="2872">
      <c r="A2872" s="219" t="s">
        <v>6541</v>
      </c>
      <c r="B2872" s="220" t="s">
        <v>6542</v>
      </c>
      <c r="C2872" s="221" t="s">
        <v>32</v>
      </c>
      <c r="D2872" s="222">
        <v>0.6913</v>
      </c>
      <c r="E2872" s="223">
        <f t="shared" si="1"/>
        <v>0.3087</v>
      </c>
      <c r="F2872" s="224">
        <v>117.63</v>
      </c>
    </row>
    <row r="2873">
      <c r="A2873" s="219" t="s">
        <v>6543</v>
      </c>
      <c r="B2873" s="220" t="s">
        <v>6544</v>
      </c>
      <c r="C2873" s="221" t="s">
        <v>32</v>
      </c>
      <c r="D2873" s="222">
        <v>0.3347</v>
      </c>
      <c r="E2873" s="223">
        <f t="shared" si="1"/>
        <v>0.6653</v>
      </c>
      <c r="F2873" s="224">
        <v>86.91</v>
      </c>
    </row>
    <row r="2874">
      <c r="A2874" s="219" t="s">
        <v>6545</v>
      </c>
      <c r="B2874" s="220" t="s">
        <v>6546</v>
      </c>
      <c r="C2874" s="221" t="s">
        <v>107</v>
      </c>
      <c r="D2874" s="222">
        <v>0.3975</v>
      </c>
      <c r="E2874" s="223">
        <f t="shared" si="1"/>
        <v>0.6025</v>
      </c>
      <c r="F2874" s="224">
        <v>67.07</v>
      </c>
    </row>
    <row r="2875">
      <c r="A2875" s="219" t="s">
        <v>6547</v>
      </c>
      <c r="B2875" s="220" t="s">
        <v>6548</v>
      </c>
      <c r="C2875" s="221" t="s">
        <v>107</v>
      </c>
      <c r="D2875" s="222">
        <v>0.4348</v>
      </c>
      <c r="E2875" s="223">
        <f t="shared" si="1"/>
        <v>0.5652</v>
      </c>
      <c r="F2875" s="224">
        <v>95.05</v>
      </c>
    </row>
    <row r="2876">
      <c r="A2876" s="219" t="s">
        <v>6549</v>
      </c>
      <c r="B2876" s="220" t="s">
        <v>6550</v>
      </c>
      <c r="C2876" s="221" t="s">
        <v>107</v>
      </c>
      <c r="D2876" s="222">
        <v>0.4333</v>
      </c>
      <c r="E2876" s="223">
        <f t="shared" si="1"/>
        <v>0.5667</v>
      </c>
      <c r="F2876" s="224">
        <v>129.72</v>
      </c>
    </row>
    <row r="2877">
      <c r="A2877" s="219" t="s">
        <v>6551</v>
      </c>
      <c r="B2877" s="220" t="s">
        <v>6552</v>
      </c>
      <c r="C2877" s="221" t="s">
        <v>107</v>
      </c>
      <c r="D2877" s="222">
        <v>0.3868</v>
      </c>
      <c r="E2877" s="223">
        <f t="shared" si="1"/>
        <v>0.6132</v>
      </c>
      <c r="F2877" s="224">
        <v>160.63</v>
      </c>
    </row>
    <row r="2878">
      <c r="A2878" s="219" t="s">
        <v>6553</v>
      </c>
      <c r="B2878" s="220" t="s">
        <v>6554</v>
      </c>
      <c r="C2878" s="221" t="s">
        <v>107</v>
      </c>
      <c r="D2878" s="222">
        <v>0.2987</v>
      </c>
      <c r="E2878" s="223">
        <f t="shared" si="1"/>
        <v>0.7013</v>
      </c>
      <c r="F2878" s="224">
        <v>91.14</v>
      </c>
    </row>
    <row r="2879">
      <c r="A2879" s="219" t="s">
        <v>1953</v>
      </c>
      <c r="B2879" s="220" t="s">
        <v>6555</v>
      </c>
      <c r="C2879" s="221" t="s">
        <v>107</v>
      </c>
      <c r="D2879" s="222">
        <v>0.1149</v>
      </c>
      <c r="E2879" s="223">
        <f t="shared" si="1"/>
        <v>0.8851</v>
      </c>
      <c r="F2879" s="224">
        <v>60.59</v>
      </c>
    </row>
    <row r="2880">
      <c r="A2880" s="219" t="s">
        <v>6556</v>
      </c>
      <c r="B2880" s="220" t="s">
        <v>6557</v>
      </c>
      <c r="C2880" s="221" t="s">
        <v>107</v>
      </c>
      <c r="D2880" s="222">
        <v>0.0763</v>
      </c>
      <c r="E2880" s="223">
        <f t="shared" si="1"/>
        <v>0.9237</v>
      </c>
      <c r="F2880" s="224">
        <v>114.68</v>
      </c>
    </row>
    <row r="2881">
      <c r="A2881" s="219" t="s">
        <v>6558</v>
      </c>
      <c r="B2881" s="220" t="s">
        <v>6559</v>
      </c>
      <c r="C2881" s="221" t="s">
        <v>107</v>
      </c>
      <c r="D2881" s="222">
        <v>0.0583</v>
      </c>
      <c r="E2881" s="223">
        <f t="shared" si="1"/>
        <v>0.9417</v>
      </c>
      <c r="F2881" s="224">
        <v>249.08</v>
      </c>
    </row>
    <row r="2882">
      <c r="A2882" s="219" t="s">
        <v>6560</v>
      </c>
      <c r="B2882" s="220" t="s">
        <v>6561</v>
      </c>
      <c r="C2882" s="221" t="s">
        <v>107</v>
      </c>
      <c r="D2882" s="222">
        <v>0.0499</v>
      </c>
      <c r="E2882" s="223">
        <f t="shared" si="1"/>
        <v>0.9501</v>
      </c>
      <c r="F2882" s="224">
        <v>216.75</v>
      </c>
    </row>
    <row r="2883">
      <c r="A2883" s="219" t="s">
        <v>6562</v>
      </c>
      <c r="B2883" s="220" t="s">
        <v>6563</v>
      </c>
      <c r="C2883" s="221" t="s">
        <v>104</v>
      </c>
      <c r="D2883" s="222">
        <v>0.0563</v>
      </c>
      <c r="E2883" s="223">
        <f t="shared" si="1"/>
        <v>0.9437</v>
      </c>
      <c r="F2883" s="224">
        <v>12.6</v>
      </c>
    </row>
    <row r="2884">
      <c r="A2884" s="219" t="s">
        <v>6564</v>
      </c>
      <c r="B2884" s="220" t="s">
        <v>6565</v>
      </c>
      <c r="C2884" s="221" t="s">
        <v>104</v>
      </c>
      <c r="D2884" s="222">
        <v>0.0484</v>
      </c>
      <c r="E2884" s="223">
        <f t="shared" si="1"/>
        <v>0.9516</v>
      </c>
      <c r="F2884" s="224">
        <v>12.39</v>
      </c>
    </row>
    <row r="2885">
      <c r="A2885" s="219" t="s">
        <v>6566</v>
      </c>
      <c r="B2885" s="220" t="s">
        <v>6567</v>
      </c>
      <c r="C2885" s="221" t="s">
        <v>104</v>
      </c>
      <c r="D2885" s="222">
        <v>0.0416</v>
      </c>
      <c r="E2885" s="223">
        <f t="shared" si="1"/>
        <v>0.9584</v>
      </c>
      <c r="F2885" s="224">
        <v>12.25</v>
      </c>
    </row>
    <row r="2886">
      <c r="A2886" s="219" t="s">
        <v>6568</v>
      </c>
      <c r="B2886" s="220" t="s">
        <v>6569</v>
      </c>
      <c r="C2886" s="221" t="s">
        <v>104</v>
      </c>
      <c r="D2886" s="222">
        <v>0.0364</v>
      </c>
      <c r="E2886" s="223">
        <f t="shared" si="1"/>
        <v>0.9636</v>
      </c>
      <c r="F2886" s="224">
        <v>12.09</v>
      </c>
    </row>
    <row r="2887">
      <c r="A2887" s="219" t="s">
        <v>6570</v>
      </c>
      <c r="B2887" s="220" t="s">
        <v>6571</v>
      </c>
      <c r="C2887" s="221" t="s">
        <v>104</v>
      </c>
      <c r="D2887" s="222">
        <v>0.0286</v>
      </c>
      <c r="E2887" s="223">
        <f t="shared" si="1"/>
        <v>0.9714</v>
      </c>
      <c r="F2887" s="224">
        <v>11.87</v>
      </c>
    </row>
    <row r="2888">
      <c r="A2888" s="219" t="s">
        <v>6572</v>
      </c>
      <c r="B2888" s="220" t="s">
        <v>6573</v>
      </c>
      <c r="C2888" s="221" t="s">
        <v>107</v>
      </c>
      <c r="D2888" s="222">
        <v>0.0538</v>
      </c>
      <c r="E2888" s="223">
        <f t="shared" si="1"/>
        <v>0.9462</v>
      </c>
      <c r="F2888" s="224">
        <v>368.61</v>
      </c>
    </row>
    <row r="2889">
      <c r="A2889" s="219" t="s">
        <v>6574</v>
      </c>
      <c r="B2889" s="220" t="s">
        <v>6575</v>
      </c>
      <c r="C2889" s="221" t="s">
        <v>107</v>
      </c>
      <c r="D2889" s="222">
        <v>0.0918</v>
      </c>
      <c r="E2889" s="223">
        <f t="shared" si="1"/>
        <v>0.9082</v>
      </c>
      <c r="F2889" s="224">
        <v>159.98</v>
      </c>
    </row>
    <row r="2890">
      <c r="A2890" s="219" t="s">
        <v>6576</v>
      </c>
      <c r="B2890" s="220" t="s">
        <v>6577</v>
      </c>
      <c r="C2890" s="221" t="s">
        <v>107</v>
      </c>
      <c r="D2890" s="222">
        <v>0.1123</v>
      </c>
      <c r="E2890" s="223">
        <f t="shared" si="1"/>
        <v>0.8877</v>
      </c>
      <c r="F2890" s="224">
        <v>124.1</v>
      </c>
    </row>
    <row r="2891">
      <c r="A2891" s="219" t="s">
        <v>6578</v>
      </c>
      <c r="B2891" s="220" t="s">
        <v>6579</v>
      </c>
      <c r="C2891" s="221" t="s">
        <v>107</v>
      </c>
      <c r="D2891" s="222">
        <v>0.0938</v>
      </c>
      <c r="E2891" s="223">
        <f t="shared" si="1"/>
        <v>0.9062</v>
      </c>
      <c r="F2891" s="224">
        <v>139.48</v>
      </c>
    </row>
    <row r="2892">
      <c r="A2892" s="219" t="s">
        <v>6580</v>
      </c>
      <c r="B2892" s="220" t="s">
        <v>6581</v>
      </c>
      <c r="C2892" s="221" t="s">
        <v>107</v>
      </c>
      <c r="D2892" s="222">
        <v>0.0675</v>
      </c>
      <c r="E2892" s="223">
        <f t="shared" si="1"/>
        <v>0.9325</v>
      </c>
      <c r="F2892" s="224">
        <v>256.98</v>
      </c>
    </row>
    <row r="2893">
      <c r="A2893" s="219" t="s">
        <v>6582</v>
      </c>
      <c r="B2893" s="220" t="s">
        <v>6583</v>
      </c>
      <c r="C2893" s="221" t="s">
        <v>107</v>
      </c>
      <c r="D2893" s="222">
        <v>0.052</v>
      </c>
      <c r="E2893" s="223">
        <f t="shared" si="1"/>
        <v>0.948</v>
      </c>
      <c r="F2893" s="224">
        <v>419.54</v>
      </c>
    </row>
    <row r="2894">
      <c r="A2894" s="219" t="s">
        <v>6584</v>
      </c>
      <c r="B2894" s="220" t="s">
        <v>6585</v>
      </c>
      <c r="C2894" s="221" t="s">
        <v>107</v>
      </c>
      <c r="D2894" s="222">
        <v>0.0444</v>
      </c>
      <c r="E2894" s="223">
        <f t="shared" si="1"/>
        <v>0.9556</v>
      </c>
      <c r="F2894" s="224">
        <v>563.42</v>
      </c>
    </row>
    <row r="2895">
      <c r="A2895" s="219" t="s">
        <v>6586</v>
      </c>
      <c r="B2895" s="220" t="s">
        <v>6587</v>
      </c>
      <c r="C2895" s="221" t="s">
        <v>107</v>
      </c>
      <c r="D2895" s="222">
        <v>0.0332</v>
      </c>
      <c r="E2895" s="223">
        <f t="shared" si="1"/>
        <v>0.9668</v>
      </c>
      <c r="F2895" s="224">
        <v>649.46</v>
      </c>
    </row>
    <row r="2896">
      <c r="A2896" s="219" t="s">
        <v>6588</v>
      </c>
      <c r="B2896" s="220" t="s">
        <v>6589</v>
      </c>
      <c r="C2896" s="221" t="s">
        <v>32</v>
      </c>
      <c r="D2896" s="222">
        <v>0.2724</v>
      </c>
      <c r="E2896" s="223">
        <f t="shared" si="1"/>
        <v>0.7276</v>
      </c>
      <c r="F2896" s="224">
        <v>3565.88</v>
      </c>
    </row>
    <row r="2897">
      <c r="A2897" s="219" t="s">
        <v>6590</v>
      </c>
      <c r="B2897" s="220" t="s">
        <v>6591</v>
      </c>
      <c r="C2897" s="221" t="s">
        <v>32</v>
      </c>
      <c r="D2897" s="222">
        <v>0.2929</v>
      </c>
      <c r="E2897" s="223">
        <f t="shared" si="1"/>
        <v>0.7071</v>
      </c>
      <c r="F2897" s="224">
        <v>3316.31</v>
      </c>
    </row>
    <row r="2898">
      <c r="A2898" s="219" t="s">
        <v>6592</v>
      </c>
      <c r="B2898" s="220" t="s">
        <v>6593</v>
      </c>
      <c r="C2898" s="221" t="s">
        <v>32</v>
      </c>
      <c r="D2898" s="222">
        <v>0.2875</v>
      </c>
      <c r="E2898" s="223">
        <f t="shared" si="1"/>
        <v>0.7125</v>
      </c>
      <c r="F2898" s="224">
        <v>4129.5</v>
      </c>
    </row>
    <row r="2899">
      <c r="A2899" s="219" t="s">
        <v>6594</v>
      </c>
      <c r="B2899" s="220" t="s">
        <v>6595</v>
      </c>
      <c r="C2899" s="221" t="s">
        <v>32</v>
      </c>
      <c r="D2899" s="222">
        <v>0.3161</v>
      </c>
      <c r="E2899" s="223">
        <f t="shared" si="1"/>
        <v>0.6839</v>
      </c>
      <c r="F2899" s="224">
        <v>3756.44</v>
      </c>
    </row>
    <row r="2900">
      <c r="A2900" s="219" t="s">
        <v>6596</v>
      </c>
      <c r="B2900" s="220" t="s">
        <v>6597</v>
      </c>
      <c r="C2900" s="221" t="s">
        <v>32</v>
      </c>
      <c r="D2900" s="222">
        <v>0.2689</v>
      </c>
      <c r="E2900" s="223">
        <f t="shared" si="1"/>
        <v>0.7311</v>
      </c>
      <c r="F2900" s="224">
        <v>4415.94</v>
      </c>
    </row>
    <row r="2901">
      <c r="A2901" s="219" t="s">
        <v>6598</v>
      </c>
      <c r="B2901" s="220" t="s">
        <v>6599</v>
      </c>
      <c r="C2901" s="221" t="s">
        <v>32</v>
      </c>
      <c r="D2901" s="222">
        <v>0.3233</v>
      </c>
      <c r="E2901" s="223">
        <f t="shared" si="1"/>
        <v>0.6767</v>
      </c>
      <c r="F2901" s="224">
        <v>3672.79</v>
      </c>
    </row>
    <row r="2902">
      <c r="A2902" s="219" t="s">
        <v>6600</v>
      </c>
      <c r="B2902" s="220" t="s">
        <v>6601</v>
      </c>
      <c r="C2902" s="221" t="s">
        <v>32</v>
      </c>
      <c r="D2902" s="222">
        <v>0.2678</v>
      </c>
      <c r="E2902" s="223">
        <f t="shared" si="1"/>
        <v>0.7322</v>
      </c>
      <c r="F2902" s="224">
        <v>1255.43</v>
      </c>
    </row>
    <row r="2903">
      <c r="A2903" s="219" t="s">
        <v>6602</v>
      </c>
      <c r="B2903" s="220" t="s">
        <v>6603</v>
      </c>
      <c r="C2903" s="221" t="s">
        <v>32</v>
      </c>
      <c r="D2903" s="222">
        <v>0.2753</v>
      </c>
      <c r="E2903" s="223">
        <f t="shared" si="1"/>
        <v>0.7247</v>
      </c>
      <c r="F2903" s="224">
        <v>1221.59</v>
      </c>
    </row>
    <row r="2904">
      <c r="A2904" s="219" t="s">
        <v>6604</v>
      </c>
      <c r="B2904" s="220" t="s">
        <v>6605</v>
      </c>
      <c r="C2904" s="221" t="s">
        <v>32</v>
      </c>
      <c r="D2904" s="222">
        <v>0.3214</v>
      </c>
      <c r="E2904" s="223">
        <f t="shared" si="1"/>
        <v>0.6786</v>
      </c>
      <c r="F2904" s="224">
        <v>1718.13</v>
      </c>
    </row>
    <row r="2905">
      <c r="A2905" s="219" t="s">
        <v>6606</v>
      </c>
      <c r="B2905" s="220" t="s">
        <v>6607</v>
      </c>
      <c r="C2905" s="221" t="s">
        <v>32</v>
      </c>
      <c r="D2905" s="222">
        <v>0.3294</v>
      </c>
      <c r="E2905" s="223">
        <f t="shared" si="1"/>
        <v>0.6706</v>
      </c>
      <c r="F2905" s="224">
        <v>1676.38</v>
      </c>
    </row>
    <row r="2906">
      <c r="A2906" s="219" t="s">
        <v>6608</v>
      </c>
      <c r="B2906" s="220" t="s">
        <v>6609</v>
      </c>
      <c r="C2906" s="221" t="s">
        <v>32</v>
      </c>
      <c r="D2906" s="222">
        <v>0.3059</v>
      </c>
      <c r="E2906" s="223">
        <f t="shared" si="1"/>
        <v>0.6941</v>
      </c>
      <c r="F2906" s="224">
        <v>1805.08</v>
      </c>
    </row>
    <row r="2907">
      <c r="A2907" s="219" t="s">
        <v>6610</v>
      </c>
      <c r="B2907" s="220" t="s">
        <v>6611</v>
      </c>
      <c r="C2907" s="221" t="s">
        <v>32</v>
      </c>
      <c r="D2907" s="222">
        <v>0.3131</v>
      </c>
      <c r="E2907" s="223">
        <f t="shared" si="1"/>
        <v>0.6869</v>
      </c>
      <c r="F2907" s="224">
        <v>1763.33</v>
      </c>
    </row>
    <row r="2908">
      <c r="A2908" s="219" t="s">
        <v>6612</v>
      </c>
      <c r="B2908" s="220" t="s">
        <v>6613</v>
      </c>
      <c r="C2908" s="221" t="s">
        <v>32</v>
      </c>
      <c r="D2908" s="222">
        <v>0.3042</v>
      </c>
      <c r="E2908" s="223">
        <f t="shared" si="1"/>
        <v>0.6958</v>
      </c>
      <c r="F2908" s="224">
        <v>2004.58</v>
      </c>
    </row>
    <row r="2909">
      <c r="A2909" s="219" t="s">
        <v>6614</v>
      </c>
      <c r="B2909" s="220" t="s">
        <v>6615</v>
      </c>
      <c r="C2909" s="221" t="s">
        <v>32</v>
      </c>
      <c r="D2909" s="222">
        <v>0.2914</v>
      </c>
      <c r="E2909" s="223">
        <f t="shared" si="1"/>
        <v>0.7086</v>
      </c>
      <c r="F2909" s="224">
        <v>2092.14</v>
      </c>
    </row>
    <row r="2910">
      <c r="A2910" s="219" t="s">
        <v>6616</v>
      </c>
      <c r="B2910" s="220" t="s">
        <v>6617</v>
      </c>
      <c r="C2910" s="221" t="s">
        <v>32</v>
      </c>
      <c r="D2910" s="222">
        <v>0.3296</v>
      </c>
      <c r="E2910" s="223">
        <f t="shared" si="1"/>
        <v>0.6704</v>
      </c>
      <c r="F2910" s="224">
        <v>2504.82</v>
      </c>
    </row>
    <row r="2911">
      <c r="A2911" s="219" t="s">
        <v>6618</v>
      </c>
      <c r="B2911" s="220" t="s">
        <v>6619</v>
      </c>
      <c r="C2911" s="221" t="s">
        <v>32</v>
      </c>
      <c r="D2911" s="222">
        <v>0.345</v>
      </c>
      <c r="E2911" s="223">
        <f t="shared" si="1"/>
        <v>0.655</v>
      </c>
      <c r="F2911" s="224">
        <v>2393.47</v>
      </c>
    </row>
    <row r="2912">
      <c r="A2912" s="219" t="s">
        <v>6620</v>
      </c>
      <c r="B2912" s="220" t="s">
        <v>6621</v>
      </c>
      <c r="C2912" s="221" t="s">
        <v>32</v>
      </c>
      <c r="D2912" s="222">
        <v>0.2785</v>
      </c>
      <c r="E2912" s="223">
        <f t="shared" si="1"/>
        <v>0.7215</v>
      </c>
      <c r="F2912" s="224">
        <v>3165.4</v>
      </c>
    </row>
    <row r="2913">
      <c r="A2913" s="219" t="s">
        <v>6622</v>
      </c>
      <c r="B2913" s="220" t="s">
        <v>6623</v>
      </c>
      <c r="C2913" s="221" t="s">
        <v>32</v>
      </c>
      <c r="D2913" s="222">
        <v>0.2963</v>
      </c>
      <c r="E2913" s="223">
        <f t="shared" si="1"/>
        <v>0.7037</v>
      </c>
      <c r="F2913" s="224">
        <v>2974.64</v>
      </c>
    </row>
    <row r="2914">
      <c r="A2914" s="219" t="s">
        <v>6624</v>
      </c>
      <c r="B2914" s="220" t="s">
        <v>6625</v>
      </c>
      <c r="C2914" s="221" t="s">
        <v>32</v>
      </c>
      <c r="D2914" s="222">
        <v>0.2695</v>
      </c>
      <c r="E2914" s="223">
        <f t="shared" si="1"/>
        <v>0.7305</v>
      </c>
      <c r="F2914" s="224">
        <v>3270.39</v>
      </c>
    </row>
    <row r="2915">
      <c r="A2915" s="219" t="s">
        <v>6626</v>
      </c>
      <c r="B2915" s="220" t="s">
        <v>6627</v>
      </c>
      <c r="C2915" s="221" t="s">
        <v>32</v>
      </c>
      <c r="D2915" s="222">
        <v>0.2862</v>
      </c>
      <c r="E2915" s="223">
        <f t="shared" si="1"/>
        <v>0.7138</v>
      </c>
      <c r="F2915" s="224">
        <v>3080.11</v>
      </c>
    </row>
    <row r="2916">
      <c r="A2916" s="219" t="s">
        <v>6628</v>
      </c>
      <c r="B2916" s="220" t="s">
        <v>6629</v>
      </c>
      <c r="C2916" s="221" t="s">
        <v>77</v>
      </c>
      <c r="D2916" s="222">
        <v>0.3557</v>
      </c>
      <c r="E2916" s="223">
        <f t="shared" si="1"/>
        <v>0.6443</v>
      </c>
      <c r="F2916" s="224">
        <v>67.62</v>
      </c>
    </row>
    <row r="2917">
      <c r="A2917" s="219" t="s">
        <v>6630</v>
      </c>
      <c r="B2917" s="220" t="s">
        <v>6631</v>
      </c>
      <c r="C2917" s="221" t="s">
        <v>77</v>
      </c>
      <c r="D2917" s="222">
        <v>0.3212</v>
      </c>
      <c r="E2917" s="223">
        <f t="shared" si="1"/>
        <v>0.6788</v>
      </c>
      <c r="F2917" s="224">
        <v>59.84</v>
      </c>
    </row>
    <row r="2918">
      <c r="A2918" s="219" t="s">
        <v>6632</v>
      </c>
      <c r="B2918" s="220" t="s">
        <v>6633</v>
      </c>
      <c r="C2918" s="221" t="s">
        <v>77</v>
      </c>
      <c r="D2918" s="222">
        <v>0.2701</v>
      </c>
      <c r="E2918" s="223">
        <f t="shared" si="1"/>
        <v>0.7299</v>
      </c>
      <c r="F2918" s="224">
        <v>44.84</v>
      </c>
    </row>
    <row r="2919">
      <c r="A2919" s="219" t="s">
        <v>6634</v>
      </c>
      <c r="B2919" s="220" t="s">
        <v>6635</v>
      </c>
      <c r="C2919" s="221" t="s">
        <v>77</v>
      </c>
      <c r="D2919" s="222">
        <v>0.2086</v>
      </c>
      <c r="E2919" s="223">
        <f t="shared" si="1"/>
        <v>0.7914</v>
      </c>
      <c r="F2919" s="224">
        <v>31.88</v>
      </c>
    </row>
    <row r="2920">
      <c r="A2920" s="219" t="s">
        <v>6636</v>
      </c>
      <c r="B2920" s="220" t="s">
        <v>6637</v>
      </c>
      <c r="C2920" s="221" t="s">
        <v>77</v>
      </c>
      <c r="D2920" s="222">
        <v>0.1741</v>
      </c>
      <c r="E2920" s="223">
        <f t="shared" si="1"/>
        <v>0.8259</v>
      </c>
      <c r="F2920" s="224">
        <v>30.1</v>
      </c>
    </row>
    <row r="2921">
      <c r="A2921" s="219" t="s">
        <v>6638</v>
      </c>
      <c r="B2921" s="220" t="s">
        <v>6639</v>
      </c>
      <c r="C2921" s="221" t="s">
        <v>77</v>
      </c>
      <c r="D2921" s="222">
        <v>0.1637</v>
      </c>
      <c r="E2921" s="223">
        <f t="shared" si="1"/>
        <v>0.8363</v>
      </c>
      <c r="F2921" s="224">
        <v>27.79</v>
      </c>
    </row>
    <row r="2922">
      <c r="A2922" s="219" t="s">
        <v>6640</v>
      </c>
      <c r="B2922" s="220" t="s">
        <v>6641</v>
      </c>
      <c r="C2922" s="221" t="s">
        <v>77</v>
      </c>
      <c r="D2922" s="222">
        <v>0.2731</v>
      </c>
      <c r="E2922" s="223">
        <f t="shared" si="1"/>
        <v>0.7269</v>
      </c>
      <c r="F2922" s="224">
        <v>63.85</v>
      </c>
    </row>
    <row r="2923">
      <c r="A2923" s="219" t="s">
        <v>6642</v>
      </c>
      <c r="B2923" s="220" t="s">
        <v>6643</v>
      </c>
      <c r="C2923" s="221" t="s">
        <v>77</v>
      </c>
      <c r="D2923" s="222">
        <v>0.2631</v>
      </c>
      <c r="E2923" s="223">
        <f t="shared" si="1"/>
        <v>0.7369</v>
      </c>
      <c r="F2923" s="224">
        <v>51.69</v>
      </c>
    </row>
    <row r="2924">
      <c r="A2924" s="219" t="s">
        <v>6644</v>
      </c>
      <c r="B2924" s="220" t="s">
        <v>6645</v>
      </c>
      <c r="C2924" s="221" t="s">
        <v>77</v>
      </c>
      <c r="D2924" s="222">
        <v>0.2257</v>
      </c>
      <c r="E2924" s="223">
        <f t="shared" si="1"/>
        <v>0.7743</v>
      </c>
      <c r="F2924" s="224">
        <v>39.96</v>
      </c>
    </row>
    <row r="2925">
      <c r="A2925" s="219" t="s">
        <v>6646</v>
      </c>
      <c r="B2925" s="220" t="s">
        <v>6647</v>
      </c>
      <c r="C2925" s="221" t="s">
        <v>104</v>
      </c>
      <c r="D2925" s="222">
        <v>0.1345</v>
      </c>
      <c r="E2925" s="223">
        <f t="shared" si="1"/>
        <v>0.8655</v>
      </c>
      <c r="F2925" s="224">
        <v>11.82</v>
      </c>
    </row>
    <row r="2926">
      <c r="A2926" s="219" t="s">
        <v>6648</v>
      </c>
      <c r="B2926" s="220" t="s">
        <v>6649</v>
      </c>
      <c r="C2926" s="221" t="s">
        <v>104</v>
      </c>
      <c r="D2926" s="222">
        <v>0.1323</v>
      </c>
      <c r="E2926" s="223">
        <f t="shared" si="1"/>
        <v>0.8677</v>
      </c>
      <c r="F2926" s="224">
        <v>10.96</v>
      </c>
    </row>
    <row r="2927">
      <c r="A2927" s="219" t="s">
        <v>6650</v>
      </c>
      <c r="B2927" s="220" t="s">
        <v>6651</v>
      </c>
      <c r="C2927" s="221" t="s">
        <v>32</v>
      </c>
      <c r="D2927" s="222">
        <v>0.1542</v>
      </c>
      <c r="E2927" s="223">
        <f t="shared" si="1"/>
        <v>0.8458</v>
      </c>
      <c r="F2927" s="224">
        <v>1939.21</v>
      </c>
    </row>
    <row r="2928">
      <c r="A2928" s="219" t="s">
        <v>6652</v>
      </c>
      <c r="B2928" s="220" t="s">
        <v>6653</v>
      </c>
      <c r="C2928" s="221" t="s">
        <v>32</v>
      </c>
      <c r="D2928" s="222">
        <v>0.1615</v>
      </c>
      <c r="E2928" s="223">
        <f t="shared" si="1"/>
        <v>0.8385</v>
      </c>
      <c r="F2928" s="224">
        <v>1851.15</v>
      </c>
    </row>
    <row r="2929">
      <c r="A2929" s="219" t="s">
        <v>6654</v>
      </c>
      <c r="B2929" s="220" t="s">
        <v>6655</v>
      </c>
      <c r="C2929" s="221" t="s">
        <v>32</v>
      </c>
      <c r="D2929" s="222">
        <v>0.1455</v>
      </c>
      <c r="E2929" s="223">
        <f t="shared" si="1"/>
        <v>0.8545</v>
      </c>
      <c r="F2929" s="224">
        <v>2055.26</v>
      </c>
    </row>
    <row r="2930">
      <c r="A2930" s="219" t="s">
        <v>6656</v>
      </c>
      <c r="B2930" s="220" t="s">
        <v>6657</v>
      </c>
      <c r="C2930" s="221" t="s">
        <v>32</v>
      </c>
      <c r="D2930" s="222">
        <v>0.152</v>
      </c>
      <c r="E2930" s="223">
        <f t="shared" si="1"/>
        <v>0.848</v>
      </c>
      <c r="F2930" s="224">
        <v>1967.2</v>
      </c>
    </row>
    <row r="2931">
      <c r="A2931" s="219" t="s">
        <v>6658</v>
      </c>
      <c r="B2931" s="220" t="s">
        <v>6659</v>
      </c>
      <c r="C2931" s="221" t="s">
        <v>32</v>
      </c>
      <c r="D2931" s="222">
        <v>0.1359</v>
      </c>
      <c r="E2931" s="223">
        <f t="shared" si="1"/>
        <v>0.8641</v>
      </c>
      <c r="F2931" s="224">
        <v>2200.67</v>
      </c>
    </row>
    <row r="2932">
      <c r="A2932" s="219" t="s">
        <v>6660</v>
      </c>
      <c r="B2932" s="220" t="s">
        <v>6661</v>
      </c>
      <c r="C2932" s="221" t="s">
        <v>32</v>
      </c>
      <c r="D2932" s="222">
        <v>0.1435</v>
      </c>
      <c r="E2932" s="223">
        <f t="shared" si="1"/>
        <v>0.8565</v>
      </c>
      <c r="F2932" s="224">
        <v>2083.25</v>
      </c>
    </row>
    <row r="2933">
      <c r="A2933" s="219" t="s">
        <v>6662</v>
      </c>
      <c r="B2933" s="220" t="s">
        <v>6663</v>
      </c>
      <c r="C2933" s="221" t="s">
        <v>32</v>
      </c>
      <c r="D2933" s="222">
        <v>0.1739</v>
      </c>
      <c r="E2933" s="223">
        <f t="shared" si="1"/>
        <v>0.8261</v>
      </c>
      <c r="F2933" s="224">
        <v>721.19</v>
      </c>
    </row>
    <row r="2934">
      <c r="A2934" s="219" t="s">
        <v>6664</v>
      </c>
      <c r="B2934" s="220" t="s">
        <v>6665</v>
      </c>
      <c r="C2934" s="221" t="s">
        <v>32</v>
      </c>
      <c r="D2934" s="222">
        <v>0.1739</v>
      </c>
      <c r="E2934" s="223">
        <f t="shared" si="1"/>
        <v>0.8261</v>
      </c>
      <c r="F2934" s="224">
        <v>721.19</v>
      </c>
    </row>
    <row r="2935">
      <c r="A2935" s="219" t="s">
        <v>6666</v>
      </c>
      <c r="B2935" s="220" t="s">
        <v>6667</v>
      </c>
      <c r="C2935" s="221" t="s">
        <v>32</v>
      </c>
      <c r="D2935" s="222">
        <v>0.1498</v>
      </c>
      <c r="E2935" s="223">
        <f t="shared" si="1"/>
        <v>0.8502</v>
      </c>
      <c r="F2935" s="224">
        <v>837.25</v>
      </c>
    </row>
    <row r="2936">
      <c r="A2936" s="219" t="s">
        <v>6668</v>
      </c>
      <c r="B2936" s="220" t="s">
        <v>6669</v>
      </c>
      <c r="C2936" s="221" t="s">
        <v>32</v>
      </c>
      <c r="D2936" s="222">
        <v>0.1552</v>
      </c>
      <c r="E2936" s="223">
        <f t="shared" si="1"/>
        <v>0.8448</v>
      </c>
      <c r="F2936" s="224">
        <v>807.89</v>
      </c>
    </row>
    <row r="2937">
      <c r="A2937" s="219" t="s">
        <v>6670</v>
      </c>
      <c r="B2937" s="220" t="s">
        <v>6671</v>
      </c>
      <c r="C2937" s="221" t="s">
        <v>32</v>
      </c>
      <c r="D2937" s="222">
        <v>0.1315</v>
      </c>
      <c r="E2937" s="223">
        <f t="shared" si="1"/>
        <v>0.8685</v>
      </c>
      <c r="F2937" s="224">
        <v>953.3</v>
      </c>
    </row>
    <row r="2938">
      <c r="A2938" s="219" t="s">
        <v>6672</v>
      </c>
      <c r="B2938" s="220" t="s">
        <v>6673</v>
      </c>
      <c r="C2938" s="221" t="s">
        <v>32</v>
      </c>
      <c r="D2938" s="222">
        <v>0.1357</v>
      </c>
      <c r="E2938" s="223">
        <f t="shared" si="1"/>
        <v>0.8643</v>
      </c>
      <c r="F2938" s="224">
        <v>923.95</v>
      </c>
    </row>
    <row r="2939">
      <c r="A2939" s="219" t="s">
        <v>6674</v>
      </c>
      <c r="B2939" s="220" t="s">
        <v>6675</v>
      </c>
      <c r="C2939" s="221" t="s">
        <v>32</v>
      </c>
      <c r="D2939" s="222">
        <v>0.15</v>
      </c>
      <c r="E2939" s="223">
        <f t="shared" si="1"/>
        <v>0.85</v>
      </c>
      <c r="F2939" s="224">
        <v>1212.67</v>
      </c>
    </row>
    <row r="2940">
      <c r="A2940" s="219" t="s">
        <v>6676</v>
      </c>
      <c r="B2940" s="220" t="s">
        <v>6677</v>
      </c>
      <c r="C2940" s="221" t="s">
        <v>32</v>
      </c>
      <c r="D2940" s="222">
        <v>0.1577</v>
      </c>
      <c r="E2940" s="223">
        <f t="shared" si="1"/>
        <v>0.8423</v>
      </c>
      <c r="F2940" s="224">
        <v>1153.96</v>
      </c>
    </row>
    <row r="2941">
      <c r="A2941" s="219" t="s">
        <v>6678</v>
      </c>
      <c r="B2941" s="220" t="s">
        <v>6679</v>
      </c>
      <c r="C2941" s="221" t="s">
        <v>32</v>
      </c>
      <c r="D2941" s="222">
        <v>0.1369</v>
      </c>
      <c r="E2941" s="223">
        <f t="shared" si="1"/>
        <v>0.8631</v>
      </c>
      <c r="F2941" s="224">
        <v>1328.72</v>
      </c>
    </row>
    <row r="2942">
      <c r="A2942" s="219" t="s">
        <v>6680</v>
      </c>
      <c r="B2942" s="220" t="s">
        <v>6681</v>
      </c>
      <c r="C2942" s="221" t="s">
        <v>32</v>
      </c>
      <c r="D2942" s="222">
        <v>0.1433</v>
      </c>
      <c r="E2942" s="223">
        <f t="shared" si="1"/>
        <v>0.8567</v>
      </c>
      <c r="F2942" s="224">
        <v>1270.02</v>
      </c>
    </row>
    <row r="2943">
      <c r="A2943" s="219" t="s">
        <v>6682</v>
      </c>
      <c r="B2943" s="220" t="s">
        <v>6683</v>
      </c>
      <c r="C2943" s="221" t="s">
        <v>32</v>
      </c>
      <c r="D2943" s="222">
        <v>0.1468</v>
      </c>
      <c r="E2943" s="223">
        <f t="shared" si="1"/>
        <v>0.8532</v>
      </c>
      <c r="F2943" s="224">
        <v>1497.78</v>
      </c>
    </row>
    <row r="2944">
      <c r="A2944" s="219" t="s">
        <v>6684</v>
      </c>
      <c r="B2944" s="220" t="s">
        <v>6685</v>
      </c>
      <c r="C2944" s="221" t="s">
        <v>32</v>
      </c>
      <c r="D2944" s="222">
        <v>0.1528</v>
      </c>
      <c r="E2944" s="223">
        <f t="shared" si="1"/>
        <v>0.8472</v>
      </c>
      <c r="F2944" s="224">
        <v>1439.07</v>
      </c>
    </row>
    <row r="2945">
      <c r="A2945" s="219" t="s">
        <v>6686</v>
      </c>
      <c r="B2945" s="220" t="s">
        <v>6687</v>
      </c>
      <c r="C2945" s="221" t="s">
        <v>32</v>
      </c>
      <c r="D2945" s="222">
        <v>0.1374</v>
      </c>
      <c r="E2945" s="223">
        <f t="shared" si="1"/>
        <v>0.8626</v>
      </c>
      <c r="F2945" s="224">
        <v>1732.93</v>
      </c>
    </row>
    <row r="2946">
      <c r="A2946" s="219" t="s">
        <v>6688</v>
      </c>
      <c r="B2946" s="220" t="s">
        <v>6689</v>
      </c>
      <c r="C2946" s="221" t="s">
        <v>32</v>
      </c>
      <c r="D2946" s="222">
        <v>0.1474</v>
      </c>
      <c r="E2946" s="223">
        <f t="shared" si="1"/>
        <v>0.8526</v>
      </c>
      <c r="F2946" s="224">
        <v>1615.52</v>
      </c>
    </row>
    <row r="2947">
      <c r="A2947" s="219" t="s">
        <v>6690</v>
      </c>
      <c r="B2947" s="220" t="s">
        <v>6691</v>
      </c>
      <c r="C2947" s="221" t="s">
        <v>32</v>
      </c>
      <c r="D2947" s="222">
        <v>0.2877</v>
      </c>
      <c r="E2947" s="223">
        <f t="shared" si="1"/>
        <v>0.7123</v>
      </c>
      <c r="F2947" s="224">
        <v>3001.13</v>
      </c>
    </row>
    <row r="2948">
      <c r="A2948" s="219" t="s">
        <v>6692</v>
      </c>
      <c r="B2948" s="220" t="s">
        <v>6693</v>
      </c>
      <c r="C2948" s="221" t="s">
        <v>32</v>
      </c>
      <c r="D2948" s="222">
        <v>0.2947</v>
      </c>
      <c r="E2948" s="223">
        <f t="shared" si="1"/>
        <v>0.7053</v>
      </c>
      <c r="F2948" s="224">
        <v>2929.73</v>
      </c>
    </row>
    <row r="2949">
      <c r="A2949" s="219" t="s">
        <v>6694</v>
      </c>
      <c r="B2949" s="220" t="s">
        <v>6695</v>
      </c>
      <c r="C2949" s="221" t="s">
        <v>32</v>
      </c>
      <c r="D2949" s="222">
        <v>0.3113</v>
      </c>
      <c r="E2949" s="223">
        <f t="shared" si="1"/>
        <v>0.6887</v>
      </c>
      <c r="F2949" s="224">
        <v>3466.86</v>
      </c>
    </row>
    <row r="2950">
      <c r="A2950" s="219" t="s">
        <v>6696</v>
      </c>
      <c r="B2950" s="220" t="s">
        <v>6697</v>
      </c>
      <c r="C2950" s="221" t="s">
        <v>32</v>
      </c>
      <c r="D2950" s="222">
        <v>0.319</v>
      </c>
      <c r="E2950" s="223">
        <f t="shared" si="1"/>
        <v>0.681</v>
      </c>
      <c r="F2950" s="224">
        <v>3383.36</v>
      </c>
    </row>
    <row r="2951">
      <c r="A2951" s="219" t="s">
        <v>6698</v>
      </c>
      <c r="B2951" s="220" t="s">
        <v>6699</v>
      </c>
      <c r="C2951" s="221" t="s">
        <v>32</v>
      </c>
      <c r="D2951" s="222">
        <v>0.3004</v>
      </c>
      <c r="E2951" s="223">
        <f t="shared" si="1"/>
        <v>0.6996</v>
      </c>
      <c r="F2951" s="224">
        <v>3592.29</v>
      </c>
    </row>
    <row r="2952">
      <c r="A2952" s="219" t="s">
        <v>6700</v>
      </c>
      <c r="B2952" s="220" t="s">
        <v>6701</v>
      </c>
      <c r="C2952" s="221" t="s">
        <v>32</v>
      </c>
      <c r="D2952" s="222">
        <v>0.3093</v>
      </c>
      <c r="E2952" s="223">
        <f t="shared" si="1"/>
        <v>0.6907</v>
      </c>
      <c r="F2952" s="224">
        <v>3490.01</v>
      </c>
    </row>
    <row r="2953">
      <c r="A2953" s="219" t="s">
        <v>6702</v>
      </c>
      <c r="B2953" s="220" t="s">
        <v>6703</v>
      </c>
      <c r="C2953" s="221" t="s">
        <v>32</v>
      </c>
      <c r="D2953" s="222">
        <v>0.2786</v>
      </c>
      <c r="E2953" s="223">
        <f t="shared" si="1"/>
        <v>0.7214</v>
      </c>
      <c r="F2953" s="224">
        <v>1206.85</v>
      </c>
    </row>
    <row r="2954">
      <c r="A2954" s="219" t="s">
        <v>6704</v>
      </c>
      <c r="B2954" s="220" t="s">
        <v>6705</v>
      </c>
      <c r="C2954" s="221" t="s">
        <v>32</v>
      </c>
      <c r="D2954" s="222">
        <v>0.2826</v>
      </c>
      <c r="E2954" s="223">
        <f t="shared" si="1"/>
        <v>0.7174</v>
      </c>
      <c r="F2954" s="224">
        <v>1189.93</v>
      </c>
    </row>
    <row r="2955">
      <c r="A2955" s="219" t="s">
        <v>6706</v>
      </c>
      <c r="B2955" s="220" t="s">
        <v>6707</v>
      </c>
      <c r="C2955" s="221" t="s">
        <v>32</v>
      </c>
      <c r="D2955" s="222">
        <v>0.2977</v>
      </c>
      <c r="E2955" s="223">
        <f t="shared" si="1"/>
        <v>0.7023</v>
      </c>
      <c r="F2955" s="224">
        <v>1492.22</v>
      </c>
    </row>
    <row r="2956">
      <c r="A2956" s="219" t="s">
        <v>6708</v>
      </c>
      <c r="B2956" s="220" t="s">
        <v>6709</v>
      </c>
      <c r="C2956" s="221" t="s">
        <v>32</v>
      </c>
      <c r="D2956" s="222">
        <v>0.3037</v>
      </c>
      <c r="E2956" s="223">
        <f t="shared" si="1"/>
        <v>0.6963</v>
      </c>
      <c r="F2956" s="224">
        <v>1462.57</v>
      </c>
    </row>
    <row r="2957">
      <c r="A2957" s="219" t="s">
        <v>6710</v>
      </c>
      <c r="B2957" s="220" t="s">
        <v>6711</v>
      </c>
      <c r="C2957" s="221" t="s">
        <v>32</v>
      </c>
      <c r="D2957" s="222">
        <v>0.2817</v>
      </c>
      <c r="E2957" s="223">
        <f t="shared" si="1"/>
        <v>0.7183</v>
      </c>
      <c r="F2957" s="224">
        <v>1576.93</v>
      </c>
    </row>
    <row r="2958">
      <c r="A2958" s="219" t="s">
        <v>6712</v>
      </c>
      <c r="B2958" s="220" t="s">
        <v>6713</v>
      </c>
      <c r="C2958" s="221" t="s">
        <v>32</v>
      </c>
      <c r="D2958" s="222">
        <v>0.2871</v>
      </c>
      <c r="E2958" s="223">
        <f t="shared" si="1"/>
        <v>0.7129</v>
      </c>
      <c r="F2958" s="224">
        <v>1547.28</v>
      </c>
    </row>
    <row r="2959">
      <c r="A2959" s="219" t="s">
        <v>6714</v>
      </c>
      <c r="B2959" s="220" t="s">
        <v>6715</v>
      </c>
      <c r="C2959" s="221" t="s">
        <v>32</v>
      </c>
      <c r="D2959" s="222">
        <v>0.2854</v>
      </c>
      <c r="E2959" s="223">
        <f t="shared" si="1"/>
        <v>0.7146</v>
      </c>
      <c r="F2959" s="224">
        <v>1758.42</v>
      </c>
    </row>
    <row r="2960">
      <c r="A2960" s="219" t="s">
        <v>6716</v>
      </c>
      <c r="B2960" s="220" t="s">
        <v>6717</v>
      </c>
      <c r="C2960" s="221" t="s">
        <v>32</v>
      </c>
      <c r="D2960" s="222">
        <v>0.2881</v>
      </c>
      <c r="E2960" s="223">
        <f t="shared" si="1"/>
        <v>0.7119</v>
      </c>
      <c r="F2960" s="224">
        <v>1741.5</v>
      </c>
    </row>
    <row r="2961">
      <c r="A2961" s="219" t="s">
        <v>6718</v>
      </c>
      <c r="B2961" s="220" t="s">
        <v>6719</v>
      </c>
      <c r="C2961" s="221" t="s">
        <v>32</v>
      </c>
      <c r="D2961" s="222">
        <v>0.3241</v>
      </c>
      <c r="E2961" s="223">
        <f t="shared" si="1"/>
        <v>0.6759</v>
      </c>
      <c r="F2961" s="224">
        <v>2214.66</v>
      </c>
    </row>
    <row r="2962">
      <c r="A2962" s="219" t="s">
        <v>6720</v>
      </c>
      <c r="B2962" s="220" t="s">
        <v>6721</v>
      </c>
      <c r="C2962" s="221" t="s">
        <v>32</v>
      </c>
      <c r="D2962" s="222">
        <v>0.3287</v>
      </c>
      <c r="E2962" s="223">
        <f t="shared" si="1"/>
        <v>0.6713</v>
      </c>
      <c r="F2962" s="224">
        <v>2183.15</v>
      </c>
    </row>
    <row r="2963">
      <c r="A2963" s="219" t="s">
        <v>6722</v>
      </c>
      <c r="B2963" s="220" t="s">
        <v>6723</v>
      </c>
      <c r="C2963" s="221" t="s">
        <v>32</v>
      </c>
      <c r="D2963" s="222">
        <v>0.2929</v>
      </c>
      <c r="E2963" s="223">
        <f t="shared" si="1"/>
        <v>0.7071</v>
      </c>
      <c r="F2963" s="224">
        <v>2640.97</v>
      </c>
    </row>
    <row r="2964">
      <c r="A2964" s="219" t="s">
        <v>6724</v>
      </c>
      <c r="B2964" s="220" t="s">
        <v>6725</v>
      </c>
      <c r="C2964" s="221" t="s">
        <v>32</v>
      </c>
      <c r="D2964" s="222">
        <v>0.2977</v>
      </c>
      <c r="E2964" s="223">
        <f t="shared" si="1"/>
        <v>0.7023</v>
      </c>
      <c r="F2964" s="224">
        <v>2598.05</v>
      </c>
    </row>
    <row r="2965">
      <c r="A2965" s="219" t="s">
        <v>6726</v>
      </c>
      <c r="B2965" s="220" t="s">
        <v>6727</v>
      </c>
      <c r="C2965" s="221" t="s">
        <v>32</v>
      </c>
      <c r="D2965" s="222">
        <v>0.2813</v>
      </c>
      <c r="E2965" s="223">
        <f t="shared" si="1"/>
        <v>0.7187</v>
      </c>
      <c r="F2965" s="224">
        <v>2750.25</v>
      </c>
    </row>
    <row r="2966">
      <c r="A2966" s="219" t="s">
        <v>6728</v>
      </c>
      <c r="B2966" s="220" t="s">
        <v>6729</v>
      </c>
      <c r="C2966" s="221" t="s">
        <v>32</v>
      </c>
      <c r="D2966" s="222">
        <v>0.2856</v>
      </c>
      <c r="E2966" s="223">
        <f t="shared" si="1"/>
        <v>0.7144</v>
      </c>
      <c r="F2966" s="224">
        <v>2708.5</v>
      </c>
    </row>
    <row r="2967">
      <c r="A2967" s="219" t="s">
        <v>6730</v>
      </c>
      <c r="B2967" s="220" t="s">
        <v>6731</v>
      </c>
      <c r="C2967" s="221" t="s">
        <v>32</v>
      </c>
      <c r="D2967" s="222">
        <v>0.3888</v>
      </c>
      <c r="E2967" s="223">
        <f t="shared" si="1"/>
        <v>0.6112</v>
      </c>
      <c r="F2967" s="224">
        <v>832.48</v>
      </c>
    </row>
    <row r="2968">
      <c r="A2968" s="219" t="s">
        <v>6732</v>
      </c>
      <c r="B2968" s="220" t="s">
        <v>6733</v>
      </c>
      <c r="C2968" s="221" t="s">
        <v>32</v>
      </c>
      <c r="D2968" s="222">
        <v>0.2187</v>
      </c>
      <c r="E2968" s="223">
        <f t="shared" si="1"/>
        <v>0.7813</v>
      </c>
      <c r="F2968" s="224">
        <v>550.51</v>
      </c>
    </row>
    <row r="2969">
      <c r="A2969" s="219" t="s">
        <v>6734</v>
      </c>
      <c r="B2969" s="220" t="s">
        <v>6735</v>
      </c>
      <c r="C2969" s="221" t="s">
        <v>32</v>
      </c>
      <c r="D2969" s="222">
        <v>0.2823</v>
      </c>
      <c r="E2969" s="223">
        <f t="shared" si="1"/>
        <v>0.7177</v>
      </c>
      <c r="F2969" s="224">
        <v>630.38</v>
      </c>
    </row>
    <row r="2970">
      <c r="A2970" s="219" t="s">
        <v>6736</v>
      </c>
      <c r="B2970" s="220" t="s">
        <v>6737</v>
      </c>
      <c r="C2970" s="221" t="s">
        <v>32</v>
      </c>
      <c r="D2970" s="222">
        <v>0.3303</v>
      </c>
      <c r="E2970" s="223">
        <f t="shared" si="1"/>
        <v>0.6697</v>
      </c>
      <c r="F2970" s="224">
        <v>707.81</v>
      </c>
    </row>
    <row r="2971">
      <c r="A2971" s="219" t="s">
        <v>6738</v>
      </c>
      <c r="B2971" s="220" t="s">
        <v>6739</v>
      </c>
      <c r="C2971" s="221" t="s">
        <v>32</v>
      </c>
      <c r="D2971" s="222">
        <v>0.5624</v>
      </c>
      <c r="E2971" s="223">
        <f t="shared" si="1"/>
        <v>0.4376</v>
      </c>
      <c r="F2971" s="224">
        <v>402.19</v>
      </c>
    </row>
    <row r="2972">
      <c r="A2972" s="219" t="s">
        <v>6740</v>
      </c>
      <c r="B2972" s="220" t="s">
        <v>6741</v>
      </c>
      <c r="C2972" s="221" t="s">
        <v>32</v>
      </c>
      <c r="D2972" s="222">
        <v>0.4232</v>
      </c>
      <c r="E2972" s="223">
        <f t="shared" si="1"/>
        <v>0.5768</v>
      </c>
      <c r="F2972" s="224">
        <v>210.35</v>
      </c>
    </row>
    <row r="2973">
      <c r="A2973" s="219" t="s">
        <v>6742</v>
      </c>
      <c r="B2973" s="220" t="s">
        <v>6743</v>
      </c>
      <c r="C2973" s="221" t="s">
        <v>32</v>
      </c>
      <c r="D2973" s="222">
        <v>0.4826</v>
      </c>
      <c r="E2973" s="223">
        <f t="shared" si="1"/>
        <v>0.5174</v>
      </c>
      <c r="F2973" s="224">
        <v>263.93</v>
      </c>
    </row>
    <row r="2974">
      <c r="A2974" s="219" t="s">
        <v>6744</v>
      </c>
      <c r="B2974" s="220" t="s">
        <v>6745</v>
      </c>
      <c r="C2974" s="221" t="s">
        <v>32</v>
      </c>
      <c r="D2974" s="222">
        <v>0.5215</v>
      </c>
      <c r="E2974" s="223">
        <f t="shared" si="1"/>
        <v>0.4785</v>
      </c>
      <c r="F2974" s="224">
        <v>316.93</v>
      </c>
    </row>
    <row r="2975">
      <c r="A2975" s="219" t="s">
        <v>6746</v>
      </c>
      <c r="B2975" s="220" t="s">
        <v>6747</v>
      </c>
      <c r="C2975" s="221" t="s">
        <v>77</v>
      </c>
      <c r="D2975" s="222">
        <v>0.4661</v>
      </c>
      <c r="E2975" s="223">
        <f t="shared" si="1"/>
        <v>0.5339</v>
      </c>
      <c r="F2975" s="224">
        <v>24.18</v>
      </c>
    </row>
    <row r="2976">
      <c r="A2976" s="219" t="s">
        <v>6748</v>
      </c>
      <c r="B2976" s="220" t="s">
        <v>6749</v>
      </c>
      <c r="C2976" s="221" t="s">
        <v>77</v>
      </c>
      <c r="D2976" s="222">
        <v>0.4718</v>
      </c>
      <c r="E2976" s="223">
        <f t="shared" si="1"/>
        <v>0.5282</v>
      </c>
      <c r="F2976" s="224">
        <v>21.07</v>
      </c>
    </row>
    <row r="2977">
      <c r="A2977" s="219" t="s">
        <v>6750</v>
      </c>
      <c r="B2977" s="220" t="s">
        <v>6751</v>
      </c>
      <c r="C2977" s="221" t="s">
        <v>77</v>
      </c>
      <c r="D2977" s="222">
        <v>0.5052</v>
      </c>
      <c r="E2977" s="223">
        <f t="shared" si="1"/>
        <v>0.4948</v>
      </c>
      <c r="F2977" s="224">
        <v>28.92</v>
      </c>
    </row>
    <row r="2978">
      <c r="A2978" s="219" t="s">
        <v>6752</v>
      </c>
      <c r="B2978" s="220" t="s">
        <v>6753</v>
      </c>
      <c r="C2978" s="221" t="s">
        <v>77</v>
      </c>
      <c r="D2978" s="222">
        <v>0.5012</v>
      </c>
      <c r="E2978" s="223">
        <f t="shared" si="1"/>
        <v>0.4988</v>
      </c>
      <c r="F2978" s="224">
        <v>24.2</v>
      </c>
    </row>
    <row r="2979">
      <c r="A2979" s="219" t="s">
        <v>6754</v>
      </c>
      <c r="B2979" s="220" t="s">
        <v>6755</v>
      </c>
      <c r="C2979" s="221" t="s">
        <v>77</v>
      </c>
      <c r="D2979" s="222">
        <v>0.3868</v>
      </c>
      <c r="E2979" s="223">
        <f t="shared" si="1"/>
        <v>0.6132</v>
      </c>
      <c r="F2979" s="224">
        <v>18.59</v>
      </c>
    </row>
    <row r="2980">
      <c r="A2980" s="219" t="s">
        <v>6756</v>
      </c>
      <c r="B2980" s="220" t="s">
        <v>6757</v>
      </c>
      <c r="C2980" s="221" t="s">
        <v>77</v>
      </c>
      <c r="D2980" s="222">
        <v>0.3887</v>
      </c>
      <c r="E2980" s="223">
        <f t="shared" si="1"/>
        <v>0.6113</v>
      </c>
      <c r="F2980" s="224">
        <v>23.67</v>
      </c>
    </row>
    <row r="2981">
      <c r="A2981" s="219" t="s">
        <v>6758</v>
      </c>
      <c r="B2981" s="220" t="s">
        <v>6759</v>
      </c>
      <c r="C2981" s="221" t="s">
        <v>77</v>
      </c>
      <c r="D2981" s="222">
        <v>0.4399</v>
      </c>
      <c r="E2981" s="223">
        <f t="shared" si="1"/>
        <v>0.5601</v>
      </c>
      <c r="F2981" s="224">
        <v>22.3</v>
      </c>
    </row>
    <row r="2982">
      <c r="A2982" s="219" t="s">
        <v>6760</v>
      </c>
      <c r="B2982" s="220" t="s">
        <v>6761</v>
      </c>
      <c r="C2982" s="221" t="s">
        <v>77</v>
      </c>
      <c r="D2982" s="222">
        <v>0.4415</v>
      </c>
      <c r="E2982" s="223">
        <f t="shared" si="1"/>
        <v>0.5585</v>
      </c>
      <c r="F2982" s="224">
        <v>28.4</v>
      </c>
    </row>
    <row r="2983">
      <c r="A2983" s="219" t="s">
        <v>6762</v>
      </c>
      <c r="B2983" s="220" t="s">
        <v>6763</v>
      </c>
      <c r="C2983" s="221" t="s">
        <v>77</v>
      </c>
      <c r="D2983" s="222">
        <v>0.0774</v>
      </c>
      <c r="E2983" s="223">
        <f t="shared" si="1"/>
        <v>0.9226</v>
      </c>
      <c r="F2983" s="224">
        <v>63.72</v>
      </c>
    </row>
    <row r="2984">
      <c r="A2984" s="219" t="s">
        <v>6764</v>
      </c>
      <c r="B2984" s="220" t="s">
        <v>6765</v>
      </c>
      <c r="C2984" s="221" t="s">
        <v>77</v>
      </c>
      <c r="D2984" s="222">
        <v>0.0721</v>
      </c>
      <c r="E2984" s="223">
        <f t="shared" si="1"/>
        <v>0.9279</v>
      </c>
      <c r="F2984" s="224">
        <v>69.53</v>
      </c>
    </row>
    <row r="2985">
      <c r="A2985" s="219" t="s">
        <v>6766</v>
      </c>
      <c r="B2985" s="220" t="s">
        <v>6767</v>
      </c>
      <c r="C2985" s="221" t="s">
        <v>77</v>
      </c>
      <c r="D2985" s="222">
        <v>0.1244</v>
      </c>
      <c r="E2985" s="223">
        <f t="shared" si="1"/>
        <v>0.8756</v>
      </c>
      <c r="F2985" s="224">
        <v>69.63</v>
      </c>
    </row>
    <row r="2986">
      <c r="A2986" s="219" t="s">
        <v>6768</v>
      </c>
      <c r="B2986" s="220" t="s">
        <v>6769</v>
      </c>
      <c r="C2986" s="221" t="s">
        <v>77</v>
      </c>
      <c r="D2986" s="222">
        <v>0.1136</v>
      </c>
      <c r="E2986" s="223">
        <f t="shared" si="1"/>
        <v>0.8864</v>
      </c>
      <c r="F2986" s="224">
        <v>80.92</v>
      </c>
    </row>
    <row r="2987">
      <c r="A2987" s="219" t="s">
        <v>6770</v>
      </c>
      <c r="B2987" s="220" t="s">
        <v>6771</v>
      </c>
      <c r="C2987" s="221" t="s">
        <v>77</v>
      </c>
      <c r="D2987" s="222">
        <v>0.0539</v>
      </c>
      <c r="E2987" s="223">
        <f t="shared" si="1"/>
        <v>0.9461</v>
      </c>
      <c r="F2987" s="224">
        <v>34.71</v>
      </c>
    </row>
    <row r="2988">
      <c r="A2988" s="219" t="s">
        <v>6772</v>
      </c>
      <c r="B2988" s="220" t="s">
        <v>6773</v>
      </c>
      <c r="C2988" s="221" t="s">
        <v>77</v>
      </c>
      <c r="D2988" s="222">
        <v>0.0539</v>
      </c>
      <c r="E2988" s="223">
        <f t="shared" si="1"/>
        <v>0.9461</v>
      </c>
      <c r="F2988" s="224">
        <v>43.97</v>
      </c>
    </row>
    <row r="2989">
      <c r="A2989" s="219" t="s">
        <v>6774</v>
      </c>
      <c r="B2989" s="220" t="s">
        <v>6775</v>
      </c>
      <c r="C2989" s="221" t="s">
        <v>77</v>
      </c>
      <c r="D2989" s="222">
        <v>0.1108</v>
      </c>
      <c r="E2989" s="223">
        <f t="shared" si="1"/>
        <v>0.8892</v>
      </c>
      <c r="F2989" s="224">
        <v>38.19</v>
      </c>
    </row>
    <row r="2990">
      <c r="A2990" s="219" t="s">
        <v>6776</v>
      </c>
      <c r="B2990" s="220" t="s">
        <v>6777</v>
      </c>
      <c r="C2990" s="221" t="s">
        <v>77</v>
      </c>
      <c r="D2990" s="222">
        <v>0.1101</v>
      </c>
      <c r="E2990" s="223">
        <f t="shared" si="1"/>
        <v>0.8899</v>
      </c>
      <c r="F2990" s="224">
        <v>48.33</v>
      </c>
    </row>
    <row r="2991">
      <c r="A2991" s="219" t="s">
        <v>6778</v>
      </c>
      <c r="B2991" s="220" t="s">
        <v>6779</v>
      </c>
      <c r="C2991" s="221" t="s">
        <v>77</v>
      </c>
      <c r="D2991" s="222">
        <v>0.0979</v>
      </c>
      <c r="E2991" s="223">
        <f t="shared" si="1"/>
        <v>0.9021</v>
      </c>
      <c r="F2991" s="224">
        <v>127.64</v>
      </c>
    </row>
    <row r="2992">
      <c r="A2992" s="219" t="s">
        <v>6780</v>
      </c>
      <c r="B2992" s="220" t="s">
        <v>6781</v>
      </c>
      <c r="C2992" s="221" t="s">
        <v>77</v>
      </c>
      <c r="D2992" s="222">
        <v>0.092</v>
      </c>
      <c r="E2992" s="223">
        <f t="shared" si="1"/>
        <v>0.908</v>
      </c>
      <c r="F2992" s="224">
        <v>125.27</v>
      </c>
    </row>
    <row r="2993">
      <c r="A2993" s="219" t="s">
        <v>6782</v>
      </c>
      <c r="B2993" s="220" t="s">
        <v>6783</v>
      </c>
      <c r="C2993" s="221" t="s">
        <v>77</v>
      </c>
      <c r="D2993" s="222">
        <v>0.1374</v>
      </c>
      <c r="E2993" s="223">
        <f t="shared" si="1"/>
        <v>0.8626</v>
      </c>
      <c r="F2993" s="224">
        <v>138.16</v>
      </c>
    </row>
    <row r="2994">
      <c r="A2994" s="219" t="s">
        <v>6784</v>
      </c>
      <c r="B2994" s="220" t="s">
        <v>6785</v>
      </c>
      <c r="C2994" s="221" t="s">
        <v>77</v>
      </c>
      <c r="D2994" s="222">
        <v>0.1335</v>
      </c>
      <c r="E2994" s="223">
        <f t="shared" si="1"/>
        <v>0.8665</v>
      </c>
      <c r="F2994" s="224">
        <v>135.41</v>
      </c>
    </row>
    <row r="2995">
      <c r="A2995" s="219" t="s">
        <v>6786</v>
      </c>
      <c r="B2995" s="220" t="s">
        <v>6787</v>
      </c>
      <c r="C2995" s="221" t="s">
        <v>77</v>
      </c>
      <c r="D2995" s="222">
        <v>0.1246</v>
      </c>
      <c r="E2995" s="223">
        <f t="shared" si="1"/>
        <v>0.8754</v>
      </c>
      <c r="F2995" s="224">
        <v>50.09</v>
      </c>
    </row>
    <row r="2996">
      <c r="A2996" s="219" t="s">
        <v>6788</v>
      </c>
      <c r="B2996" s="220" t="s">
        <v>6789</v>
      </c>
      <c r="C2996" s="221" t="s">
        <v>104</v>
      </c>
      <c r="D2996" s="222">
        <v>0.14</v>
      </c>
      <c r="E2996" s="223">
        <f t="shared" si="1"/>
        <v>0.86</v>
      </c>
      <c r="F2996" s="224">
        <v>11.14</v>
      </c>
    </row>
    <row r="2997">
      <c r="A2997" s="219" t="s">
        <v>465</v>
      </c>
      <c r="B2997" s="220" t="s">
        <v>6790</v>
      </c>
      <c r="C2997" s="221" t="s">
        <v>77</v>
      </c>
      <c r="D2997" s="222">
        <v>0.1409</v>
      </c>
      <c r="E2997" s="223">
        <f t="shared" si="1"/>
        <v>0.8591</v>
      </c>
      <c r="F2997" s="224">
        <v>48.32</v>
      </c>
      <c r="G2997" s="112">
        <f>F2997*D2997</f>
        <v>6.808288</v>
      </c>
      <c r="H2997" s="112">
        <f>F2997*E2997</f>
        <v>41.511712</v>
      </c>
    </row>
    <row r="2998">
      <c r="A2998" s="219" t="s">
        <v>6791</v>
      </c>
      <c r="B2998" s="220" t="s">
        <v>6792</v>
      </c>
      <c r="C2998" s="221" t="s">
        <v>77</v>
      </c>
      <c r="D2998" s="222">
        <v>0.1958</v>
      </c>
      <c r="E2998" s="223">
        <f t="shared" si="1"/>
        <v>0.8042</v>
      </c>
      <c r="F2998" s="224">
        <v>100.28</v>
      </c>
    </row>
    <row r="2999">
      <c r="A2999" s="219" t="s">
        <v>6793</v>
      </c>
      <c r="B2999" s="220" t="s">
        <v>6794</v>
      </c>
      <c r="C2999" s="221" t="s">
        <v>77</v>
      </c>
      <c r="D2999" s="222">
        <v>0.2049</v>
      </c>
      <c r="E2999" s="223">
        <f t="shared" si="1"/>
        <v>0.7951</v>
      </c>
      <c r="F2999" s="224">
        <v>92.94</v>
      </c>
    </row>
    <row r="3000">
      <c r="A3000" s="219" t="s">
        <v>6795</v>
      </c>
      <c r="B3000" s="220" t="s">
        <v>6796</v>
      </c>
      <c r="C3000" s="221" t="s">
        <v>77</v>
      </c>
      <c r="D3000" s="222">
        <v>0.2311</v>
      </c>
      <c r="E3000" s="223">
        <f t="shared" si="1"/>
        <v>0.7689</v>
      </c>
      <c r="F3000" s="224">
        <v>122.26</v>
      </c>
    </row>
    <row r="3001">
      <c r="A3001" s="219" t="s">
        <v>6797</v>
      </c>
      <c r="B3001" s="220" t="s">
        <v>6798</v>
      </c>
      <c r="C3001" s="221" t="s">
        <v>77</v>
      </c>
      <c r="D3001" s="222">
        <v>0.2593</v>
      </c>
      <c r="E3001" s="223">
        <f t="shared" si="1"/>
        <v>0.7407</v>
      </c>
      <c r="F3001" s="224">
        <v>104.86</v>
      </c>
    </row>
    <row r="3002">
      <c r="A3002" s="219" t="s">
        <v>6799</v>
      </c>
      <c r="B3002" s="220" t="s">
        <v>6800</v>
      </c>
      <c r="C3002" s="221" t="s">
        <v>77</v>
      </c>
      <c r="D3002" s="222">
        <v>0.1558</v>
      </c>
      <c r="E3002" s="223">
        <f t="shared" si="1"/>
        <v>0.8442</v>
      </c>
      <c r="F3002" s="224">
        <v>22.33</v>
      </c>
    </row>
    <row r="3003">
      <c r="A3003" s="219" t="s">
        <v>6801</v>
      </c>
      <c r="B3003" s="220" t="s">
        <v>6802</v>
      </c>
      <c r="C3003" s="221" t="s">
        <v>77</v>
      </c>
      <c r="D3003" s="222">
        <v>0.1552</v>
      </c>
      <c r="E3003" s="223">
        <f t="shared" si="1"/>
        <v>0.8448</v>
      </c>
      <c r="F3003" s="224">
        <v>28.03</v>
      </c>
    </row>
    <row r="3004">
      <c r="A3004" s="219" t="s">
        <v>6803</v>
      </c>
      <c r="B3004" s="220" t="s">
        <v>6804</v>
      </c>
      <c r="C3004" s="221" t="s">
        <v>145</v>
      </c>
      <c r="D3004" s="222">
        <v>0.3064</v>
      </c>
      <c r="E3004" s="223">
        <f t="shared" si="1"/>
        <v>0.6936</v>
      </c>
      <c r="F3004" s="224">
        <v>2097.75</v>
      </c>
    </row>
    <row r="3005">
      <c r="A3005" s="219" t="s">
        <v>6805</v>
      </c>
      <c r="B3005" s="220" t="s">
        <v>6806</v>
      </c>
      <c r="C3005" s="221" t="s">
        <v>145</v>
      </c>
      <c r="D3005" s="222">
        <v>0.4968</v>
      </c>
      <c r="E3005" s="223">
        <f t="shared" si="1"/>
        <v>0.5032</v>
      </c>
      <c r="F3005" s="224">
        <v>4219.6</v>
      </c>
    </row>
    <row r="3006">
      <c r="A3006" s="219" t="s">
        <v>6807</v>
      </c>
      <c r="B3006" s="220" t="s">
        <v>6808</v>
      </c>
      <c r="C3006" s="221" t="s">
        <v>145</v>
      </c>
      <c r="D3006" s="222">
        <v>0.4465</v>
      </c>
      <c r="E3006" s="223">
        <f t="shared" si="1"/>
        <v>0.5535</v>
      </c>
      <c r="F3006" s="224">
        <v>3069.26</v>
      </c>
    </row>
    <row r="3007">
      <c r="A3007" s="219" t="s">
        <v>6809</v>
      </c>
      <c r="B3007" s="220" t="s">
        <v>6810</v>
      </c>
      <c r="C3007" s="221" t="s">
        <v>145</v>
      </c>
      <c r="D3007" s="222">
        <v>0.3103</v>
      </c>
      <c r="E3007" s="223">
        <f t="shared" si="1"/>
        <v>0.6897</v>
      </c>
      <c r="F3007" s="224">
        <v>1570.62</v>
      </c>
    </row>
    <row r="3008">
      <c r="A3008" s="219" t="s">
        <v>6811</v>
      </c>
      <c r="B3008" s="220" t="s">
        <v>6812</v>
      </c>
      <c r="C3008" s="221" t="s">
        <v>145</v>
      </c>
      <c r="D3008" s="222">
        <v>0.52</v>
      </c>
      <c r="E3008" s="223">
        <f t="shared" si="1"/>
        <v>0.48</v>
      </c>
      <c r="F3008" s="224">
        <v>3342.42</v>
      </c>
    </row>
    <row r="3009">
      <c r="A3009" s="219" t="s">
        <v>6813</v>
      </c>
      <c r="B3009" s="220" t="s">
        <v>6814</v>
      </c>
      <c r="C3009" s="221" t="s">
        <v>145</v>
      </c>
      <c r="D3009" s="222">
        <v>0.4797</v>
      </c>
      <c r="E3009" s="223">
        <f t="shared" si="1"/>
        <v>0.5203</v>
      </c>
      <c r="F3009" s="224">
        <v>2704.8</v>
      </c>
    </row>
    <row r="3010">
      <c r="A3010" s="219" t="s">
        <v>6815</v>
      </c>
      <c r="B3010" s="220" t="s">
        <v>6816</v>
      </c>
      <c r="C3010" s="221" t="s">
        <v>145</v>
      </c>
      <c r="D3010" s="222">
        <v>0.4368</v>
      </c>
      <c r="E3010" s="223">
        <f t="shared" si="1"/>
        <v>0.5632</v>
      </c>
      <c r="F3010" s="224">
        <v>3541.02</v>
      </c>
    </row>
    <row r="3011">
      <c r="A3011" s="219" t="s">
        <v>6817</v>
      </c>
      <c r="B3011" s="220" t="s">
        <v>6818</v>
      </c>
      <c r="C3011" s="221" t="s">
        <v>145</v>
      </c>
      <c r="D3011" s="222">
        <v>0.5104</v>
      </c>
      <c r="E3011" s="223">
        <f t="shared" si="1"/>
        <v>0.4896</v>
      </c>
      <c r="F3011" s="224">
        <v>3809.26</v>
      </c>
    </row>
    <row r="3012">
      <c r="A3012" s="219" t="s">
        <v>6819</v>
      </c>
      <c r="B3012" s="220" t="s">
        <v>6820</v>
      </c>
      <c r="C3012" s="221" t="s">
        <v>77</v>
      </c>
      <c r="D3012" s="222">
        <v>0.1144</v>
      </c>
      <c r="E3012" s="223">
        <f t="shared" si="1"/>
        <v>0.8856</v>
      </c>
      <c r="F3012" s="224">
        <v>266.46</v>
      </c>
    </row>
    <row r="3013">
      <c r="A3013" s="219" t="s">
        <v>6821</v>
      </c>
      <c r="B3013" s="220" t="s">
        <v>6822</v>
      </c>
      <c r="C3013" s="221" t="s">
        <v>77</v>
      </c>
      <c r="D3013" s="222">
        <v>0.0883</v>
      </c>
      <c r="E3013" s="223">
        <f t="shared" si="1"/>
        <v>0.9117</v>
      </c>
      <c r="F3013" s="224">
        <v>285.71</v>
      </c>
    </row>
    <row r="3014">
      <c r="A3014" s="219" t="s">
        <v>6823</v>
      </c>
      <c r="B3014" s="220" t="s">
        <v>6824</v>
      </c>
      <c r="C3014" s="221" t="s">
        <v>77</v>
      </c>
      <c r="D3014" s="222">
        <v>0.0893</v>
      </c>
      <c r="E3014" s="223">
        <f t="shared" si="1"/>
        <v>0.9107</v>
      </c>
      <c r="F3014" s="224">
        <v>452.85</v>
      </c>
    </row>
    <row r="3015">
      <c r="A3015" s="219" t="s">
        <v>6825</v>
      </c>
      <c r="B3015" s="220" t="s">
        <v>6826</v>
      </c>
      <c r="C3015" s="221" t="s">
        <v>77</v>
      </c>
      <c r="D3015" s="222">
        <v>0.0646</v>
      </c>
      <c r="E3015" s="223">
        <f t="shared" si="1"/>
        <v>0.9354</v>
      </c>
      <c r="F3015" s="224">
        <v>469.68</v>
      </c>
    </row>
    <row r="3016">
      <c r="A3016" s="219" t="s">
        <v>6827</v>
      </c>
      <c r="B3016" s="220" t="s">
        <v>6828</v>
      </c>
      <c r="C3016" s="221" t="s">
        <v>107</v>
      </c>
      <c r="D3016" s="222">
        <v>0.2833</v>
      </c>
      <c r="E3016" s="223">
        <f t="shared" si="1"/>
        <v>0.7167</v>
      </c>
      <c r="F3016" s="224">
        <v>733.45</v>
      </c>
    </row>
    <row r="3017">
      <c r="A3017" s="219" t="s">
        <v>6829</v>
      </c>
      <c r="B3017" s="220" t="s">
        <v>6830</v>
      </c>
      <c r="C3017" s="221" t="s">
        <v>104</v>
      </c>
      <c r="D3017" s="222">
        <v>0.1818</v>
      </c>
      <c r="E3017" s="223">
        <f t="shared" si="1"/>
        <v>0.8182</v>
      </c>
      <c r="F3017" s="224">
        <v>13.75</v>
      </c>
    </row>
    <row r="3018">
      <c r="A3018" s="219" t="s">
        <v>6831</v>
      </c>
      <c r="B3018" s="220" t="s">
        <v>6832</v>
      </c>
      <c r="C3018" s="221" t="s">
        <v>104</v>
      </c>
      <c r="D3018" s="222">
        <v>0.1125</v>
      </c>
      <c r="E3018" s="223">
        <f t="shared" si="1"/>
        <v>0.8875</v>
      </c>
      <c r="F3018" s="224">
        <v>10.67</v>
      </c>
    </row>
    <row r="3019">
      <c r="A3019" s="219" t="s">
        <v>6833</v>
      </c>
      <c r="B3019" s="220" t="s">
        <v>6834</v>
      </c>
      <c r="C3019" s="221" t="s">
        <v>104</v>
      </c>
      <c r="D3019" s="222">
        <v>0.0866</v>
      </c>
      <c r="E3019" s="223">
        <f t="shared" si="1"/>
        <v>0.9134</v>
      </c>
      <c r="F3019" s="224">
        <v>10.16</v>
      </c>
    </row>
    <row r="3020">
      <c r="A3020" s="219" t="s">
        <v>6835</v>
      </c>
      <c r="B3020" s="220" t="s">
        <v>6836</v>
      </c>
      <c r="C3020" s="221" t="s">
        <v>104</v>
      </c>
      <c r="D3020" s="222">
        <v>0.0589</v>
      </c>
      <c r="E3020" s="223">
        <f t="shared" si="1"/>
        <v>0.9411</v>
      </c>
      <c r="F3020" s="224">
        <v>11.37</v>
      </c>
    </row>
    <row r="3021">
      <c r="A3021" s="219" t="s">
        <v>6837</v>
      </c>
      <c r="B3021" s="220" t="s">
        <v>6838</v>
      </c>
      <c r="C3021" s="221" t="s">
        <v>104</v>
      </c>
      <c r="D3021" s="222">
        <v>0.0466</v>
      </c>
      <c r="E3021" s="223">
        <f t="shared" si="1"/>
        <v>0.9534</v>
      </c>
      <c r="F3021" s="224">
        <v>11.17</v>
      </c>
    </row>
    <row r="3022">
      <c r="A3022" s="219" t="s">
        <v>6839</v>
      </c>
      <c r="B3022" s="220" t="s">
        <v>6840</v>
      </c>
      <c r="C3022" s="221" t="s">
        <v>104</v>
      </c>
      <c r="D3022" s="222">
        <v>0.3261</v>
      </c>
      <c r="E3022" s="223">
        <f t="shared" si="1"/>
        <v>0.6739</v>
      </c>
      <c r="F3022" s="224">
        <v>19.23</v>
      </c>
    </row>
    <row r="3023">
      <c r="A3023" s="219" t="s">
        <v>6841</v>
      </c>
      <c r="B3023" s="220" t="s">
        <v>6842</v>
      </c>
      <c r="C3023" s="221" t="s">
        <v>104</v>
      </c>
      <c r="D3023" s="222">
        <v>0.2544</v>
      </c>
      <c r="E3023" s="223">
        <f t="shared" si="1"/>
        <v>0.7456</v>
      </c>
      <c r="F3023" s="224">
        <v>16.86</v>
      </c>
    </row>
    <row r="3024">
      <c r="A3024" s="219" t="s">
        <v>6843</v>
      </c>
      <c r="B3024" s="220" t="s">
        <v>6844</v>
      </c>
      <c r="C3024" s="221" t="s">
        <v>145</v>
      </c>
      <c r="D3024" s="222">
        <v>0.0444</v>
      </c>
      <c r="E3024" s="223">
        <f t="shared" si="1"/>
        <v>0.9556</v>
      </c>
      <c r="F3024" s="224">
        <v>591.4</v>
      </c>
    </row>
    <row r="3025">
      <c r="A3025" s="219" t="s">
        <v>6845</v>
      </c>
      <c r="B3025" s="220" t="s">
        <v>6846</v>
      </c>
      <c r="C3025" s="221" t="s">
        <v>77</v>
      </c>
      <c r="D3025" s="222">
        <v>0.4159</v>
      </c>
      <c r="E3025" s="223">
        <f t="shared" si="1"/>
        <v>0.5841</v>
      </c>
      <c r="F3025" s="224">
        <v>42.9</v>
      </c>
    </row>
    <row r="3026">
      <c r="A3026" s="219" t="s">
        <v>6847</v>
      </c>
      <c r="B3026" s="220" t="s">
        <v>6848</v>
      </c>
      <c r="C3026" s="221" t="s">
        <v>107</v>
      </c>
      <c r="D3026" s="222">
        <v>0.2406</v>
      </c>
      <c r="E3026" s="223">
        <f t="shared" si="1"/>
        <v>0.7594</v>
      </c>
      <c r="F3026" s="224">
        <v>82.61</v>
      </c>
    </row>
    <row r="3027">
      <c r="A3027" s="219" t="s">
        <v>6849</v>
      </c>
      <c r="B3027" s="220" t="s">
        <v>6850</v>
      </c>
      <c r="C3027" s="221" t="s">
        <v>107</v>
      </c>
      <c r="D3027" s="222">
        <v>0.1742</v>
      </c>
      <c r="E3027" s="223">
        <f t="shared" si="1"/>
        <v>0.8258</v>
      </c>
      <c r="F3027" s="224">
        <v>70.5</v>
      </c>
    </row>
    <row r="3028">
      <c r="A3028" s="219" t="s">
        <v>6851</v>
      </c>
      <c r="B3028" s="220" t="s">
        <v>6852</v>
      </c>
      <c r="C3028" s="221" t="s">
        <v>107</v>
      </c>
      <c r="D3028" s="222">
        <v>0.1589</v>
      </c>
      <c r="E3028" s="223">
        <f t="shared" si="1"/>
        <v>0.8411</v>
      </c>
      <c r="F3028" s="224">
        <v>125.61</v>
      </c>
    </row>
    <row r="3029">
      <c r="A3029" s="219" t="s">
        <v>6853</v>
      </c>
      <c r="B3029" s="220" t="s">
        <v>6854</v>
      </c>
      <c r="C3029" s="221" t="s">
        <v>107</v>
      </c>
      <c r="D3029" s="222">
        <v>0.1091</v>
      </c>
      <c r="E3029" s="223">
        <f t="shared" si="1"/>
        <v>0.8909</v>
      </c>
      <c r="F3029" s="224">
        <v>113.52</v>
      </c>
    </row>
    <row r="3030">
      <c r="A3030" s="219" t="s">
        <v>6855</v>
      </c>
      <c r="B3030" s="220" t="s">
        <v>6856</v>
      </c>
      <c r="C3030" s="221" t="s">
        <v>107</v>
      </c>
      <c r="D3030" s="222">
        <v>0.0758</v>
      </c>
      <c r="E3030" s="223">
        <f t="shared" si="1"/>
        <v>0.9242</v>
      </c>
      <c r="F3030" s="224">
        <v>266.26</v>
      </c>
    </row>
    <row r="3031">
      <c r="A3031" s="219" t="s">
        <v>6857</v>
      </c>
      <c r="B3031" s="220" t="s">
        <v>6858</v>
      </c>
      <c r="C3031" s="221" t="s">
        <v>107</v>
      </c>
      <c r="D3031" s="222">
        <v>0.0499</v>
      </c>
      <c r="E3031" s="223">
        <f t="shared" si="1"/>
        <v>0.9501</v>
      </c>
      <c r="F3031" s="224">
        <v>254.33</v>
      </c>
    </row>
    <row r="3032">
      <c r="A3032" s="219" t="s">
        <v>6859</v>
      </c>
      <c r="B3032" s="220" t="s">
        <v>6860</v>
      </c>
      <c r="C3032" s="221" t="s">
        <v>107</v>
      </c>
      <c r="D3032" s="222">
        <v>0.0555</v>
      </c>
      <c r="E3032" s="223">
        <f t="shared" si="1"/>
        <v>0.9445</v>
      </c>
      <c r="F3032" s="224">
        <v>369.68</v>
      </c>
    </row>
    <row r="3033">
      <c r="A3033" s="219" t="s">
        <v>6861</v>
      </c>
      <c r="B3033" s="220" t="s">
        <v>6862</v>
      </c>
      <c r="C3033" s="221" t="s">
        <v>107</v>
      </c>
      <c r="D3033" s="222">
        <v>0.0381</v>
      </c>
      <c r="E3033" s="223">
        <f t="shared" si="1"/>
        <v>0.9619</v>
      </c>
      <c r="F3033" s="224">
        <v>358.59</v>
      </c>
    </row>
    <row r="3034">
      <c r="A3034" s="219" t="s">
        <v>6863</v>
      </c>
      <c r="B3034" s="220" t="s">
        <v>6864</v>
      </c>
      <c r="C3034" s="221" t="s">
        <v>107</v>
      </c>
      <c r="D3034" s="222">
        <v>0.2168</v>
      </c>
      <c r="E3034" s="223">
        <f t="shared" si="1"/>
        <v>0.7832</v>
      </c>
      <c r="F3034" s="224">
        <v>113.82</v>
      </c>
    </row>
    <row r="3035">
      <c r="A3035" s="219" t="s">
        <v>6865</v>
      </c>
      <c r="B3035" s="220" t="s">
        <v>6866</v>
      </c>
      <c r="C3035" s="221" t="s">
        <v>107</v>
      </c>
      <c r="D3035" s="222">
        <v>0.1493</v>
      </c>
      <c r="E3035" s="223">
        <f t="shared" si="1"/>
        <v>0.8507</v>
      </c>
      <c r="F3035" s="224">
        <v>98.29</v>
      </c>
    </row>
    <row r="3036">
      <c r="A3036" s="219" t="s">
        <v>6867</v>
      </c>
      <c r="B3036" s="220" t="s">
        <v>6868</v>
      </c>
      <c r="C3036" s="221" t="s">
        <v>107</v>
      </c>
      <c r="D3036" s="222">
        <v>0.1314</v>
      </c>
      <c r="E3036" s="223">
        <f t="shared" si="1"/>
        <v>0.8686</v>
      </c>
      <c r="F3036" s="224">
        <v>188.56</v>
      </c>
    </row>
    <row r="3037">
      <c r="A3037" s="219" t="s">
        <v>6869</v>
      </c>
      <c r="B3037" s="220" t="s">
        <v>6870</v>
      </c>
      <c r="C3037" s="221" t="s">
        <v>107</v>
      </c>
      <c r="D3037" s="222">
        <v>0.0854</v>
      </c>
      <c r="E3037" s="223">
        <f t="shared" si="1"/>
        <v>0.9146</v>
      </c>
      <c r="F3037" s="224">
        <v>173.05</v>
      </c>
    </row>
    <row r="3038">
      <c r="A3038" s="219" t="s">
        <v>6871</v>
      </c>
      <c r="B3038" s="220" t="s">
        <v>6872</v>
      </c>
      <c r="C3038" s="221" t="s">
        <v>107</v>
      </c>
      <c r="D3038" s="222">
        <v>0.085</v>
      </c>
      <c r="E3038" s="223">
        <f t="shared" si="1"/>
        <v>0.915</v>
      </c>
      <c r="F3038" s="224">
        <v>293.17</v>
      </c>
    </row>
    <row r="3039">
      <c r="A3039" s="219" t="s">
        <v>6873</v>
      </c>
      <c r="B3039" s="220" t="s">
        <v>6874</v>
      </c>
      <c r="C3039" s="221" t="s">
        <v>107</v>
      </c>
      <c r="D3039" s="222">
        <v>0.0539</v>
      </c>
      <c r="E3039" s="223">
        <f t="shared" si="1"/>
        <v>0.9461</v>
      </c>
      <c r="F3039" s="224">
        <v>277.74</v>
      </c>
    </row>
    <row r="3040">
      <c r="A3040" s="219" t="s">
        <v>6875</v>
      </c>
      <c r="B3040" s="220" t="s">
        <v>6876</v>
      </c>
      <c r="C3040" s="221" t="s">
        <v>77</v>
      </c>
      <c r="D3040" s="222">
        <v>0.068</v>
      </c>
      <c r="E3040" s="223">
        <f t="shared" si="1"/>
        <v>0.932</v>
      </c>
      <c r="F3040" s="224">
        <v>351.12</v>
      </c>
    </row>
    <row r="3041">
      <c r="A3041" s="219" t="s">
        <v>6877</v>
      </c>
      <c r="B3041" s="220" t="s">
        <v>6878</v>
      </c>
      <c r="C3041" s="221" t="s">
        <v>107</v>
      </c>
      <c r="D3041" s="222">
        <v>0.2904</v>
      </c>
      <c r="E3041" s="223">
        <f t="shared" si="1"/>
        <v>0.7096</v>
      </c>
      <c r="F3041" s="224">
        <v>94.33</v>
      </c>
    </row>
    <row r="3042">
      <c r="A3042" s="219" t="s">
        <v>6879</v>
      </c>
      <c r="B3042" s="220" t="s">
        <v>6880</v>
      </c>
      <c r="C3042" s="221" t="s">
        <v>107</v>
      </c>
      <c r="D3042" s="222">
        <v>0.212</v>
      </c>
      <c r="E3042" s="223">
        <f t="shared" si="1"/>
        <v>0.788</v>
      </c>
      <c r="F3042" s="224">
        <v>140.62</v>
      </c>
    </row>
    <row r="3043">
      <c r="A3043" s="219" t="s">
        <v>6881</v>
      </c>
      <c r="B3043" s="220" t="s">
        <v>6882</v>
      </c>
      <c r="C3043" s="221" t="s">
        <v>107</v>
      </c>
      <c r="D3043" s="222">
        <v>0.1211</v>
      </c>
      <c r="E3043" s="223">
        <f t="shared" si="1"/>
        <v>0.8789</v>
      </c>
      <c r="F3043" s="224">
        <v>288.18</v>
      </c>
    </row>
    <row r="3044">
      <c r="A3044" s="219" t="s">
        <v>6883</v>
      </c>
      <c r="B3044" s="220" t="s">
        <v>6884</v>
      </c>
      <c r="C3044" s="221" t="s">
        <v>107</v>
      </c>
      <c r="D3044" s="222">
        <v>0.1039</v>
      </c>
      <c r="E3044" s="223">
        <f t="shared" si="1"/>
        <v>0.8961</v>
      </c>
      <c r="F3044" s="224">
        <v>400.57</v>
      </c>
    </row>
    <row r="3045">
      <c r="A3045" s="219" t="s">
        <v>6885</v>
      </c>
      <c r="B3045" s="220" t="s">
        <v>6886</v>
      </c>
      <c r="C3045" s="221" t="s">
        <v>107</v>
      </c>
      <c r="D3045" s="222">
        <v>0.2297</v>
      </c>
      <c r="E3045" s="223">
        <f t="shared" si="1"/>
        <v>0.7703</v>
      </c>
      <c r="F3045" s="224">
        <v>70.14</v>
      </c>
    </row>
    <row r="3046">
      <c r="A3046" s="219" t="s">
        <v>6887</v>
      </c>
      <c r="B3046" s="220" t="s">
        <v>6888</v>
      </c>
      <c r="C3046" s="221" t="s">
        <v>107</v>
      </c>
      <c r="D3046" s="222">
        <v>0.2043</v>
      </c>
      <c r="E3046" s="223">
        <f t="shared" si="1"/>
        <v>0.7957</v>
      </c>
      <c r="F3046" s="224">
        <v>81.95</v>
      </c>
    </row>
    <row r="3047">
      <c r="A3047" s="219" t="s">
        <v>6889</v>
      </c>
      <c r="B3047" s="220" t="s">
        <v>6890</v>
      </c>
      <c r="C3047" s="221" t="s">
        <v>107</v>
      </c>
      <c r="D3047" s="222">
        <v>0.1274</v>
      </c>
      <c r="E3047" s="223">
        <f t="shared" si="1"/>
        <v>0.8726</v>
      </c>
      <c r="F3047" s="224">
        <v>146.75</v>
      </c>
    </row>
    <row r="3048">
      <c r="A3048" s="219" t="s">
        <v>6891</v>
      </c>
      <c r="B3048" s="220" t="s">
        <v>6892</v>
      </c>
      <c r="C3048" s="221" t="s">
        <v>107</v>
      </c>
      <c r="D3048" s="222">
        <v>0.1093</v>
      </c>
      <c r="E3048" s="223">
        <f t="shared" si="1"/>
        <v>0.8907</v>
      </c>
      <c r="F3048" s="224">
        <v>186.51</v>
      </c>
    </row>
    <row r="3049">
      <c r="A3049" s="219" t="s">
        <v>6893</v>
      </c>
      <c r="B3049" s="220" t="s">
        <v>6894</v>
      </c>
      <c r="C3049" s="221" t="s">
        <v>107</v>
      </c>
      <c r="D3049" s="222">
        <v>0.2197</v>
      </c>
      <c r="E3049" s="223">
        <f t="shared" si="1"/>
        <v>0.7803</v>
      </c>
      <c r="F3049" s="224">
        <v>73.32</v>
      </c>
    </row>
    <row r="3050">
      <c r="A3050" s="219" t="s">
        <v>6895</v>
      </c>
      <c r="B3050" s="220" t="s">
        <v>6896</v>
      </c>
      <c r="C3050" s="221" t="s">
        <v>107</v>
      </c>
      <c r="D3050" s="222">
        <v>0.2007</v>
      </c>
      <c r="E3050" s="223">
        <f t="shared" si="1"/>
        <v>0.7993</v>
      </c>
      <c r="F3050" s="224">
        <v>83.41</v>
      </c>
    </row>
    <row r="3051">
      <c r="A3051" s="219" t="s">
        <v>6897</v>
      </c>
      <c r="B3051" s="220" t="s">
        <v>6898</v>
      </c>
      <c r="C3051" s="221" t="s">
        <v>107</v>
      </c>
      <c r="D3051" s="222">
        <v>0.1656</v>
      </c>
      <c r="E3051" s="223">
        <f t="shared" si="1"/>
        <v>0.8344</v>
      </c>
      <c r="F3051" s="224">
        <v>104.84</v>
      </c>
    </row>
    <row r="3052">
      <c r="A3052" s="219" t="s">
        <v>6899</v>
      </c>
      <c r="B3052" s="220" t="s">
        <v>6900</v>
      </c>
      <c r="C3052" s="221" t="s">
        <v>107</v>
      </c>
      <c r="D3052" s="222">
        <v>0.1867</v>
      </c>
      <c r="E3052" s="223">
        <f t="shared" si="1"/>
        <v>0.8133</v>
      </c>
      <c r="F3052" s="224">
        <v>97.06</v>
      </c>
    </row>
    <row r="3053">
      <c r="A3053" s="219" t="s">
        <v>6901</v>
      </c>
      <c r="B3053" s="220" t="s">
        <v>6902</v>
      </c>
      <c r="C3053" s="221" t="s">
        <v>107</v>
      </c>
      <c r="D3053" s="222">
        <v>0.1722</v>
      </c>
      <c r="E3053" s="223">
        <f t="shared" si="1"/>
        <v>0.8278</v>
      </c>
      <c r="F3053" s="224">
        <v>109.66</v>
      </c>
    </row>
    <row r="3054">
      <c r="A3054" s="219" t="s">
        <v>6903</v>
      </c>
      <c r="B3054" s="220" t="s">
        <v>6904</v>
      </c>
      <c r="C3054" s="221" t="s">
        <v>107</v>
      </c>
      <c r="D3054" s="222">
        <v>0.1007</v>
      </c>
      <c r="E3054" s="223">
        <f t="shared" si="1"/>
        <v>0.8993</v>
      </c>
      <c r="F3054" s="224">
        <v>202.53</v>
      </c>
    </row>
    <row r="3055">
      <c r="A3055" s="219" t="s">
        <v>6905</v>
      </c>
      <c r="B3055" s="220" t="s">
        <v>6906</v>
      </c>
      <c r="C3055" s="221" t="s">
        <v>107</v>
      </c>
      <c r="D3055" s="222">
        <v>0.1167</v>
      </c>
      <c r="E3055" s="223">
        <f t="shared" si="1"/>
        <v>0.8833</v>
      </c>
      <c r="F3055" s="224">
        <v>160.09</v>
      </c>
    </row>
    <row r="3056">
      <c r="A3056" s="219" t="s">
        <v>6907</v>
      </c>
      <c r="B3056" s="220" t="s">
        <v>6908</v>
      </c>
      <c r="C3056" s="221" t="s">
        <v>107</v>
      </c>
      <c r="D3056" s="222">
        <v>0.1599</v>
      </c>
      <c r="E3056" s="223">
        <f t="shared" si="1"/>
        <v>0.8401</v>
      </c>
      <c r="F3056" s="224">
        <v>109.83</v>
      </c>
    </row>
    <row r="3057">
      <c r="A3057" s="219" t="s">
        <v>6909</v>
      </c>
      <c r="B3057" s="220" t="s">
        <v>6910</v>
      </c>
      <c r="C3057" s="221" t="s">
        <v>107</v>
      </c>
      <c r="D3057" s="222">
        <v>0.1255</v>
      </c>
      <c r="E3057" s="223">
        <f t="shared" si="1"/>
        <v>0.8745</v>
      </c>
      <c r="F3057" s="224">
        <v>162.5</v>
      </c>
    </row>
    <row r="3058">
      <c r="A3058" s="219" t="s">
        <v>6911</v>
      </c>
      <c r="B3058" s="220" t="s">
        <v>6912</v>
      </c>
      <c r="C3058" s="221" t="s">
        <v>107</v>
      </c>
      <c r="D3058" s="222">
        <v>0.3135</v>
      </c>
      <c r="E3058" s="223">
        <f t="shared" si="1"/>
        <v>0.6865</v>
      </c>
      <c r="F3058" s="224">
        <v>51.67</v>
      </c>
    </row>
    <row r="3059">
      <c r="A3059" s="219" t="s">
        <v>6913</v>
      </c>
      <c r="B3059" s="220" t="s">
        <v>6914</v>
      </c>
      <c r="C3059" s="221" t="s">
        <v>107</v>
      </c>
      <c r="D3059" s="222">
        <v>0.2923</v>
      </c>
      <c r="E3059" s="223">
        <f t="shared" si="1"/>
        <v>0.7077</v>
      </c>
      <c r="F3059" s="224">
        <v>58.71</v>
      </c>
    </row>
    <row r="3060">
      <c r="A3060" s="219" t="s">
        <v>6915</v>
      </c>
      <c r="B3060" s="220" t="s">
        <v>6916</v>
      </c>
      <c r="C3060" s="221" t="s">
        <v>107</v>
      </c>
      <c r="D3060" s="222">
        <v>0.5671</v>
      </c>
      <c r="E3060" s="223">
        <f t="shared" si="1"/>
        <v>0.4329</v>
      </c>
      <c r="F3060" s="224">
        <v>264.56</v>
      </c>
    </row>
    <row r="3061">
      <c r="A3061" s="219" t="s">
        <v>6917</v>
      </c>
      <c r="B3061" s="220" t="s">
        <v>6918</v>
      </c>
      <c r="C3061" s="221" t="s">
        <v>107</v>
      </c>
      <c r="D3061" s="222">
        <v>0.5459</v>
      </c>
      <c r="E3061" s="223">
        <f t="shared" si="1"/>
        <v>0.4541</v>
      </c>
      <c r="F3061" s="224">
        <v>220.02</v>
      </c>
    </row>
    <row r="3062">
      <c r="A3062" s="219" t="s">
        <v>6919</v>
      </c>
      <c r="B3062" s="220" t="s">
        <v>6920</v>
      </c>
      <c r="C3062" s="221" t="s">
        <v>107</v>
      </c>
      <c r="D3062" s="222">
        <v>0.571</v>
      </c>
      <c r="E3062" s="223">
        <f t="shared" si="1"/>
        <v>0.429</v>
      </c>
      <c r="F3062" s="224">
        <v>295.06</v>
      </c>
    </row>
    <row r="3063">
      <c r="A3063" s="219" t="s">
        <v>6921</v>
      </c>
      <c r="B3063" s="220" t="s">
        <v>6922</v>
      </c>
      <c r="C3063" s="221" t="s">
        <v>107</v>
      </c>
      <c r="D3063" s="222">
        <v>0.5517</v>
      </c>
      <c r="E3063" s="223">
        <f t="shared" si="1"/>
        <v>0.4483</v>
      </c>
      <c r="F3063" s="224">
        <v>244.65</v>
      </c>
    </row>
    <row r="3064">
      <c r="A3064" s="219" t="s">
        <v>6923</v>
      </c>
      <c r="B3064" s="220" t="s">
        <v>6924</v>
      </c>
      <c r="C3064" s="221" t="s">
        <v>107</v>
      </c>
      <c r="D3064" s="222">
        <v>0.5777</v>
      </c>
      <c r="E3064" s="223">
        <f t="shared" si="1"/>
        <v>0.4223</v>
      </c>
      <c r="F3064" s="224">
        <v>367.71</v>
      </c>
    </row>
    <row r="3065">
      <c r="A3065" s="219" t="s">
        <v>6925</v>
      </c>
      <c r="B3065" s="220" t="s">
        <v>6926</v>
      </c>
      <c r="C3065" s="221" t="s">
        <v>107</v>
      </c>
      <c r="D3065" s="222">
        <v>0.5626</v>
      </c>
      <c r="E3065" s="223">
        <f t="shared" si="1"/>
        <v>0.4374</v>
      </c>
      <c r="F3065" s="224">
        <v>305.28</v>
      </c>
    </row>
    <row r="3066">
      <c r="A3066" s="219" t="s">
        <v>6927</v>
      </c>
      <c r="B3066" s="220" t="s">
        <v>6928</v>
      </c>
      <c r="C3066" s="221" t="s">
        <v>32</v>
      </c>
      <c r="D3066" s="222">
        <v>0.0379</v>
      </c>
      <c r="E3066" s="223">
        <f t="shared" si="1"/>
        <v>0.9621</v>
      </c>
      <c r="F3066" s="224">
        <v>2338.37</v>
      </c>
    </row>
    <row r="3067">
      <c r="A3067" s="219" t="s">
        <v>6929</v>
      </c>
      <c r="B3067" s="220" t="s">
        <v>6930</v>
      </c>
      <c r="C3067" s="221" t="s">
        <v>32</v>
      </c>
      <c r="D3067" s="222">
        <v>0.1395</v>
      </c>
      <c r="E3067" s="223">
        <f t="shared" si="1"/>
        <v>0.8605</v>
      </c>
      <c r="F3067" s="224">
        <v>635.97</v>
      </c>
    </row>
    <row r="3068">
      <c r="A3068" s="219" t="s">
        <v>6931</v>
      </c>
      <c r="B3068" s="220" t="s">
        <v>6932</v>
      </c>
      <c r="C3068" s="221" t="s">
        <v>107</v>
      </c>
      <c r="D3068" s="222">
        <v>0.2574</v>
      </c>
      <c r="E3068" s="223">
        <f t="shared" si="1"/>
        <v>0.7426</v>
      </c>
      <c r="F3068" s="224">
        <v>83.91</v>
      </c>
    </row>
    <row r="3069">
      <c r="A3069" s="219" t="s">
        <v>6933</v>
      </c>
      <c r="B3069" s="220" t="s">
        <v>6934</v>
      </c>
      <c r="C3069" s="221" t="s">
        <v>107</v>
      </c>
      <c r="D3069" s="222">
        <v>0.269</v>
      </c>
      <c r="E3069" s="223">
        <f t="shared" si="1"/>
        <v>0.731</v>
      </c>
      <c r="F3069" s="224">
        <v>55.21</v>
      </c>
    </row>
    <row r="3070">
      <c r="A3070" s="219" t="s">
        <v>6935</v>
      </c>
      <c r="B3070" s="220" t="s">
        <v>6936</v>
      </c>
      <c r="C3070" s="221" t="s">
        <v>107</v>
      </c>
      <c r="D3070" s="222">
        <v>0.2021</v>
      </c>
      <c r="E3070" s="223">
        <f t="shared" si="1"/>
        <v>0.7979</v>
      </c>
      <c r="F3070" s="224">
        <v>41.86</v>
      </c>
    </row>
    <row r="3071">
      <c r="A3071" s="219" t="s">
        <v>6937</v>
      </c>
      <c r="B3071" s="220" t="s">
        <v>6938</v>
      </c>
      <c r="C3071" s="221" t="s">
        <v>107</v>
      </c>
      <c r="D3071" s="222">
        <v>0.2631</v>
      </c>
      <c r="E3071" s="223">
        <f t="shared" si="1"/>
        <v>0.7369</v>
      </c>
      <c r="F3071" s="224">
        <v>93.25</v>
      </c>
    </row>
    <row r="3072">
      <c r="A3072" s="219" t="s">
        <v>6939</v>
      </c>
      <c r="B3072" s="220" t="s">
        <v>6940</v>
      </c>
      <c r="C3072" s="221" t="s">
        <v>107</v>
      </c>
      <c r="D3072" s="222">
        <v>0.2785</v>
      </c>
      <c r="E3072" s="223">
        <f t="shared" si="1"/>
        <v>0.7215</v>
      </c>
      <c r="F3072" s="224">
        <v>61.37</v>
      </c>
    </row>
    <row r="3073">
      <c r="A3073" s="219" t="s">
        <v>6941</v>
      </c>
      <c r="B3073" s="220" t="s">
        <v>6942</v>
      </c>
      <c r="C3073" s="221" t="s">
        <v>107</v>
      </c>
      <c r="D3073" s="222">
        <v>0.2693</v>
      </c>
      <c r="E3073" s="223">
        <f t="shared" si="1"/>
        <v>0.7307</v>
      </c>
      <c r="F3073" s="224">
        <v>107.08</v>
      </c>
    </row>
    <row r="3074">
      <c r="A3074" s="219" t="s">
        <v>6943</v>
      </c>
      <c r="B3074" s="220" t="s">
        <v>6944</v>
      </c>
      <c r="C3074" s="221" t="s">
        <v>107</v>
      </c>
      <c r="D3074" s="222">
        <v>0.2897</v>
      </c>
      <c r="E3074" s="223">
        <f t="shared" si="1"/>
        <v>0.7103</v>
      </c>
      <c r="F3074" s="224">
        <v>70.52</v>
      </c>
    </row>
    <row r="3075">
      <c r="A3075" s="219" t="s">
        <v>6945</v>
      </c>
      <c r="B3075" s="220" t="s">
        <v>6946</v>
      </c>
      <c r="C3075" s="221" t="s">
        <v>107</v>
      </c>
      <c r="D3075" s="222">
        <v>0.2176</v>
      </c>
      <c r="E3075" s="223">
        <f t="shared" si="1"/>
        <v>0.7824</v>
      </c>
      <c r="F3075" s="224">
        <v>48.86</v>
      </c>
    </row>
    <row r="3076">
      <c r="A3076" s="219" t="s">
        <v>6947</v>
      </c>
      <c r="B3076" s="220" t="s">
        <v>6948</v>
      </c>
      <c r="C3076" s="221" t="s">
        <v>107</v>
      </c>
      <c r="D3076" s="222">
        <v>0.2472</v>
      </c>
      <c r="E3076" s="223">
        <f t="shared" si="1"/>
        <v>0.7528</v>
      </c>
      <c r="F3076" s="224">
        <v>70.84</v>
      </c>
    </row>
    <row r="3077">
      <c r="A3077" s="219" t="s">
        <v>6949</v>
      </c>
      <c r="B3077" s="220" t="s">
        <v>6950</v>
      </c>
      <c r="C3077" s="221" t="s">
        <v>107</v>
      </c>
      <c r="D3077" s="222">
        <v>0.2555</v>
      </c>
      <c r="E3077" s="223">
        <f t="shared" si="1"/>
        <v>0.7445</v>
      </c>
      <c r="F3077" s="224">
        <v>48.57</v>
      </c>
    </row>
    <row r="3078">
      <c r="A3078" s="219" t="s">
        <v>6951</v>
      </c>
      <c r="B3078" s="220" t="s">
        <v>6952</v>
      </c>
      <c r="C3078" s="221" t="s">
        <v>107</v>
      </c>
      <c r="D3078" s="222">
        <v>0.1893</v>
      </c>
      <c r="E3078" s="223">
        <f t="shared" si="1"/>
        <v>0.8107</v>
      </c>
      <c r="F3078" s="224">
        <v>37.46</v>
      </c>
    </row>
    <row r="3079">
      <c r="A3079" s="219" t="s">
        <v>6953</v>
      </c>
      <c r="B3079" s="220" t="s">
        <v>6954</v>
      </c>
      <c r="C3079" s="221" t="s">
        <v>107</v>
      </c>
      <c r="D3079" s="222">
        <v>0.2537</v>
      </c>
      <c r="E3079" s="223">
        <f t="shared" si="1"/>
        <v>0.7463</v>
      </c>
      <c r="F3079" s="224">
        <v>78.64</v>
      </c>
    </row>
    <row r="3080">
      <c r="A3080" s="219" t="s">
        <v>6955</v>
      </c>
      <c r="B3080" s="220" t="s">
        <v>6956</v>
      </c>
      <c r="C3080" s="221" t="s">
        <v>107</v>
      </c>
      <c r="D3080" s="222">
        <v>0.2658</v>
      </c>
      <c r="E3080" s="223">
        <f t="shared" si="1"/>
        <v>0.7342</v>
      </c>
      <c r="F3080" s="224">
        <v>53.73</v>
      </c>
    </row>
    <row r="3081">
      <c r="A3081" s="219" t="s">
        <v>6957</v>
      </c>
      <c r="B3081" s="220" t="s">
        <v>6958</v>
      </c>
      <c r="C3081" s="221" t="s">
        <v>107</v>
      </c>
      <c r="D3081" s="222">
        <v>0.261</v>
      </c>
      <c r="E3081" s="223">
        <f t="shared" si="1"/>
        <v>0.739</v>
      </c>
      <c r="F3081" s="224">
        <v>90.15</v>
      </c>
    </row>
    <row r="3082">
      <c r="A3082" s="219" t="s">
        <v>6959</v>
      </c>
      <c r="B3082" s="220" t="s">
        <v>6960</v>
      </c>
      <c r="C3082" s="221" t="s">
        <v>107</v>
      </c>
      <c r="D3082" s="222">
        <v>0.2783</v>
      </c>
      <c r="E3082" s="223">
        <f t="shared" si="1"/>
        <v>0.7217</v>
      </c>
      <c r="F3082" s="224">
        <v>61.31</v>
      </c>
    </row>
    <row r="3083">
      <c r="A3083" s="219" t="s">
        <v>6961</v>
      </c>
      <c r="B3083" s="220" t="s">
        <v>6962</v>
      </c>
      <c r="C3083" s="221" t="s">
        <v>107</v>
      </c>
      <c r="D3083" s="222">
        <v>0.2055</v>
      </c>
      <c r="E3083" s="223">
        <f t="shared" si="1"/>
        <v>0.7945</v>
      </c>
      <c r="F3083" s="224">
        <v>43.36</v>
      </c>
    </row>
    <row r="3084">
      <c r="A3084" s="219" t="s">
        <v>6963</v>
      </c>
      <c r="B3084" s="220" t="s">
        <v>6964</v>
      </c>
      <c r="C3084" s="221" t="s">
        <v>107</v>
      </c>
      <c r="D3084" s="222">
        <v>0.2691</v>
      </c>
      <c r="E3084" s="223">
        <f t="shared" si="1"/>
        <v>0.7309</v>
      </c>
      <c r="F3084" s="224">
        <v>105.71</v>
      </c>
    </row>
    <row r="3085">
      <c r="A3085" s="219" t="s">
        <v>6965</v>
      </c>
      <c r="B3085" s="220" t="s">
        <v>6966</v>
      </c>
      <c r="C3085" s="221" t="s">
        <v>107</v>
      </c>
      <c r="D3085" s="222">
        <v>0.2843</v>
      </c>
      <c r="E3085" s="223">
        <f t="shared" si="1"/>
        <v>0.7157</v>
      </c>
      <c r="F3085" s="224">
        <v>65.14</v>
      </c>
    </row>
    <row r="3086">
      <c r="A3086" s="219" t="s">
        <v>6967</v>
      </c>
      <c r="B3086" s="220" t="s">
        <v>6968</v>
      </c>
      <c r="C3086" s="221" t="s">
        <v>107</v>
      </c>
      <c r="D3086" s="222">
        <v>0.2171</v>
      </c>
      <c r="E3086" s="223">
        <f t="shared" si="1"/>
        <v>0.7829</v>
      </c>
      <c r="F3086" s="224">
        <v>48.37</v>
      </c>
    </row>
    <row r="3087">
      <c r="A3087" s="219" t="s">
        <v>6969</v>
      </c>
      <c r="B3087" s="220" t="s">
        <v>6970</v>
      </c>
      <c r="C3087" s="221" t="s">
        <v>107</v>
      </c>
      <c r="D3087" s="222">
        <v>0.2734</v>
      </c>
      <c r="E3087" s="223">
        <f t="shared" si="1"/>
        <v>0.7266</v>
      </c>
      <c r="F3087" s="224">
        <v>117.34</v>
      </c>
    </row>
    <row r="3088">
      <c r="A3088" s="219" t="s">
        <v>6971</v>
      </c>
      <c r="B3088" s="220" t="s">
        <v>6972</v>
      </c>
      <c r="C3088" s="221" t="s">
        <v>107</v>
      </c>
      <c r="D3088" s="222">
        <v>0.2928</v>
      </c>
      <c r="E3088" s="223">
        <f t="shared" si="1"/>
        <v>0.7072</v>
      </c>
      <c r="F3088" s="224">
        <v>72.82</v>
      </c>
    </row>
    <row r="3089">
      <c r="A3089" s="219" t="s">
        <v>6973</v>
      </c>
      <c r="B3089" s="220" t="s">
        <v>6974</v>
      </c>
      <c r="C3089" s="221" t="s">
        <v>107</v>
      </c>
      <c r="D3089" s="222">
        <v>0.2785</v>
      </c>
      <c r="E3089" s="223">
        <f t="shared" si="1"/>
        <v>0.7215</v>
      </c>
      <c r="F3089" s="224">
        <v>134.57</v>
      </c>
    </row>
    <row r="3090">
      <c r="A3090" s="219" t="s">
        <v>6975</v>
      </c>
      <c r="B3090" s="220" t="s">
        <v>6976</v>
      </c>
      <c r="C3090" s="221" t="s">
        <v>107</v>
      </c>
      <c r="D3090" s="222">
        <v>0.3027</v>
      </c>
      <c r="E3090" s="223">
        <f t="shared" si="1"/>
        <v>0.6973</v>
      </c>
      <c r="F3090" s="224">
        <v>84.18</v>
      </c>
    </row>
    <row r="3091">
      <c r="A3091" s="219" t="s">
        <v>6977</v>
      </c>
      <c r="B3091" s="220" t="s">
        <v>6978</v>
      </c>
      <c r="C3091" s="221" t="s">
        <v>107</v>
      </c>
      <c r="D3091" s="222">
        <v>0.2315</v>
      </c>
      <c r="E3091" s="223">
        <f t="shared" si="1"/>
        <v>0.7685</v>
      </c>
      <c r="F3091" s="224">
        <v>57.07</v>
      </c>
    </row>
    <row r="3092">
      <c r="A3092" s="219" t="s">
        <v>6979</v>
      </c>
      <c r="B3092" s="220" t="s">
        <v>6980</v>
      </c>
      <c r="C3092" s="221" t="s">
        <v>32</v>
      </c>
      <c r="D3092" s="222">
        <v>0.5505</v>
      </c>
      <c r="E3092" s="223">
        <f t="shared" si="1"/>
        <v>0.4495</v>
      </c>
      <c r="F3092" s="224">
        <v>43.14</v>
      </c>
    </row>
    <row r="3093">
      <c r="A3093" s="219" t="s">
        <v>6981</v>
      </c>
      <c r="B3093" s="220" t="s">
        <v>6982</v>
      </c>
      <c r="C3093" s="221" t="s">
        <v>32</v>
      </c>
      <c r="D3093" s="222">
        <v>0.6907</v>
      </c>
      <c r="E3093" s="223">
        <f t="shared" si="1"/>
        <v>0.3093</v>
      </c>
      <c r="F3093" s="224">
        <v>29.13</v>
      </c>
    </row>
    <row r="3094">
      <c r="A3094" s="219" t="s">
        <v>6983</v>
      </c>
      <c r="B3094" s="220" t="s">
        <v>6984</v>
      </c>
      <c r="C3094" s="221" t="s">
        <v>107</v>
      </c>
      <c r="D3094" s="222">
        <v>0.7015</v>
      </c>
      <c r="E3094" s="223">
        <f t="shared" si="1"/>
        <v>0.2985</v>
      </c>
      <c r="F3094" s="224">
        <v>144.71</v>
      </c>
    </row>
    <row r="3095">
      <c r="A3095" s="219" t="s">
        <v>6985</v>
      </c>
      <c r="B3095" s="220" t="s">
        <v>6986</v>
      </c>
      <c r="C3095" s="221" t="s">
        <v>107</v>
      </c>
      <c r="D3095" s="222">
        <v>0.4425</v>
      </c>
      <c r="E3095" s="223">
        <f t="shared" si="1"/>
        <v>0.5575</v>
      </c>
      <c r="F3095" s="224">
        <v>3.39</v>
      </c>
    </row>
    <row r="3096">
      <c r="A3096" s="219" t="s">
        <v>6987</v>
      </c>
      <c r="B3096" s="220" t="s">
        <v>6988</v>
      </c>
      <c r="C3096" s="221" t="s">
        <v>107</v>
      </c>
      <c r="D3096" s="222">
        <v>0.2735</v>
      </c>
      <c r="E3096" s="223">
        <f t="shared" si="1"/>
        <v>0.7265</v>
      </c>
      <c r="F3096" s="224">
        <v>30.93</v>
      </c>
    </row>
    <row r="3097">
      <c r="A3097" s="219" t="s">
        <v>6989</v>
      </c>
      <c r="B3097" s="220" t="s">
        <v>6990</v>
      </c>
      <c r="C3097" s="221" t="s">
        <v>107</v>
      </c>
      <c r="D3097" s="222">
        <v>0.2163</v>
      </c>
      <c r="E3097" s="223">
        <f t="shared" si="1"/>
        <v>0.7837</v>
      </c>
      <c r="F3097" s="224">
        <v>51.88</v>
      </c>
    </row>
    <row r="3098">
      <c r="A3098" s="219" t="s">
        <v>6991</v>
      </c>
      <c r="B3098" s="220" t="s">
        <v>6992</v>
      </c>
      <c r="C3098" s="221" t="s">
        <v>107</v>
      </c>
      <c r="D3098" s="222">
        <v>0.3396</v>
      </c>
      <c r="E3098" s="223">
        <f t="shared" si="1"/>
        <v>0.6604</v>
      </c>
      <c r="F3098" s="224">
        <v>13.4</v>
      </c>
    </row>
    <row r="3099">
      <c r="A3099" s="219" t="s">
        <v>6993</v>
      </c>
      <c r="B3099" s="220" t="s">
        <v>6994</v>
      </c>
      <c r="C3099" s="221" t="s">
        <v>77</v>
      </c>
      <c r="D3099" s="222">
        <v>0.5374</v>
      </c>
      <c r="E3099" s="223">
        <f t="shared" si="1"/>
        <v>0.4626</v>
      </c>
      <c r="F3099" s="224">
        <v>67.96</v>
      </c>
    </row>
    <row r="3100">
      <c r="A3100" s="219" t="s">
        <v>242</v>
      </c>
      <c r="B3100" s="220" t="s">
        <v>243</v>
      </c>
      <c r="C3100" s="221" t="s">
        <v>77</v>
      </c>
      <c r="D3100" s="222">
        <v>0.2659</v>
      </c>
      <c r="E3100" s="223">
        <f t="shared" si="1"/>
        <v>0.7341</v>
      </c>
      <c r="F3100" s="224">
        <v>80.02</v>
      </c>
    </row>
    <row r="3101">
      <c r="A3101" s="219" t="s">
        <v>6995</v>
      </c>
      <c r="B3101" s="220" t="s">
        <v>6996</v>
      </c>
      <c r="C3101" s="221" t="s">
        <v>77</v>
      </c>
      <c r="D3101" s="222">
        <v>0.2319</v>
      </c>
      <c r="E3101" s="223">
        <f t="shared" si="1"/>
        <v>0.7681</v>
      </c>
      <c r="F3101" s="224">
        <v>80.51</v>
      </c>
    </row>
    <row r="3102">
      <c r="A3102" s="219" t="s">
        <v>6997</v>
      </c>
      <c r="B3102" s="220" t="s">
        <v>6998</v>
      </c>
      <c r="C3102" s="221" t="s">
        <v>77</v>
      </c>
      <c r="D3102" s="222">
        <v>0.2204</v>
      </c>
      <c r="E3102" s="223">
        <f t="shared" si="1"/>
        <v>0.7796</v>
      </c>
      <c r="F3102" s="224">
        <v>213.95</v>
      </c>
    </row>
    <row r="3103">
      <c r="A3103" s="219" t="s">
        <v>6999</v>
      </c>
      <c r="B3103" s="220" t="s">
        <v>7000</v>
      </c>
      <c r="C3103" s="221" t="s">
        <v>77</v>
      </c>
      <c r="D3103" s="222">
        <v>0.3245</v>
      </c>
      <c r="E3103" s="223">
        <f t="shared" si="1"/>
        <v>0.6755</v>
      </c>
      <c r="F3103" s="224">
        <v>157.03</v>
      </c>
    </row>
    <row r="3104">
      <c r="A3104" s="219" t="s">
        <v>7001</v>
      </c>
      <c r="B3104" s="220" t="s">
        <v>7002</v>
      </c>
      <c r="C3104" s="221" t="s">
        <v>77</v>
      </c>
      <c r="D3104" s="222">
        <v>0.4937</v>
      </c>
      <c r="E3104" s="223">
        <f t="shared" si="1"/>
        <v>0.5063</v>
      </c>
      <c r="F3104" s="224">
        <v>53.11</v>
      </c>
    </row>
    <row r="3105">
      <c r="A3105" s="219" t="s">
        <v>7003</v>
      </c>
      <c r="B3105" s="220" t="s">
        <v>7004</v>
      </c>
      <c r="C3105" s="221" t="s">
        <v>77</v>
      </c>
      <c r="D3105" s="222">
        <v>0.5143</v>
      </c>
      <c r="E3105" s="223">
        <f t="shared" si="1"/>
        <v>0.4857</v>
      </c>
      <c r="F3105" s="224">
        <v>59.13</v>
      </c>
    </row>
    <row r="3106">
      <c r="A3106" s="219" t="s">
        <v>7005</v>
      </c>
      <c r="B3106" s="220" t="s">
        <v>7006</v>
      </c>
      <c r="C3106" s="221" t="s">
        <v>77</v>
      </c>
      <c r="D3106" s="222">
        <v>0.1778</v>
      </c>
      <c r="E3106" s="223">
        <f t="shared" si="1"/>
        <v>0.8222</v>
      </c>
      <c r="F3106" s="224">
        <v>72.76</v>
      </c>
    </row>
    <row r="3107">
      <c r="A3107" s="219" t="s">
        <v>7007</v>
      </c>
      <c r="B3107" s="220" t="s">
        <v>7008</v>
      </c>
      <c r="C3107" s="221" t="s">
        <v>77</v>
      </c>
      <c r="D3107" s="222">
        <v>0.2124</v>
      </c>
      <c r="E3107" s="223">
        <f t="shared" si="1"/>
        <v>0.7876</v>
      </c>
      <c r="F3107" s="224">
        <v>70.73</v>
      </c>
    </row>
    <row r="3108">
      <c r="A3108" s="219" t="s">
        <v>7009</v>
      </c>
      <c r="B3108" s="220" t="s">
        <v>7010</v>
      </c>
      <c r="C3108" s="221" t="s">
        <v>77</v>
      </c>
      <c r="D3108" s="222">
        <v>0.1528</v>
      </c>
      <c r="E3108" s="223">
        <f t="shared" si="1"/>
        <v>0.8472</v>
      </c>
      <c r="F3108" s="224">
        <v>84.7</v>
      </c>
    </row>
    <row r="3109">
      <c r="A3109" s="219" t="s">
        <v>7011</v>
      </c>
      <c r="B3109" s="220" t="s">
        <v>7012</v>
      </c>
      <c r="C3109" s="221" t="s">
        <v>77</v>
      </c>
      <c r="D3109" s="222">
        <v>0.1817</v>
      </c>
      <c r="E3109" s="223">
        <f t="shared" si="1"/>
        <v>0.8183</v>
      </c>
      <c r="F3109" s="224">
        <v>82.67</v>
      </c>
    </row>
    <row r="3110">
      <c r="A3110" s="219" t="s">
        <v>7013</v>
      </c>
      <c r="B3110" s="220" t="s">
        <v>7014</v>
      </c>
      <c r="C3110" s="221" t="s">
        <v>32</v>
      </c>
      <c r="D3110" s="222">
        <v>0.4587</v>
      </c>
      <c r="E3110" s="223">
        <f t="shared" si="1"/>
        <v>0.5413</v>
      </c>
      <c r="F3110" s="224">
        <v>551.8</v>
      </c>
    </row>
    <row r="3111">
      <c r="A3111" s="219" t="s">
        <v>7015</v>
      </c>
      <c r="B3111" s="220" t="s">
        <v>7016</v>
      </c>
      <c r="C3111" s="221" t="s">
        <v>32</v>
      </c>
      <c r="D3111" s="222">
        <v>0.4644</v>
      </c>
      <c r="E3111" s="223">
        <f t="shared" si="1"/>
        <v>0.5356</v>
      </c>
      <c r="F3111" s="224">
        <v>600.71</v>
      </c>
    </row>
    <row r="3112">
      <c r="A3112" s="219" t="s">
        <v>7017</v>
      </c>
      <c r="B3112" s="220" t="s">
        <v>7018</v>
      </c>
      <c r="C3112" s="221" t="s">
        <v>32</v>
      </c>
      <c r="D3112" s="222">
        <v>0.0998</v>
      </c>
      <c r="E3112" s="223">
        <f t="shared" si="1"/>
        <v>0.9002</v>
      </c>
      <c r="F3112" s="224">
        <v>616.12</v>
      </c>
    </row>
    <row r="3113">
      <c r="A3113" s="219" t="s">
        <v>7019</v>
      </c>
      <c r="B3113" s="220" t="s">
        <v>7020</v>
      </c>
      <c r="C3113" s="221" t="s">
        <v>32</v>
      </c>
      <c r="D3113" s="222">
        <v>0.1489</v>
      </c>
      <c r="E3113" s="223">
        <f t="shared" si="1"/>
        <v>0.8511</v>
      </c>
      <c r="F3113" s="224">
        <v>1901.15</v>
      </c>
    </row>
    <row r="3114">
      <c r="A3114" s="219" t="s">
        <v>7021</v>
      </c>
      <c r="B3114" s="220" t="s">
        <v>7022</v>
      </c>
      <c r="C3114" s="221" t="s">
        <v>32</v>
      </c>
      <c r="D3114" s="222">
        <v>0.1027</v>
      </c>
      <c r="E3114" s="223">
        <f t="shared" si="1"/>
        <v>0.8973</v>
      </c>
      <c r="F3114" s="224">
        <v>4035.81</v>
      </c>
    </row>
    <row r="3115">
      <c r="A3115" s="219" t="s">
        <v>7023</v>
      </c>
      <c r="B3115" s="220" t="s">
        <v>7024</v>
      </c>
      <c r="C3115" s="221" t="s">
        <v>32</v>
      </c>
      <c r="D3115" s="222">
        <v>0.1079</v>
      </c>
      <c r="E3115" s="223">
        <f t="shared" si="1"/>
        <v>0.8921</v>
      </c>
      <c r="F3115" s="224">
        <v>5589.39</v>
      </c>
    </row>
    <row r="3116">
      <c r="A3116" s="219" t="s">
        <v>7025</v>
      </c>
      <c r="B3116" s="220" t="s">
        <v>7026</v>
      </c>
      <c r="C3116" s="221" t="s">
        <v>32</v>
      </c>
      <c r="D3116" s="222">
        <v>0.1068</v>
      </c>
      <c r="E3116" s="223">
        <f t="shared" si="1"/>
        <v>0.8932</v>
      </c>
      <c r="F3116" s="224">
        <v>7777.58</v>
      </c>
    </row>
    <row r="3117">
      <c r="A3117" s="219" t="s">
        <v>7027</v>
      </c>
      <c r="B3117" s="220" t="s">
        <v>7028</v>
      </c>
      <c r="C3117" s="221" t="s">
        <v>32</v>
      </c>
      <c r="D3117" s="222">
        <v>0.3745</v>
      </c>
      <c r="E3117" s="223">
        <f t="shared" si="1"/>
        <v>0.6255</v>
      </c>
      <c r="F3117" s="224">
        <v>3348.35</v>
      </c>
    </row>
    <row r="3118">
      <c r="A3118" s="219" t="s">
        <v>7029</v>
      </c>
      <c r="B3118" s="220" t="s">
        <v>7030</v>
      </c>
      <c r="C3118" s="221" t="s">
        <v>32</v>
      </c>
      <c r="D3118" s="222">
        <v>0.3783</v>
      </c>
      <c r="E3118" s="223">
        <f t="shared" si="1"/>
        <v>0.6217</v>
      </c>
      <c r="F3118" s="224">
        <v>5286.05</v>
      </c>
    </row>
    <row r="3119">
      <c r="A3119" s="219" t="s">
        <v>7031</v>
      </c>
      <c r="B3119" s="220" t="s">
        <v>7032</v>
      </c>
      <c r="C3119" s="221" t="s">
        <v>32</v>
      </c>
      <c r="D3119" s="222">
        <v>0.3803</v>
      </c>
      <c r="E3119" s="223">
        <f t="shared" si="1"/>
        <v>0.6197</v>
      </c>
      <c r="F3119" s="224">
        <v>8288.17</v>
      </c>
    </row>
    <row r="3120">
      <c r="A3120" s="219" t="s">
        <v>7033</v>
      </c>
      <c r="B3120" s="220" t="s">
        <v>7034</v>
      </c>
      <c r="C3120" s="221" t="s">
        <v>32</v>
      </c>
      <c r="D3120" s="222">
        <v>0.3809</v>
      </c>
      <c r="E3120" s="223">
        <f t="shared" si="1"/>
        <v>0.6191</v>
      </c>
      <c r="F3120" s="224">
        <v>10816.48</v>
      </c>
    </row>
    <row r="3121">
      <c r="A3121" s="219" t="s">
        <v>7035</v>
      </c>
      <c r="B3121" s="220" t="s">
        <v>7036</v>
      </c>
      <c r="C3121" s="221" t="s">
        <v>32</v>
      </c>
      <c r="D3121" s="222">
        <v>0.3815</v>
      </c>
      <c r="E3121" s="223">
        <f t="shared" si="1"/>
        <v>0.6185</v>
      </c>
      <c r="F3121" s="224">
        <v>12555.68</v>
      </c>
    </row>
    <row r="3122">
      <c r="A3122" s="219" t="s">
        <v>7037</v>
      </c>
      <c r="B3122" s="220" t="s">
        <v>7038</v>
      </c>
      <c r="C3122" s="221" t="s">
        <v>32</v>
      </c>
      <c r="D3122" s="222">
        <v>0.3818</v>
      </c>
      <c r="E3122" s="223">
        <f t="shared" si="1"/>
        <v>0.6182</v>
      </c>
      <c r="F3122" s="224">
        <v>14813.97</v>
      </c>
    </row>
    <row r="3123">
      <c r="A3123" s="219" t="s">
        <v>7039</v>
      </c>
      <c r="B3123" s="220" t="s">
        <v>7040</v>
      </c>
      <c r="C3123" s="221" t="s">
        <v>32</v>
      </c>
      <c r="D3123" s="222">
        <v>0.3846</v>
      </c>
      <c r="E3123" s="223">
        <f t="shared" si="1"/>
        <v>0.6154</v>
      </c>
      <c r="F3123" s="224">
        <v>4082.77</v>
      </c>
    </row>
    <row r="3124">
      <c r="A3124" s="219" t="s">
        <v>7041</v>
      </c>
      <c r="B3124" s="220" t="s">
        <v>7042</v>
      </c>
      <c r="C3124" s="221" t="s">
        <v>32</v>
      </c>
      <c r="D3124" s="222">
        <v>0.3862</v>
      </c>
      <c r="E3124" s="223">
        <f t="shared" si="1"/>
        <v>0.6138</v>
      </c>
      <c r="F3124" s="224">
        <v>6403.9</v>
      </c>
    </row>
    <row r="3125">
      <c r="A3125" s="219" t="s">
        <v>7043</v>
      </c>
      <c r="B3125" s="220" t="s">
        <v>7044</v>
      </c>
      <c r="C3125" s="221" t="s">
        <v>32</v>
      </c>
      <c r="D3125" s="222">
        <v>0.3867</v>
      </c>
      <c r="E3125" s="223">
        <f t="shared" si="1"/>
        <v>0.6133</v>
      </c>
      <c r="F3125" s="224">
        <v>9960.96</v>
      </c>
    </row>
    <row r="3126">
      <c r="A3126" s="219" t="s">
        <v>7045</v>
      </c>
      <c r="B3126" s="220" t="s">
        <v>7046</v>
      </c>
      <c r="C3126" s="221" t="s">
        <v>32</v>
      </c>
      <c r="D3126" s="222">
        <v>0.3867</v>
      </c>
      <c r="E3126" s="223">
        <f t="shared" si="1"/>
        <v>0.6133</v>
      </c>
      <c r="F3126" s="224">
        <v>12958.73</v>
      </c>
    </row>
    <row r="3127">
      <c r="A3127" s="219" t="s">
        <v>7047</v>
      </c>
      <c r="B3127" s="220" t="s">
        <v>7048</v>
      </c>
      <c r="C3127" s="221" t="s">
        <v>32</v>
      </c>
      <c r="D3127" s="222">
        <v>0.3869</v>
      </c>
      <c r="E3127" s="223">
        <f t="shared" si="1"/>
        <v>0.6131</v>
      </c>
      <c r="F3127" s="224">
        <v>14946.95</v>
      </c>
    </row>
    <row r="3128">
      <c r="A3128" s="219" t="s">
        <v>7049</v>
      </c>
      <c r="B3128" s="220" t="s">
        <v>7050</v>
      </c>
      <c r="C3128" s="221" t="s">
        <v>32</v>
      </c>
      <c r="D3128" s="222">
        <v>0.3869</v>
      </c>
      <c r="E3128" s="223">
        <f t="shared" si="1"/>
        <v>0.6131</v>
      </c>
      <c r="F3128" s="224">
        <v>17601.21</v>
      </c>
    </row>
    <row r="3129">
      <c r="A3129" s="219" t="s">
        <v>7051</v>
      </c>
      <c r="B3129" s="220" t="s">
        <v>7052</v>
      </c>
      <c r="C3129" s="221" t="s">
        <v>32</v>
      </c>
      <c r="D3129" s="222">
        <v>0.0812</v>
      </c>
      <c r="E3129" s="223">
        <f t="shared" si="1"/>
        <v>0.9188</v>
      </c>
      <c r="F3129" s="224">
        <v>3358.45</v>
      </c>
    </row>
    <row r="3130">
      <c r="A3130" s="219" t="s">
        <v>7053</v>
      </c>
      <c r="B3130" s="220" t="s">
        <v>7054</v>
      </c>
      <c r="C3130" s="221" t="s">
        <v>32</v>
      </c>
      <c r="D3130" s="222">
        <v>0.0786</v>
      </c>
      <c r="E3130" s="223">
        <f t="shared" si="1"/>
        <v>0.9214</v>
      </c>
      <c r="F3130" s="224">
        <v>5132.67</v>
      </c>
    </row>
    <row r="3131">
      <c r="A3131" s="219" t="s">
        <v>7055</v>
      </c>
      <c r="B3131" s="220" t="s">
        <v>7056</v>
      </c>
      <c r="C3131" s="221" t="s">
        <v>32</v>
      </c>
      <c r="D3131" s="222">
        <v>0.0709</v>
      </c>
      <c r="E3131" s="223">
        <f t="shared" si="1"/>
        <v>0.9291</v>
      </c>
      <c r="F3131" s="224">
        <v>5965.55</v>
      </c>
    </row>
    <row r="3132">
      <c r="A3132" s="219" t="s">
        <v>7057</v>
      </c>
      <c r="B3132" s="220" t="s">
        <v>7058</v>
      </c>
      <c r="C3132" s="221" t="s">
        <v>32</v>
      </c>
      <c r="D3132" s="222">
        <v>0.0678</v>
      </c>
      <c r="E3132" s="223">
        <f t="shared" si="1"/>
        <v>0.9322</v>
      </c>
      <c r="F3132" s="224">
        <v>8290.93</v>
      </c>
    </row>
    <row r="3133">
      <c r="A3133" s="219" t="s">
        <v>7059</v>
      </c>
      <c r="B3133" s="220" t="s">
        <v>7060</v>
      </c>
      <c r="C3133" s="221" t="s">
        <v>32</v>
      </c>
      <c r="D3133" s="222">
        <v>0.3622</v>
      </c>
      <c r="E3133" s="223">
        <f t="shared" si="1"/>
        <v>0.6378</v>
      </c>
      <c r="F3133" s="224">
        <v>2755.51</v>
      </c>
    </row>
    <row r="3134">
      <c r="A3134" s="219" t="s">
        <v>7061</v>
      </c>
      <c r="B3134" s="220" t="s">
        <v>7062</v>
      </c>
      <c r="C3134" s="221" t="s">
        <v>32</v>
      </c>
      <c r="D3134" s="222">
        <v>0.3642</v>
      </c>
      <c r="E3134" s="223">
        <f t="shared" si="1"/>
        <v>0.6358</v>
      </c>
      <c r="F3134" s="224">
        <v>4696.95</v>
      </c>
    </row>
    <row r="3135">
      <c r="A3135" s="219" t="s">
        <v>7063</v>
      </c>
      <c r="B3135" s="220" t="s">
        <v>7064</v>
      </c>
      <c r="C3135" s="221" t="s">
        <v>32</v>
      </c>
      <c r="D3135" s="222">
        <v>0.367</v>
      </c>
      <c r="E3135" s="223">
        <f t="shared" si="1"/>
        <v>0.633</v>
      </c>
      <c r="F3135" s="224">
        <v>6147.3</v>
      </c>
    </row>
    <row r="3136">
      <c r="A3136" s="219" t="s">
        <v>7065</v>
      </c>
      <c r="B3136" s="220" t="s">
        <v>7066</v>
      </c>
      <c r="C3136" s="221" t="s">
        <v>32</v>
      </c>
      <c r="D3136" s="222">
        <v>0.3692</v>
      </c>
      <c r="E3136" s="223">
        <f t="shared" si="1"/>
        <v>0.6308</v>
      </c>
      <c r="F3136" s="224">
        <v>9081.07</v>
      </c>
    </row>
    <row r="3137">
      <c r="A3137" s="219" t="s">
        <v>7067</v>
      </c>
      <c r="B3137" s="220" t="s">
        <v>7068</v>
      </c>
      <c r="C3137" s="221" t="s">
        <v>32</v>
      </c>
      <c r="D3137" s="222">
        <v>0.3633</v>
      </c>
      <c r="E3137" s="223">
        <f t="shared" si="1"/>
        <v>0.6367</v>
      </c>
      <c r="F3137" s="224">
        <v>4369.85</v>
      </c>
    </row>
    <row r="3138">
      <c r="A3138" s="219" t="s">
        <v>7069</v>
      </c>
      <c r="B3138" s="220" t="s">
        <v>7070</v>
      </c>
      <c r="C3138" s="221" t="s">
        <v>32</v>
      </c>
      <c r="D3138" s="222">
        <v>0.3633</v>
      </c>
      <c r="E3138" s="223">
        <f t="shared" si="1"/>
        <v>0.6367</v>
      </c>
      <c r="F3138" s="224">
        <v>7657.81</v>
      </c>
    </row>
    <row r="3139">
      <c r="A3139" s="219" t="s">
        <v>7071</v>
      </c>
      <c r="B3139" s="220" t="s">
        <v>7072</v>
      </c>
      <c r="C3139" s="221" t="s">
        <v>32</v>
      </c>
      <c r="D3139" s="222">
        <v>0.3647</v>
      </c>
      <c r="E3139" s="223">
        <f t="shared" si="1"/>
        <v>0.6353</v>
      </c>
      <c r="F3139" s="224">
        <v>9856.31</v>
      </c>
    </row>
    <row r="3140">
      <c r="A3140" s="219" t="s">
        <v>7073</v>
      </c>
      <c r="B3140" s="220" t="s">
        <v>7074</v>
      </c>
      <c r="C3140" s="221" t="s">
        <v>32</v>
      </c>
      <c r="D3140" s="222">
        <v>0.3654</v>
      </c>
      <c r="E3140" s="223">
        <f t="shared" si="1"/>
        <v>0.6346</v>
      </c>
      <c r="F3140" s="224">
        <v>14609.06</v>
      </c>
    </row>
    <row r="3141">
      <c r="A3141" s="219" t="s">
        <v>7075</v>
      </c>
      <c r="B3141" s="220" t="s">
        <v>7076</v>
      </c>
      <c r="C3141" s="221" t="s">
        <v>32</v>
      </c>
      <c r="D3141" s="222">
        <v>0.1056</v>
      </c>
      <c r="E3141" s="223">
        <f t="shared" si="1"/>
        <v>0.8944</v>
      </c>
      <c r="F3141" s="224">
        <v>2292.94</v>
      </c>
    </row>
    <row r="3142">
      <c r="A3142" s="219" t="s">
        <v>7077</v>
      </c>
      <c r="B3142" s="220" t="s">
        <v>7078</v>
      </c>
      <c r="C3142" s="221" t="s">
        <v>32</v>
      </c>
      <c r="D3142" s="222">
        <v>0.1036</v>
      </c>
      <c r="E3142" s="223">
        <f t="shared" si="1"/>
        <v>0.8964</v>
      </c>
      <c r="F3142" s="224">
        <v>3154.46</v>
      </c>
    </row>
    <row r="3143">
      <c r="A3143" s="219" t="s">
        <v>7079</v>
      </c>
      <c r="B3143" s="220" t="s">
        <v>7080</v>
      </c>
      <c r="C3143" s="221" t="s">
        <v>32</v>
      </c>
      <c r="D3143" s="222">
        <v>0.0668</v>
      </c>
      <c r="E3143" s="223">
        <f t="shared" si="1"/>
        <v>0.9332</v>
      </c>
      <c r="F3143" s="224">
        <v>5123.69</v>
      </c>
    </row>
    <row r="3144">
      <c r="A3144" s="219" t="s">
        <v>7081</v>
      </c>
      <c r="B3144" s="220" t="s">
        <v>7082</v>
      </c>
      <c r="C3144" s="221" t="s">
        <v>32</v>
      </c>
      <c r="D3144" s="222">
        <v>0.0679</v>
      </c>
      <c r="E3144" s="223">
        <f t="shared" si="1"/>
        <v>0.9321</v>
      </c>
      <c r="F3144" s="224">
        <v>6950.89</v>
      </c>
    </row>
    <row r="3145">
      <c r="A3145" s="219" t="s">
        <v>7083</v>
      </c>
      <c r="B3145" s="220" t="s">
        <v>7084</v>
      </c>
      <c r="C3145" s="221" t="s">
        <v>32</v>
      </c>
      <c r="D3145" s="222">
        <v>0.0619</v>
      </c>
      <c r="E3145" s="223">
        <f t="shared" si="1"/>
        <v>0.9381</v>
      </c>
      <c r="F3145" s="224">
        <v>8146.38</v>
      </c>
    </row>
    <row r="3146">
      <c r="A3146" s="219" t="s">
        <v>7085</v>
      </c>
      <c r="B3146" s="220" t="s">
        <v>7086</v>
      </c>
      <c r="C3146" s="221" t="s">
        <v>32</v>
      </c>
      <c r="D3146" s="222">
        <v>0.0646</v>
      </c>
      <c r="E3146" s="223">
        <f t="shared" si="1"/>
        <v>0.9354</v>
      </c>
      <c r="F3146" s="224">
        <v>9661.11</v>
      </c>
    </row>
    <row r="3147">
      <c r="A3147" s="219" t="s">
        <v>7087</v>
      </c>
      <c r="B3147" s="220" t="s">
        <v>7088</v>
      </c>
      <c r="C3147" s="221" t="s">
        <v>32</v>
      </c>
      <c r="D3147" s="222">
        <v>0.3765</v>
      </c>
      <c r="E3147" s="223">
        <f t="shared" si="1"/>
        <v>0.6235</v>
      </c>
      <c r="F3147" s="224">
        <v>3895.53</v>
      </c>
    </row>
    <row r="3148">
      <c r="A3148" s="219" t="s">
        <v>7089</v>
      </c>
      <c r="B3148" s="220" t="s">
        <v>7090</v>
      </c>
      <c r="C3148" s="221" t="s">
        <v>32</v>
      </c>
      <c r="D3148" s="222">
        <v>0.3795</v>
      </c>
      <c r="E3148" s="223">
        <f t="shared" si="1"/>
        <v>0.6205</v>
      </c>
      <c r="F3148" s="224">
        <v>5138.04</v>
      </c>
    </row>
    <row r="3149">
      <c r="A3149" s="219" t="s">
        <v>7091</v>
      </c>
      <c r="B3149" s="220" t="s">
        <v>7092</v>
      </c>
      <c r="C3149" s="221" t="s">
        <v>32</v>
      </c>
      <c r="D3149" s="222">
        <v>0.3826</v>
      </c>
      <c r="E3149" s="223">
        <f t="shared" si="1"/>
        <v>0.6174</v>
      </c>
      <c r="F3149" s="224">
        <v>7207.06</v>
      </c>
    </row>
    <row r="3150">
      <c r="A3150" s="219" t="s">
        <v>7093</v>
      </c>
      <c r="B3150" s="220" t="s">
        <v>7094</v>
      </c>
      <c r="C3150" s="221" t="s">
        <v>32</v>
      </c>
      <c r="D3150" s="222">
        <v>0.3852</v>
      </c>
      <c r="E3150" s="223">
        <f t="shared" si="1"/>
        <v>0.6148</v>
      </c>
      <c r="F3150" s="224">
        <v>9784.6</v>
      </c>
    </row>
    <row r="3151">
      <c r="A3151" s="219" t="s">
        <v>7095</v>
      </c>
      <c r="B3151" s="220" t="s">
        <v>7096</v>
      </c>
      <c r="C3151" s="221" t="s">
        <v>32</v>
      </c>
      <c r="D3151" s="222">
        <v>0.3858</v>
      </c>
      <c r="E3151" s="223">
        <f t="shared" si="1"/>
        <v>0.6142</v>
      </c>
      <c r="F3151" s="224">
        <v>11763.63</v>
      </c>
    </row>
    <row r="3152">
      <c r="A3152" s="219" t="s">
        <v>7097</v>
      </c>
      <c r="B3152" s="220" t="s">
        <v>7098</v>
      </c>
      <c r="C3152" s="221" t="s">
        <v>32</v>
      </c>
      <c r="D3152" s="222">
        <v>0.3857</v>
      </c>
      <c r="E3152" s="223">
        <f t="shared" si="1"/>
        <v>0.6143</v>
      </c>
      <c r="F3152" s="224">
        <v>11037.96</v>
      </c>
    </row>
    <row r="3153">
      <c r="A3153" s="219" t="s">
        <v>7099</v>
      </c>
      <c r="B3153" s="220" t="s">
        <v>7100</v>
      </c>
      <c r="C3153" s="221" t="s">
        <v>32</v>
      </c>
      <c r="D3153" s="222">
        <v>0.3817</v>
      </c>
      <c r="E3153" s="223">
        <f t="shared" si="1"/>
        <v>0.6183</v>
      </c>
      <c r="F3153" s="224">
        <v>4865.88</v>
      </c>
    </row>
    <row r="3154">
      <c r="A3154" s="219" t="s">
        <v>7101</v>
      </c>
      <c r="B3154" s="220" t="s">
        <v>7102</v>
      </c>
      <c r="C3154" s="221" t="s">
        <v>32</v>
      </c>
      <c r="D3154" s="222">
        <v>0.3831</v>
      </c>
      <c r="E3154" s="223">
        <f t="shared" si="1"/>
        <v>0.6169</v>
      </c>
      <c r="F3154" s="224">
        <v>6485.1</v>
      </c>
    </row>
    <row r="3155">
      <c r="A3155" s="219" t="s">
        <v>7103</v>
      </c>
      <c r="B3155" s="220" t="s">
        <v>7104</v>
      </c>
      <c r="C3155" s="221" t="s">
        <v>32</v>
      </c>
      <c r="D3155" s="222">
        <v>0.3847</v>
      </c>
      <c r="E3155" s="223">
        <f t="shared" si="1"/>
        <v>0.6153</v>
      </c>
      <c r="F3155" s="224">
        <v>9163.68</v>
      </c>
    </row>
    <row r="3156">
      <c r="A3156" s="219" t="s">
        <v>7105</v>
      </c>
      <c r="B3156" s="220" t="s">
        <v>7106</v>
      </c>
      <c r="C3156" s="221" t="s">
        <v>32</v>
      </c>
      <c r="D3156" s="222">
        <v>0.3864</v>
      </c>
      <c r="E3156" s="223">
        <f t="shared" si="1"/>
        <v>0.6136</v>
      </c>
      <c r="F3156" s="224">
        <v>12345.01</v>
      </c>
    </row>
    <row r="3157">
      <c r="A3157" s="219" t="s">
        <v>7107</v>
      </c>
      <c r="B3157" s="220" t="s">
        <v>7108</v>
      </c>
      <c r="C3157" s="221" t="s">
        <v>32</v>
      </c>
      <c r="D3157" s="222">
        <v>0.3858</v>
      </c>
      <c r="E3157" s="223">
        <f t="shared" si="1"/>
        <v>0.6142</v>
      </c>
      <c r="F3157" s="224">
        <v>15334.66</v>
      </c>
    </row>
    <row r="3158">
      <c r="A3158" s="219" t="s">
        <v>7109</v>
      </c>
      <c r="B3158" s="220" t="s">
        <v>7110</v>
      </c>
      <c r="C3158" s="221" t="s">
        <v>32</v>
      </c>
      <c r="D3158" s="222">
        <v>0.3864</v>
      </c>
      <c r="E3158" s="223">
        <f t="shared" si="1"/>
        <v>0.6136</v>
      </c>
      <c r="F3158" s="224">
        <v>14088.95</v>
      </c>
    </row>
    <row r="3159">
      <c r="A3159" s="219" t="s">
        <v>7111</v>
      </c>
      <c r="B3159" s="220" t="s">
        <v>7112</v>
      </c>
      <c r="C3159" s="221" t="s">
        <v>104</v>
      </c>
      <c r="D3159" s="222">
        <v>0.0363</v>
      </c>
      <c r="E3159" s="223">
        <f t="shared" si="1"/>
        <v>0.9637</v>
      </c>
      <c r="F3159" s="224">
        <v>11.01</v>
      </c>
    </row>
    <row r="3160">
      <c r="A3160" s="219" t="s">
        <v>7113</v>
      </c>
      <c r="B3160" s="220" t="s">
        <v>7114</v>
      </c>
      <c r="C3160" s="221" t="s">
        <v>104</v>
      </c>
      <c r="D3160" s="222">
        <v>0.2463</v>
      </c>
      <c r="E3160" s="223">
        <f t="shared" si="1"/>
        <v>0.7537</v>
      </c>
      <c r="F3160" s="224">
        <v>15.75</v>
      </c>
    </row>
    <row r="3161">
      <c r="A3161" s="219" t="s">
        <v>7115</v>
      </c>
      <c r="B3161" s="220" t="s">
        <v>7116</v>
      </c>
      <c r="C3161" s="221" t="s">
        <v>104</v>
      </c>
      <c r="D3161" s="222">
        <v>0.3443</v>
      </c>
      <c r="E3161" s="223">
        <f t="shared" si="1"/>
        <v>0.6557</v>
      </c>
      <c r="F3161" s="224">
        <v>20.42</v>
      </c>
    </row>
    <row r="3162">
      <c r="A3162" s="219" t="s">
        <v>7117</v>
      </c>
      <c r="B3162" s="220" t="s">
        <v>7118</v>
      </c>
      <c r="C3162" s="221" t="s">
        <v>104</v>
      </c>
      <c r="D3162" s="222">
        <v>0.2841</v>
      </c>
      <c r="E3162" s="223">
        <f t="shared" si="1"/>
        <v>0.7159</v>
      </c>
      <c r="F3162" s="224">
        <v>18.16</v>
      </c>
    </row>
    <row r="3163">
      <c r="A3163" s="219" t="s">
        <v>7119</v>
      </c>
      <c r="B3163" s="220" t="s">
        <v>7120</v>
      </c>
      <c r="C3163" s="221" t="s">
        <v>104</v>
      </c>
      <c r="D3163" s="222">
        <v>0.4151</v>
      </c>
      <c r="E3163" s="223">
        <f t="shared" si="1"/>
        <v>0.5849</v>
      </c>
      <c r="F3163" s="224">
        <v>23.03</v>
      </c>
    </row>
    <row r="3164">
      <c r="A3164" s="219" t="s">
        <v>7121</v>
      </c>
      <c r="B3164" s="220" t="s">
        <v>7122</v>
      </c>
      <c r="C3164" s="221" t="s">
        <v>104</v>
      </c>
      <c r="D3164" s="222">
        <v>0.1029</v>
      </c>
      <c r="E3164" s="223">
        <f t="shared" si="1"/>
        <v>0.8971</v>
      </c>
      <c r="F3164" s="224">
        <v>12.24</v>
      </c>
    </row>
    <row r="3165">
      <c r="A3165" s="219" t="s">
        <v>7123</v>
      </c>
      <c r="B3165" s="220" t="s">
        <v>7124</v>
      </c>
      <c r="C3165" s="221" t="s">
        <v>104</v>
      </c>
      <c r="D3165" s="222">
        <v>0.1782</v>
      </c>
      <c r="E3165" s="223">
        <f t="shared" si="1"/>
        <v>0.8218</v>
      </c>
      <c r="F3165" s="224">
        <v>12.01</v>
      </c>
    </row>
    <row r="3166">
      <c r="A3166" s="219" t="s">
        <v>7125</v>
      </c>
      <c r="B3166" s="220" t="s">
        <v>7126</v>
      </c>
      <c r="C3166" s="221" t="s">
        <v>104</v>
      </c>
      <c r="D3166" s="222">
        <v>0.1426</v>
      </c>
      <c r="E3166" s="223">
        <f t="shared" si="1"/>
        <v>0.8574</v>
      </c>
      <c r="F3166" s="224">
        <v>11.22</v>
      </c>
    </row>
    <row r="3167">
      <c r="A3167" s="219" t="s">
        <v>7127</v>
      </c>
      <c r="B3167" s="220" t="s">
        <v>7128</v>
      </c>
      <c r="C3167" s="221" t="s">
        <v>104</v>
      </c>
      <c r="D3167" s="222">
        <v>0.1968</v>
      </c>
      <c r="E3167" s="223">
        <f t="shared" si="1"/>
        <v>0.8032</v>
      </c>
      <c r="F3167" s="224">
        <v>14.18</v>
      </c>
    </row>
    <row r="3168">
      <c r="A3168" s="219" t="s">
        <v>7129</v>
      </c>
      <c r="B3168" s="220" t="s">
        <v>7130</v>
      </c>
      <c r="C3168" s="221" t="s">
        <v>104</v>
      </c>
      <c r="D3168" s="222">
        <v>0.2842</v>
      </c>
      <c r="E3168" s="223">
        <f t="shared" si="1"/>
        <v>0.7158</v>
      </c>
      <c r="F3168" s="224">
        <v>17.49</v>
      </c>
    </row>
    <row r="3169">
      <c r="A3169" s="219" t="s">
        <v>7131</v>
      </c>
      <c r="B3169" s="220" t="s">
        <v>7132</v>
      </c>
      <c r="C3169" s="221" t="s">
        <v>104</v>
      </c>
      <c r="D3169" s="222">
        <v>0.2278</v>
      </c>
      <c r="E3169" s="223">
        <f t="shared" si="1"/>
        <v>0.7722</v>
      </c>
      <c r="F3169" s="224">
        <v>16.02</v>
      </c>
    </row>
    <row r="3170">
      <c r="A3170" s="219" t="s">
        <v>7133</v>
      </c>
      <c r="B3170" s="220" t="s">
        <v>7134</v>
      </c>
      <c r="C3170" s="221" t="s">
        <v>104</v>
      </c>
      <c r="D3170" s="222">
        <v>0.3574</v>
      </c>
      <c r="E3170" s="223">
        <f t="shared" si="1"/>
        <v>0.6426</v>
      </c>
      <c r="F3170" s="224">
        <v>19.14</v>
      </c>
    </row>
    <row r="3171">
      <c r="A3171" s="219" t="s">
        <v>7135</v>
      </c>
      <c r="B3171" s="220" t="s">
        <v>7136</v>
      </c>
      <c r="C3171" s="221" t="s">
        <v>145</v>
      </c>
      <c r="D3171" s="222">
        <v>0.0264</v>
      </c>
      <c r="E3171" s="223">
        <f t="shared" si="1"/>
        <v>0.9736</v>
      </c>
      <c r="F3171" s="224">
        <v>643.85</v>
      </c>
    </row>
    <row r="3172">
      <c r="A3172" s="219" t="s">
        <v>7137</v>
      </c>
      <c r="B3172" s="220" t="s">
        <v>7138</v>
      </c>
      <c r="C3172" s="221" t="s">
        <v>145</v>
      </c>
      <c r="D3172" s="222">
        <v>0.2498</v>
      </c>
      <c r="E3172" s="223">
        <f t="shared" si="1"/>
        <v>0.7502</v>
      </c>
      <c r="F3172" s="224">
        <v>728.86</v>
      </c>
    </row>
    <row r="3173">
      <c r="A3173" s="219" t="s">
        <v>7139</v>
      </c>
      <c r="B3173" s="220" t="s">
        <v>7140</v>
      </c>
      <c r="C3173" s="221" t="s">
        <v>145</v>
      </c>
      <c r="D3173" s="222">
        <v>0.0336</v>
      </c>
      <c r="E3173" s="223">
        <f t="shared" si="1"/>
        <v>0.9664</v>
      </c>
      <c r="F3173" s="224">
        <v>666.83</v>
      </c>
    </row>
    <row r="3174">
      <c r="A3174" s="219" t="s">
        <v>7141</v>
      </c>
      <c r="B3174" s="220" t="s">
        <v>7142</v>
      </c>
      <c r="C3174" s="221" t="s">
        <v>145</v>
      </c>
      <c r="D3174" s="222">
        <v>0.2743</v>
      </c>
      <c r="E3174" s="223">
        <f t="shared" si="1"/>
        <v>0.7257</v>
      </c>
      <c r="F3174" s="224">
        <v>792.2</v>
      </c>
    </row>
    <row r="3175">
      <c r="A3175" s="219" t="s">
        <v>7143</v>
      </c>
      <c r="B3175" s="220" t="s">
        <v>7144</v>
      </c>
      <c r="C3175" s="221" t="s">
        <v>145</v>
      </c>
      <c r="D3175" s="222">
        <v>0.0441</v>
      </c>
      <c r="E3175" s="223">
        <f t="shared" si="1"/>
        <v>0.9559</v>
      </c>
      <c r="F3175" s="224">
        <v>677.78</v>
      </c>
    </row>
    <row r="3176">
      <c r="A3176" s="219" t="s">
        <v>7145</v>
      </c>
      <c r="B3176" s="220" t="s">
        <v>7146</v>
      </c>
      <c r="C3176" s="221" t="s">
        <v>145</v>
      </c>
      <c r="D3176" s="222">
        <v>0.3301</v>
      </c>
      <c r="E3176" s="223">
        <f t="shared" si="1"/>
        <v>0.6699</v>
      </c>
      <c r="F3176" s="224">
        <v>910.52</v>
      </c>
    </row>
    <row r="3177">
      <c r="A3177" s="219" t="s">
        <v>7147</v>
      </c>
      <c r="B3177" s="220" t="s">
        <v>7148</v>
      </c>
      <c r="C3177" s="221" t="s">
        <v>145</v>
      </c>
      <c r="D3177" s="222">
        <v>0.6754</v>
      </c>
      <c r="E3177" s="223">
        <f t="shared" si="1"/>
        <v>0.3246</v>
      </c>
      <c r="F3177" s="224">
        <v>116.13</v>
      </c>
    </row>
    <row r="3178">
      <c r="A3178" s="219" t="s">
        <v>7149</v>
      </c>
      <c r="B3178" s="220" t="s">
        <v>7150</v>
      </c>
      <c r="C3178" s="221" t="s">
        <v>145</v>
      </c>
      <c r="D3178" s="222">
        <v>0.6785</v>
      </c>
      <c r="E3178" s="223">
        <f t="shared" si="1"/>
        <v>0.3215</v>
      </c>
      <c r="F3178" s="224">
        <v>175.55</v>
      </c>
    </row>
    <row r="3179">
      <c r="A3179" s="219" t="s">
        <v>7151</v>
      </c>
      <c r="B3179" s="220" t="s">
        <v>7152</v>
      </c>
      <c r="C3179" s="221" t="s">
        <v>145</v>
      </c>
      <c r="D3179" s="222">
        <v>0.6743</v>
      </c>
      <c r="E3179" s="223">
        <f t="shared" si="1"/>
        <v>0.3257</v>
      </c>
      <c r="F3179" s="224">
        <v>127.79</v>
      </c>
    </row>
    <row r="3180">
      <c r="A3180" s="219" t="s">
        <v>7153</v>
      </c>
      <c r="B3180" s="220" t="s">
        <v>7154</v>
      </c>
      <c r="C3180" s="221" t="s">
        <v>145</v>
      </c>
      <c r="D3180" s="222">
        <v>0.6814</v>
      </c>
      <c r="E3180" s="223">
        <f t="shared" si="1"/>
        <v>0.3186</v>
      </c>
      <c r="F3180" s="224">
        <v>251.1</v>
      </c>
    </row>
    <row r="3181">
      <c r="A3181" s="219" t="s">
        <v>7155</v>
      </c>
      <c r="B3181" s="220" t="s">
        <v>7156</v>
      </c>
      <c r="C3181" s="221" t="s">
        <v>145</v>
      </c>
      <c r="D3181" s="222">
        <v>0.2883</v>
      </c>
      <c r="E3181" s="223">
        <f t="shared" si="1"/>
        <v>0.7117</v>
      </c>
      <c r="F3181" s="224">
        <v>44.09</v>
      </c>
    </row>
    <row r="3182">
      <c r="A3182" s="219" t="s">
        <v>7157</v>
      </c>
      <c r="B3182" s="220" t="s">
        <v>7158</v>
      </c>
      <c r="C3182" s="221" t="s">
        <v>145</v>
      </c>
      <c r="D3182" s="222">
        <v>0.4637</v>
      </c>
      <c r="E3182" s="223">
        <f t="shared" si="1"/>
        <v>0.5363</v>
      </c>
      <c r="F3182" s="224">
        <v>103.32</v>
      </c>
    </row>
    <row r="3183">
      <c r="A3183" s="219" t="s">
        <v>7159</v>
      </c>
      <c r="B3183" s="220" t="s">
        <v>7160</v>
      </c>
      <c r="C3183" s="221" t="s">
        <v>145</v>
      </c>
      <c r="D3183" s="222">
        <v>0.2924</v>
      </c>
      <c r="E3183" s="223">
        <f t="shared" si="1"/>
        <v>0.7076</v>
      </c>
      <c r="F3183" s="224">
        <v>57.62</v>
      </c>
    </row>
    <row r="3184">
      <c r="A3184" s="219" t="s">
        <v>7161</v>
      </c>
      <c r="B3184" s="220" t="s">
        <v>7162</v>
      </c>
      <c r="C3184" s="221" t="s">
        <v>145</v>
      </c>
      <c r="D3184" s="222">
        <v>0.5135</v>
      </c>
      <c r="E3184" s="223">
        <f t="shared" si="1"/>
        <v>0.4865</v>
      </c>
      <c r="F3184" s="224">
        <v>173.37</v>
      </c>
    </row>
    <row r="3185">
      <c r="A3185" s="219" t="s">
        <v>7163</v>
      </c>
      <c r="B3185" s="220" t="s">
        <v>7164</v>
      </c>
      <c r="C3185" s="221" t="s">
        <v>77</v>
      </c>
      <c r="D3185" s="222">
        <v>0.449</v>
      </c>
      <c r="E3185" s="223">
        <f t="shared" si="1"/>
        <v>0.551</v>
      </c>
      <c r="F3185" s="224">
        <v>187.95</v>
      </c>
    </row>
    <row r="3186">
      <c r="A3186" s="219" t="s">
        <v>7165</v>
      </c>
      <c r="B3186" s="220" t="s">
        <v>7166</v>
      </c>
      <c r="C3186" s="221" t="s">
        <v>77</v>
      </c>
      <c r="D3186" s="222">
        <v>0.521</v>
      </c>
      <c r="E3186" s="223">
        <f t="shared" si="1"/>
        <v>0.479</v>
      </c>
      <c r="F3186" s="224">
        <v>138.03</v>
      </c>
    </row>
    <row r="3187">
      <c r="A3187" s="219" t="s">
        <v>7167</v>
      </c>
      <c r="B3187" s="220" t="s">
        <v>7168</v>
      </c>
      <c r="C3187" s="221" t="s">
        <v>77</v>
      </c>
      <c r="D3187" s="222">
        <v>0.3569</v>
      </c>
      <c r="E3187" s="223">
        <f t="shared" si="1"/>
        <v>0.6431</v>
      </c>
      <c r="F3187" s="224">
        <v>157.69</v>
      </c>
    </row>
    <row r="3188">
      <c r="A3188" s="219" t="s">
        <v>7169</v>
      </c>
      <c r="B3188" s="220" t="s">
        <v>7170</v>
      </c>
      <c r="C3188" s="221" t="s">
        <v>77</v>
      </c>
      <c r="D3188" s="222">
        <v>0.4454</v>
      </c>
      <c r="E3188" s="223">
        <f t="shared" si="1"/>
        <v>0.5546</v>
      </c>
      <c r="F3188" s="224">
        <v>109.7</v>
      </c>
    </row>
    <row r="3189">
      <c r="A3189" s="219" t="s">
        <v>7171</v>
      </c>
      <c r="B3189" s="220" t="s">
        <v>7172</v>
      </c>
      <c r="C3189" s="221" t="s">
        <v>77</v>
      </c>
      <c r="D3189" s="222">
        <v>0.5313</v>
      </c>
      <c r="E3189" s="223">
        <f t="shared" si="1"/>
        <v>0.4687</v>
      </c>
      <c r="F3189" s="224">
        <v>84.7</v>
      </c>
    </row>
    <row r="3190">
      <c r="A3190" s="219" t="s">
        <v>7173</v>
      </c>
      <c r="B3190" s="220" t="s">
        <v>7174</v>
      </c>
      <c r="C3190" s="221" t="s">
        <v>77</v>
      </c>
      <c r="D3190" s="222">
        <v>0.4866</v>
      </c>
      <c r="E3190" s="223">
        <f t="shared" si="1"/>
        <v>0.5134</v>
      </c>
      <c r="F3190" s="224">
        <v>154.3</v>
      </c>
    </row>
    <row r="3191">
      <c r="A3191" s="219" t="s">
        <v>7175</v>
      </c>
      <c r="B3191" s="220" t="s">
        <v>7176</v>
      </c>
      <c r="C3191" s="221" t="s">
        <v>77</v>
      </c>
      <c r="D3191" s="222">
        <v>0.5227</v>
      </c>
      <c r="E3191" s="223">
        <f t="shared" si="1"/>
        <v>0.4773</v>
      </c>
      <c r="F3191" s="224">
        <v>95.98</v>
      </c>
    </row>
    <row r="3192">
      <c r="A3192" s="219" t="s">
        <v>7177</v>
      </c>
      <c r="B3192" s="220" t="s">
        <v>7178</v>
      </c>
      <c r="C3192" s="221" t="s">
        <v>77</v>
      </c>
      <c r="D3192" s="222">
        <v>0.3319</v>
      </c>
      <c r="E3192" s="223">
        <f t="shared" si="1"/>
        <v>0.6681</v>
      </c>
      <c r="F3192" s="224">
        <v>159.32</v>
      </c>
    </row>
    <row r="3193">
      <c r="A3193" s="219" t="s">
        <v>7179</v>
      </c>
      <c r="B3193" s="220" t="s">
        <v>7180</v>
      </c>
      <c r="C3193" s="221" t="s">
        <v>77</v>
      </c>
      <c r="D3193" s="222">
        <v>0.4087</v>
      </c>
      <c r="E3193" s="223">
        <f t="shared" si="1"/>
        <v>0.5913</v>
      </c>
      <c r="F3193" s="224">
        <v>105.55</v>
      </c>
    </row>
    <row r="3194">
      <c r="A3194" s="219" t="s">
        <v>7181</v>
      </c>
      <c r="B3194" s="220" t="s">
        <v>7182</v>
      </c>
      <c r="C3194" s="221" t="s">
        <v>77</v>
      </c>
      <c r="D3194" s="222">
        <v>0.4912</v>
      </c>
      <c r="E3194" s="223">
        <f t="shared" si="1"/>
        <v>0.5088</v>
      </c>
      <c r="F3194" s="224">
        <v>77.56</v>
      </c>
    </row>
    <row r="3195">
      <c r="A3195" s="219" t="s">
        <v>7183</v>
      </c>
      <c r="B3195" s="220" t="s">
        <v>7184</v>
      </c>
      <c r="C3195" s="221" t="s">
        <v>77</v>
      </c>
      <c r="D3195" s="222">
        <v>0.5382</v>
      </c>
      <c r="E3195" s="223">
        <f t="shared" si="1"/>
        <v>0.4618</v>
      </c>
      <c r="F3195" s="224">
        <v>261.79</v>
      </c>
    </row>
    <row r="3196">
      <c r="A3196" s="219" t="s">
        <v>7185</v>
      </c>
      <c r="B3196" s="220" t="s">
        <v>7186</v>
      </c>
      <c r="C3196" s="221" t="s">
        <v>77</v>
      </c>
      <c r="D3196" s="222">
        <v>0.587</v>
      </c>
      <c r="E3196" s="223">
        <f t="shared" si="1"/>
        <v>0.413</v>
      </c>
      <c r="F3196" s="224">
        <v>198.18</v>
      </c>
    </row>
    <row r="3197">
      <c r="A3197" s="219" t="s">
        <v>7187</v>
      </c>
      <c r="B3197" s="220" t="s">
        <v>7188</v>
      </c>
      <c r="C3197" s="221" t="s">
        <v>77</v>
      </c>
      <c r="D3197" s="222">
        <v>0.478</v>
      </c>
      <c r="E3197" s="223">
        <f t="shared" si="1"/>
        <v>0.522</v>
      </c>
      <c r="F3197" s="224">
        <v>271.95</v>
      </c>
    </row>
    <row r="3198">
      <c r="A3198" s="219" t="s">
        <v>7189</v>
      </c>
      <c r="B3198" s="220" t="s">
        <v>7190</v>
      </c>
      <c r="C3198" s="221" t="s">
        <v>77</v>
      </c>
      <c r="D3198" s="222">
        <v>0.5367</v>
      </c>
      <c r="E3198" s="223">
        <f t="shared" si="1"/>
        <v>0.4633</v>
      </c>
      <c r="F3198" s="224">
        <v>189.87</v>
      </c>
    </row>
    <row r="3199">
      <c r="A3199" s="219" t="s">
        <v>7191</v>
      </c>
      <c r="B3199" s="220" t="s">
        <v>7192</v>
      </c>
      <c r="C3199" s="221" t="s">
        <v>77</v>
      </c>
      <c r="D3199" s="222">
        <v>0.5932</v>
      </c>
      <c r="E3199" s="223">
        <f t="shared" si="1"/>
        <v>0.4068</v>
      </c>
      <c r="F3199" s="224">
        <v>147.18</v>
      </c>
    </row>
    <row r="3200">
      <c r="A3200" s="219" t="s">
        <v>7193</v>
      </c>
      <c r="B3200" s="220" t="s">
        <v>7194</v>
      </c>
      <c r="C3200" s="221" t="s">
        <v>77</v>
      </c>
      <c r="D3200" s="222">
        <v>0.4795</v>
      </c>
      <c r="E3200" s="223">
        <f t="shared" si="1"/>
        <v>0.5205</v>
      </c>
      <c r="F3200" s="224">
        <v>134.34</v>
      </c>
    </row>
    <row r="3201">
      <c r="A3201" s="219" t="s">
        <v>7195</v>
      </c>
      <c r="B3201" s="220" t="s">
        <v>7196</v>
      </c>
      <c r="C3201" s="221" t="s">
        <v>77</v>
      </c>
      <c r="D3201" s="222">
        <v>0.5522</v>
      </c>
      <c r="E3201" s="223">
        <f t="shared" si="1"/>
        <v>0.4478</v>
      </c>
      <c r="F3201" s="224">
        <v>104.02</v>
      </c>
    </row>
    <row r="3202">
      <c r="A3202" s="219" t="s">
        <v>7197</v>
      </c>
      <c r="B3202" s="220" t="s">
        <v>7198</v>
      </c>
      <c r="C3202" s="221" t="s">
        <v>77</v>
      </c>
      <c r="D3202" s="222">
        <v>0.3457</v>
      </c>
      <c r="E3202" s="223">
        <f t="shared" si="1"/>
        <v>0.6543</v>
      </c>
      <c r="F3202" s="224">
        <v>143.03</v>
      </c>
    </row>
    <row r="3203">
      <c r="A3203" s="219" t="s">
        <v>7199</v>
      </c>
      <c r="B3203" s="220" t="s">
        <v>7200</v>
      </c>
      <c r="C3203" s="221" t="s">
        <v>77</v>
      </c>
      <c r="D3203" s="222">
        <v>0.4275</v>
      </c>
      <c r="E3203" s="223">
        <f t="shared" si="1"/>
        <v>0.5725</v>
      </c>
      <c r="F3203" s="224">
        <v>96.81</v>
      </c>
    </row>
    <row r="3204">
      <c r="A3204" s="219" t="s">
        <v>7201</v>
      </c>
      <c r="B3204" s="220" t="s">
        <v>7202</v>
      </c>
      <c r="C3204" s="221" t="s">
        <v>77</v>
      </c>
      <c r="D3204" s="222">
        <v>0.511</v>
      </c>
      <c r="E3204" s="223">
        <f t="shared" si="1"/>
        <v>0.489</v>
      </c>
      <c r="F3204" s="224">
        <v>72.72</v>
      </c>
    </row>
    <row r="3205">
      <c r="A3205" s="219" t="s">
        <v>7203</v>
      </c>
      <c r="B3205" s="220" t="s">
        <v>7204</v>
      </c>
      <c r="C3205" s="221" t="s">
        <v>145</v>
      </c>
      <c r="D3205" s="222">
        <v>0.3393</v>
      </c>
      <c r="E3205" s="223">
        <f t="shared" si="1"/>
        <v>0.6607</v>
      </c>
      <c r="F3205" s="224">
        <v>26.7</v>
      </c>
    </row>
    <row r="3206">
      <c r="A3206" s="219" t="s">
        <v>7205</v>
      </c>
      <c r="B3206" s="220" t="s">
        <v>7206</v>
      </c>
      <c r="C3206" s="221" t="s">
        <v>145</v>
      </c>
      <c r="D3206" s="222">
        <v>0.3686</v>
      </c>
      <c r="E3206" s="223">
        <f t="shared" si="1"/>
        <v>0.6314</v>
      </c>
      <c r="F3206" s="224">
        <v>18.15</v>
      </c>
    </row>
    <row r="3207">
      <c r="A3207" s="219" t="s">
        <v>7207</v>
      </c>
      <c r="B3207" s="220" t="s">
        <v>7208</v>
      </c>
      <c r="C3207" s="221" t="s">
        <v>107</v>
      </c>
      <c r="D3207" s="222">
        <v>0.157</v>
      </c>
      <c r="E3207" s="223">
        <f t="shared" si="1"/>
        <v>0.843</v>
      </c>
      <c r="F3207" s="224">
        <v>33.5</v>
      </c>
    </row>
    <row r="3208">
      <c r="A3208" s="219" t="s">
        <v>7209</v>
      </c>
      <c r="B3208" s="220" t="s">
        <v>7210</v>
      </c>
      <c r="C3208" s="221" t="s">
        <v>107</v>
      </c>
      <c r="D3208" s="222">
        <v>0.0833</v>
      </c>
      <c r="E3208" s="223">
        <f t="shared" si="1"/>
        <v>0.9167</v>
      </c>
      <c r="F3208" s="224">
        <v>23.53</v>
      </c>
    </row>
    <row r="3209">
      <c r="A3209" s="219" t="s">
        <v>7211</v>
      </c>
      <c r="B3209" s="220" t="s">
        <v>7212</v>
      </c>
      <c r="C3209" s="221" t="s">
        <v>107</v>
      </c>
      <c r="D3209" s="222">
        <v>0.2389</v>
      </c>
      <c r="E3209" s="223">
        <f t="shared" si="1"/>
        <v>0.7611</v>
      </c>
      <c r="F3209" s="224">
        <v>14.61</v>
      </c>
    </row>
    <row r="3210">
      <c r="A3210" s="219" t="s">
        <v>1774</v>
      </c>
      <c r="B3210" s="220" t="s">
        <v>1775</v>
      </c>
      <c r="C3210" s="221" t="s">
        <v>77</v>
      </c>
      <c r="D3210" s="222">
        <v>0.0118</v>
      </c>
      <c r="E3210" s="223">
        <f t="shared" si="1"/>
        <v>0.9882</v>
      </c>
      <c r="F3210" s="224">
        <v>72.29</v>
      </c>
    </row>
    <row r="3211">
      <c r="A3211" s="219" t="s">
        <v>7213</v>
      </c>
      <c r="B3211" s="220" t="s">
        <v>7214</v>
      </c>
      <c r="C3211" s="221" t="s">
        <v>77</v>
      </c>
      <c r="D3211" s="222">
        <v>0.0197</v>
      </c>
      <c r="E3211" s="223">
        <f t="shared" si="1"/>
        <v>0.9803</v>
      </c>
      <c r="F3211" s="224">
        <v>43.16</v>
      </c>
    </row>
    <row r="3212">
      <c r="A3212" s="219" t="s">
        <v>7215</v>
      </c>
      <c r="B3212" s="220" t="s">
        <v>7216</v>
      </c>
      <c r="C3212" s="221" t="s">
        <v>77</v>
      </c>
      <c r="D3212" s="222">
        <v>0.0034</v>
      </c>
      <c r="E3212" s="223">
        <f t="shared" si="1"/>
        <v>0.9966</v>
      </c>
      <c r="F3212" s="224">
        <v>127.81</v>
      </c>
    </row>
    <row r="3213">
      <c r="A3213" s="219" t="s">
        <v>1722</v>
      </c>
      <c r="B3213" s="220" t="s">
        <v>1723</v>
      </c>
      <c r="C3213" s="221" t="s">
        <v>77</v>
      </c>
      <c r="D3213" s="222">
        <v>0.2163</v>
      </c>
      <c r="E3213" s="223">
        <f t="shared" si="1"/>
        <v>0.7837</v>
      </c>
      <c r="F3213" s="224">
        <v>190.51</v>
      </c>
    </row>
    <row r="3214">
      <c r="A3214" s="219" t="s">
        <v>7217</v>
      </c>
      <c r="B3214" s="220" t="s">
        <v>7218</v>
      </c>
      <c r="C3214" s="221" t="s">
        <v>77</v>
      </c>
      <c r="D3214" s="222">
        <v>0.2686</v>
      </c>
      <c r="E3214" s="223">
        <f t="shared" si="1"/>
        <v>0.7314</v>
      </c>
      <c r="F3214" s="224">
        <v>153.44</v>
      </c>
    </row>
    <row r="3215">
      <c r="A3215" s="219" t="s">
        <v>7219</v>
      </c>
      <c r="B3215" s="220" t="s">
        <v>7220</v>
      </c>
      <c r="C3215" s="221" t="s">
        <v>77</v>
      </c>
      <c r="D3215" s="222">
        <v>0.1915</v>
      </c>
      <c r="E3215" s="223">
        <f t="shared" si="1"/>
        <v>0.8085</v>
      </c>
      <c r="F3215" s="224">
        <v>123.06</v>
      </c>
    </row>
    <row r="3216">
      <c r="A3216" s="219" t="s">
        <v>7221</v>
      </c>
      <c r="B3216" s="220" t="s">
        <v>7222</v>
      </c>
      <c r="C3216" s="221" t="s">
        <v>77</v>
      </c>
      <c r="D3216" s="222">
        <v>0.1473</v>
      </c>
      <c r="E3216" s="223">
        <f t="shared" si="1"/>
        <v>0.8527</v>
      </c>
      <c r="F3216" s="224">
        <v>200.04</v>
      </c>
    </row>
    <row r="3217">
      <c r="A3217" s="219" t="s">
        <v>7223</v>
      </c>
      <c r="B3217" s="220" t="s">
        <v>7224</v>
      </c>
      <c r="C3217" s="221" t="s">
        <v>77</v>
      </c>
      <c r="D3217" s="222">
        <v>0.2286</v>
      </c>
      <c r="E3217" s="223">
        <f t="shared" si="1"/>
        <v>0.7714</v>
      </c>
      <c r="F3217" s="224">
        <v>144.29</v>
      </c>
    </row>
    <row r="3218">
      <c r="A3218" s="219" t="s">
        <v>7225</v>
      </c>
      <c r="B3218" s="220" t="s">
        <v>7226</v>
      </c>
      <c r="C3218" s="221" t="s">
        <v>77</v>
      </c>
      <c r="D3218" s="222">
        <v>0.2932</v>
      </c>
      <c r="E3218" s="223">
        <f t="shared" si="1"/>
        <v>0.7068</v>
      </c>
      <c r="F3218" s="224">
        <v>112.49</v>
      </c>
    </row>
    <row r="3219">
      <c r="A3219" s="219" t="s">
        <v>7227</v>
      </c>
      <c r="B3219" s="220" t="s">
        <v>7228</v>
      </c>
      <c r="C3219" s="221" t="s">
        <v>77</v>
      </c>
      <c r="D3219" s="222">
        <v>0.2916</v>
      </c>
      <c r="E3219" s="223">
        <f t="shared" si="1"/>
        <v>0.7084</v>
      </c>
      <c r="F3219" s="224">
        <v>83.39</v>
      </c>
    </row>
    <row r="3220">
      <c r="A3220" s="219" t="s">
        <v>7229</v>
      </c>
      <c r="B3220" s="220" t="s">
        <v>7230</v>
      </c>
      <c r="C3220" s="221" t="s">
        <v>77</v>
      </c>
      <c r="D3220" s="222">
        <v>0.2816</v>
      </c>
      <c r="E3220" s="223">
        <f t="shared" si="1"/>
        <v>0.7184</v>
      </c>
      <c r="F3220" s="224">
        <v>79.83</v>
      </c>
    </row>
    <row r="3221">
      <c r="A3221" s="219" t="s">
        <v>7231</v>
      </c>
      <c r="B3221" s="220" t="s">
        <v>7232</v>
      </c>
      <c r="C3221" s="221" t="s">
        <v>77</v>
      </c>
      <c r="D3221" s="222">
        <v>0.271</v>
      </c>
      <c r="E3221" s="223">
        <f t="shared" si="1"/>
        <v>0.729</v>
      </c>
      <c r="F3221" s="224">
        <v>76.71</v>
      </c>
    </row>
    <row r="3222">
      <c r="A3222" s="219" t="s">
        <v>7233</v>
      </c>
      <c r="B3222" s="220" t="s">
        <v>7234</v>
      </c>
      <c r="C3222" s="221" t="s">
        <v>77</v>
      </c>
      <c r="D3222" s="222">
        <v>0.2508</v>
      </c>
      <c r="E3222" s="223">
        <f t="shared" si="1"/>
        <v>0.7492</v>
      </c>
      <c r="F3222" s="224">
        <v>70.8</v>
      </c>
    </row>
    <row r="3223">
      <c r="A3223" s="219" t="s">
        <v>7235</v>
      </c>
      <c r="B3223" s="220" t="s">
        <v>7236</v>
      </c>
      <c r="C3223" s="221" t="s">
        <v>77</v>
      </c>
      <c r="D3223" s="222">
        <v>0.3035</v>
      </c>
      <c r="E3223" s="223">
        <f t="shared" si="1"/>
        <v>0.6965</v>
      </c>
      <c r="F3223" s="224">
        <v>110.88</v>
      </c>
    </row>
    <row r="3224">
      <c r="A3224" s="219" t="s">
        <v>7237</v>
      </c>
      <c r="B3224" s="220" t="s">
        <v>7238</v>
      </c>
      <c r="C3224" s="221" t="s">
        <v>77</v>
      </c>
      <c r="D3224" s="222">
        <v>0.3182</v>
      </c>
      <c r="E3224" s="223">
        <f t="shared" si="1"/>
        <v>0.6818</v>
      </c>
      <c r="F3224" s="224">
        <v>97.22</v>
      </c>
    </row>
    <row r="3225">
      <c r="A3225" s="219" t="s">
        <v>7239</v>
      </c>
      <c r="B3225" s="220" t="s">
        <v>7240</v>
      </c>
      <c r="C3225" s="221" t="s">
        <v>77</v>
      </c>
      <c r="D3225" s="222">
        <v>0.3176</v>
      </c>
      <c r="E3225" s="223">
        <f t="shared" si="1"/>
        <v>0.6824</v>
      </c>
      <c r="F3225" s="224">
        <v>89.89</v>
      </c>
    </row>
    <row r="3226">
      <c r="A3226" s="219" t="s">
        <v>7241</v>
      </c>
      <c r="B3226" s="220" t="s">
        <v>7242</v>
      </c>
      <c r="C3226" s="221" t="s">
        <v>77</v>
      </c>
      <c r="D3226" s="222">
        <v>0.311</v>
      </c>
      <c r="E3226" s="223">
        <f t="shared" si="1"/>
        <v>0.689</v>
      </c>
      <c r="F3226" s="224">
        <v>84.76</v>
      </c>
    </row>
    <row r="3227">
      <c r="A3227" s="219" t="s">
        <v>7243</v>
      </c>
      <c r="B3227" s="220" t="s">
        <v>7244</v>
      </c>
      <c r="C3227" s="221" t="s">
        <v>77</v>
      </c>
      <c r="D3227" s="222">
        <v>0.3198</v>
      </c>
      <c r="E3227" s="223">
        <f t="shared" si="1"/>
        <v>0.6802</v>
      </c>
      <c r="F3227" s="224">
        <v>44.12</v>
      </c>
    </row>
    <row r="3228">
      <c r="A3228" s="219" t="s">
        <v>7245</v>
      </c>
      <c r="B3228" s="220" t="s">
        <v>7246</v>
      </c>
      <c r="C3228" s="221" t="s">
        <v>77</v>
      </c>
      <c r="D3228" s="222">
        <v>0.3133</v>
      </c>
      <c r="E3228" s="223">
        <f t="shared" si="1"/>
        <v>0.6867</v>
      </c>
      <c r="F3228" s="224">
        <v>41.62</v>
      </c>
    </row>
    <row r="3229">
      <c r="A3229" s="219" t="s">
        <v>7247</v>
      </c>
      <c r="B3229" s="220" t="s">
        <v>7248</v>
      </c>
      <c r="C3229" s="221" t="s">
        <v>77</v>
      </c>
      <c r="D3229" s="222">
        <v>0.3053</v>
      </c>
      <c r="E3229" s="223">
        <f t="shared" si="1"/>
        <v>0.6947</v>
      </c>
      <c r="F3229" s="224">
        <v>39.5</v>
      </c>
    </row>
    <row r="3230">
      <c r="A3230" s="219" t="s">
        <v>7249</v>
      </c>
      <c r="B3230" s="220" t="s">
        <v>7250</v>
      </c>
      <c r="C3230" s="221" t="s">
        <v>77</v>
      </c>
      <c r="D3230" s="222">
        <v>0.2909</v>
      </c>
      <c r="E3230" s="223">
        <f t="shared" si="1"/>
        <v>0.7091</v>
      </c>
      <c r="F3230" s="224">
        <v>35.31</v>
      </c>
    </row>
    <row r="3231">
      <c r="A3231" s="219" t="s">
        <v>7251</v>
      </c>
      <c r="B3231" s="220" t="s">
        <v>7252</v>
      </c>
      <c r="C3231" s="221" t="s">
        <v>77</v>
      </c>
      <c r="D3231" s="222">
        <v>0.2563</v>
      </c>
      <c r="E3231" s="223">
        <f t="shared" si="1"/>
        <v>0.7437</v>
      </c>
      <c r="F3231" s="224">
        <v>124.29</v>
      </c>
    </row>
    <row r="3232">
      <c r="A3232" s="219" t="s">
        <v>7253</v>
      </c>
      <c r="B3232" s="220" t="s">
        <v>7254</v>
      </c>
      <c r="C3232" s="221" t="s">
        <v>77</v>
      </c>
      <c r="D3232" s="222">
        <v>0.3467</v>
      </c>
      <c r="E3232" s="223">
        <f t="shared" si="1"/>
        <v>0.6533</v>
      </c>
      <c r="F3232" s="224">
        <v>84.75</v>
      </c>
    </row>
    <row r="3233">
      <c r="A3233" s="219" t="s">
        <v>7255</v>
      </c>
      <c r="B3233" s="220" t="s">
        <v>7256</v>
      </c>
      <c r="C3233" s="221" t="s">
        <v>77</v>
      </c>
      <c r="D3233" s="222">
        <v>0.3694</v>
      </c>
      <c r="E3233" s="223">
        <f t="shared" si="1"/>
        <v>0.6306</v>
      </c>
      <c r="F3233" s="224">
        <v>73.15</v>
      </c>
    </row>
    <row r="3234">
      <c r="A3234" s="219" t="s">
        <v>7257</v>
      </c>
      <c r="B3234" s="220" t="s">
        <v>7258</v>
      </c>
      <c r="C3234" s="221" t="s">
        <v>77</v>
      </c>
      <c r="D3234" s="222">
        <v>0.3872</v>
      </c>
      <c r="E3234" s="223">
        <f t="shared" si="1"/>
        <v>0.6128</v>
      </c>
      <c r="F3234" s="224">
        <v>64.67</v>
      </c>
    </row>
    <row r="3235">
      <c r="A3235" s="219" t="s">
        <v>7259</v>
      </c>
      <c r="B3235" s="220" t="s">
        <v>7260</v>
      </c>
      <c r="C3235" s="221" t="s">
        <v>77</v>
      </c>
      <c r="D3235" s="222">
        <v>0.2962</v>
      </c>
      <c r="E3235" s="223">
        <f t="shared" si="1"/>
        <v>0.7038</v>
      </c>
      <c r="F3235" s="224">
        <v>66.38</v>
      </c>
    </row>
    <row r="3236">
      <c r="A3236" s="219" t="s">
        <v>7261</v>
      </c>
      <c r="B3236" s="220" t="s">
        <v>7262</v>
      </c>
      <c r="C3236" s="221" t="s">
        <v>77</v>
      </c>
      <c r="D3236" s="222">
        <v>0.3321</v>
      </c>
      <c r="E3236" s="223">
        <f t="shared" si="1"/>
        <v>0.6679</v>
      </c>
      <c r="F3236" s="224">
        <v>54.17</v>
      </c>
    </row>
    <row r="3237">
      <c r="A3237" s="219" t="s">
        <v>7263</v>
      </c>
      <c r="B3237" s="220" t="s">
        <v>7264</v>
      </c>
      <c r="C3237" s="221" t="s">
        <v>77</v>
      </c>
      <c r="D3237" s="222">
        <v>0.3443</v>
      </c>
      <c r="E3237" s="223">
        <f t="shared" si="1"/>
        <v>0.6557</v>
      </c>
      <c r="F3237" s="224">
        <v>48.19</v>
      </c>
    </row>
    <row r="3238">
      <c r="A3238" s="219" t="s">
        <v>7265</v>
      </c>
      <c r="B3238" s="220" t="s">
        <v>7266</v>
      </c>
      <c r="C3238" s="221" t="s">
        <v>77</v>
      </c>
      <c r="D3238" s="222">
        <v>0.3454</v>
      </c>
      <c r="E3238" s="223">
        <f t="shared" si="1"/>
        <v>0.6546</v>
      </c>
      <c r="F3238" s="224">
        <v>44.3</v>
      </c>
    </row>
    <row r="3239">
      <c r="A3239" s="219" t="s">
        <v>7267</v>
      </c>
      <c r="B3239" s="220" t="s">
        <v>7268</v>
      </c>
      <c r="C3239" s="221" t="s">
        <v>77</v>
      </c>
      <c r="D3239" s="222">
        <v>0.2965</v>
      </c>
      <c r="E3239" s="223">
        <f t="shared" si="1"/>
        <v>0.7035</v>
      </c>
      <c r="F3239" s="224">
        <v>391.95</v>
      </c>
    </row>
    <row r="3240">
      <c r="A3240" s="219" t="s">
        <v>7269</v>
      </c>
      <c r="B3240" s="220" t="s">
        <v>7270</v>
      </c>
      <c r="C3240" s="221" t="s">
        <v>77</v>
      </c>
      <c r="D3240" s="222">
        <v>0.3556</v>
      </c>
      <c r="E3240" s="223">
        <f t="shared" si="1"/>
        <v>0.6444</v>
      </c>
      <c r="F3240" s="224">
        <v>270.17</v>
      </c>
    </row>
    <row r="3241">
      <c r="A3241" s="219" t="s">
        <v>7271</v>
      </c>
      <c r="B3241" s="220" t="s">
        <v>7272</v>
      </c>
      <c r="C3241" s="221" t="s">
        <v>77</v>
      </c>
      <c r="D3241" s="222">
        <v>0.4125</v>
      </c>
      <c r="E3241" s="223">
        <f t="shared" si="1"/>
        <v>0.5875</v>
      </c>
      <c r="F3241" s="224">
        <v>192.46</v>
      </c>
    </row>
    <row r="3242">
      <c r="A3242" s="219" t="s">
        <v>7273</v>
      </c>
      <c r="B3242" s="220" t="s">
        <v>7274</v>
      </c>
      <c r="C3242" s="221" t="s">
        <v>77</v>
      </c>
      <c r="D3242" s="222">
        <v>0.3459</v>
      </c>
      <c r="E3242" s="223">
        <f t="shared" si="1"/>
        <v>0.6541</v>
      </c>
      <c r="F3242" s="224">
        <v>115.3</v>
      </c>
    </row>
    <row r="3243">
      <c r="A3243" s="219" t="s">
        <v>7275</v>
      </c>
      <c r="B3243" s="220" t="s">
        <v>7276</v>
      </c>
      <c r="C3243" s="221" t="s">
        <v>77</v>
      </c>
      <c r="D3243" s="222">
        <v>0.3351</v>
      </c>
      <c r="E3243" s="223">
        <f t="shared" si="1"/>
        <v>0.6649</v>
      </c>
      <c r="F3243" s="224">
        <v>110.1</v>
      </c>
    </row>
    <row r="3244">
      <c r="A3244" s="219" t="s">
        <v>7277</v>
      </c>
      <c r="B3244" s="220" t="s">
        <v>7278</v>
      </c>
      <c r="C3244" s="221" t="s">
        <v>77</v>
      </c>
      <c r="D3244" s="222">
        <v>0.3223</v>
      </c>
      <c r="E3244" s="223">
        <f t="shared" si="1"/>
        <v>0.6777</v>
      </c>
      <c r="F3244" s="224">
        <v>105.74</v>
      </c>
    </row>
    <row r="3245">
      <c r="A3245" s="219" t="s">
        <v>7279</v>
      </c>
      <c r="B3245" s="220" t="s">
        <v>7280</v>
      </c>
      <c r="C3245" s="221" t="s">
        <v>77</v>
      </c>
      <c r="D3245" s="222">
        <v>0.2976</v>
      </c>
      <c r="E3245" s="223">
        <f t="shared" si="1"/>
        <v>0.7024</v>
      </c>
      <c r="F3245" s="224">
        <v>97.88</v>
      </c>
    </row>
    <row r="3246">
      <c r="A3246" s="219" t="s">
        <v>7281</v>
      </c>
      <c r="B3246" s="220" t="s">
        <v>7282</v>
      </c>
      <c r="C3246" s="221" t="s">
        <v>77</v>
      </c>
      <c r="D3246" s="222">
        <v>0.3559</v>
      </c>
      <c r="E3246" s="223">
        <f t="shared" si="1"/>
        <v>0.6441</v>
      </c>
      <c r="F3246" s="224">
        <v>121.38</v>
      </c>
    </row>
    <row r="3247">
      <c r="A3247" s="219" t="s">
        <v>7283</v>
      </c>
      <c r="B3247" s="220" t="s">
        <v>7284</v>
      </c>
      <c r="C3247" s="221" t="s">
        <v>77</v>
      </c>
      <c r="D3247" s="222">
        <v>0.3834</v>
      </c>
      <c r="E3247" s="223">
        <f t="shared" si="1"/>
        <v>0.6166</v>
      </c>
      <c r="F3247" s="224">
        <v>74.44</v>
      </c>
    </row>
    <row r="3248">
      <c r="A3248" s="219" t="s">
        <v>7285</v>
      </c>
      <c r="B3248" s="220" t="s">
        <v>7286</v>
      </c>
      <c r="C3248" s="221" t="s">
        <v>77</v>
      </c>
      <c r="D3248" s="222">
        <v>0.3746</v>
      </c>
      <c r="E3248" s="223">
        <f t="shared" si="1"/>
        <v>0.6254</v>
      </c>
      <c r="F3248" s="224">
        <v>70.39</v>
      </c>
    </row>
    <row r="3249">
      <c r="A3249" s="219" t="s">
        <v>7287</v>
      </c>
      <c r="B3249" s="220" t="s">
        <v>7288</v>
      </c>
      <c r="C3249" s="221" t="s">
        <v>77</v>
      </c>
      <c r="D3249" s="222">
        <v>0.3626</v>
      </c>
      <c r="E3249" s="223">
        <f t="shared" si="1"/>
        <v>0.6374</v>
      </c>
      <c r="F3249" s="224">
        <v>67.15</v>
      </c>
    </row>
    <row r="3250">
      <c r="A3250" s="219" t="s">
        <v>7289</v>
      </c>
      <c r="B3250" s="220" t="s">
        <v>7290</v>
      </c>
      <c r="C3250" s="221" t="s">
        <v>77</v>
      </c>
      <c r="D3250" s="222">
        <v>0.3398</v>
      </c>
      <c r="E3250" s="223">
        <f t="shared" si="1"/>
        <v>0.6602</v>
      </c>
      <c r="F3250" s="224">
        <v>61.21</v>
      </c>
    </row>
    <row r="3251">
      <c r="A3251" s="219" t="s">
        <v>7291</v>
      </c>
      <c r="B3251" s="220" t="s">
        <v>7292</v>
      </c>
      <c r="C3251" s="221" t="s">
        <v>77</v>
      </c>
      <c r="D3251" s="222">
        <v>0.3899</v>
      </c>
      <c r="E3251" s="223">
        <f t="shared" si="1"/>
        <v>0.6101</v>
      </c>
      <c r="F3251" s="224">
        <v>79.19</v>
      </c>
    </row>
    <row r="3252">
      <c r="A3252" s="219" t="s">
        <v>7293</v>
      </c>
      <c r="B3252" s="220" t="s">
        <v>7294</v>
      </c>
      <c r="C3252" s="221" t="s">
        <v>77</v>
      </c>
      <c r="D3252" s="222">
        <v>0.4236</v>
      </c>
      <c r="E3252" s="223">
        <f t="shared" si="1"/>
        <v>0.5764</v>
      </c>
      <c r="F3252" s="224">
        <v>81.87</v>
      </c>
    </row>
    <row r="3253">
      <c r="A3253" s="219" t="s">
        <v>7295</v>
      </c>
      <c r="B3253" s="220" t="s">
        <v>7296</v>
      </c>
      <c r="C3253" s="221" t="s">
        <v>77</v>
      </c>
      <c r="D3253" s="222">
        <v>0.4236</v>
      </c>
      <c r="E3253" s="223">
        <f t="shared" si="1"/>
        <v>0.5764</v>
      </c>
      <c r="F3253" s="224">
        <v>78.32</v>
      </c>
    </row>
    <row r="3254">
      <c r="A3254" s="219" t="s">
        <v>7297</v>
      </c>
      <c r="B3254" s="220" t="s">
        <v>7298</v>
      </c>
      <c r="C3254" s="221" t="s">
        <v>77</v>
      </c>
      <c r="D3254" s="222">
        <v>0.4238</v>
      </c>
      <c r="E3254" s="223">
        <f t="shared" si="1"/>
        <v>0.5762</v>
      </c>
      <c r="F3254" s="224">
        <v>75.79</v>
      </c>
    </row>
    <row r="3255">
      <c r="A3255" s="219" t="s">
        <v>7299</v>
      </c>
      <c r="B3255" s="220" t="s">
        <v>7300</v>
      </c>
      <c r="C3255" s="221" t="s">
        <v>77</v>
      </c>
      <c r="D3255" s="222">
        <v>0.4286</v>
      </c>
      <c r="E3255" s="223">
        <f t="shared" si="1"/>
        <v>0.5714</v>
      </c>
      <c r="F3255" s="224">
        <v>70.77</v>
      </c>
    </row>
    <row r="3256">
      <c r="A3256" s="219" t="s">
        <v>7301</v>
      </c>
      <c r="B3256" s="220" t="s">
        <v>7302</v>
      </c>
      <c r="C3256" s="221" t="s">
        <v>77</v>
      </c>
      <c r="D3256" s="222">
        <v>0.4263</v>
      </c>
      <c r="E3256" s="223">
        <f t="shared" si="1"/>
        <v>0.5737</v>
      </c>
      <c r="F3256" s="224">
        <v>172.0</v>
      </c>
    </row>
    <row r="3257">
      <c r="A3257" s="219" t="s">
        <v>7303</v>
      </c>
      <c r="B3257" s="220" t="s">
        <v>7304</v>
      </c>
      <c r="C3257" s="221" t="s">
        <v>77</v>
      </c>
      <c r="D3257" s="222">
        <v>0.4388</v>
      </c>
      <c r="E3257" s="223">
        <f t="shared" si="1"/>
        <v>0.5612</v>
      </c>
      <c r="F3257" s="224">
        <v>115.25</v>
      </c>
    </row>
    <row r="3258">
      <c r="A3258" s="219" t="s">
        <v>7305</v>
      </c>
      <c r="B3258" s="220" t="s">
        <v>7306</v>
      </c>
      <c r="C3258" s="221" t="s">
        <v>77</v>
      </c>
      <c r="D3258" s="222">
        <v>0.4378</v>
      </c>
      <c r="E3258" s="223">
        <f t="shared" si="1"/>
        <v>0.5622</v>
      </c>
      <c r="F3258" s="224">
        <v>96.52</v>
      </c>
    </row>
    <row r="3259">
      <c r="A3259" s="219" t="s">
        <v>7307</v>
      </c>
      <c r="B3259" s="220" t="s">
        <v>7308</v>
      </c>
      <c r="C3259" s="221" t="s">
        <v>77</v>
      </c>
      <c r="D3259" s="222">
        <v>0.4375</v>
      </c>
      <c r="E3259" s="223">
        <f t="shared" si="1"/>
        <v>0.5625</v>
      </c>
      <c r="F3259" s="224">
        <v>87.1</v>
      </c>
    </row>
    <row r="3260">
      <c r="A3260" s="219" t="s">
        <v>1969</v>
      </c>
      <c r="B3260" s="220" t="s">
        <v>1970</v>
      </c>
      <c r="C3260" s="221" t="s">
        <v>77</v>
      </c>
      <c r="D3260" s="222">
        <v>0.3481</v>
      </c>
      <c r="E3260" s="223">
        <f t="shared" si="1"/>
        <v>0.6519</v>
      </c>
      <c r="F3260" s="224">
        <v>65.38</v>
      </c>
    </row>
    <row r="3261">
      <c r="A3261" s="219" t="s">
        <v>7309</v>
      </c>
      <c r="B3261" s="220" t="s">
        <v>7310</v>
      </c>
      <c r="C3261" s="221" t="s">
        <v>77</v>
      </c>
      <c r="D3261" s="222">
        <v>0.3473</v>
      </c>
      <c r="E3261" s="223">
        <f t="shared" si="1"/>
        <v>0.6527</v>
      </c>
      <c r="F3261" s="224">
        <v>62.39</v>
      </c>
    </row>
    <row r="3262">
      <c r="A3262" s="219" t="s">
        <v>7311</v>
      </c>
      <c r="B3262" s="220" t="s">
        <v>7312</v>
      </c>
      <c r="C3262" s="221" t="s">
        <v>77</v>
      </c>
      <c r="D3262" s="222">
        <v>0.3469</v>
      </c>
      <c r="E3262" s="223">
        <f t="shared" si="1"/>
        <v>0.6531</v>
      </c>
      <c r="F3262" s="224">
        <v>60.25</v>
      </c>
    </row>
    <row r="3263">
      <c r="A3263" s="219" t="s">
        <v>7313</v>
      </c>
      <c r="B3263" s="220" t="s">
        <v>7314</v>
      </c>
      <c r="C3263" s="221" t="s">
        <v>77</v>
      </c>
      <c r="D3263" s="222">
        <v>0.3496</v>
      </c>
      <c r="E3263" s="223">
        <f t="shared" si="1"/>
        <v>0.6504</v>
      </c>
      <c r="F3263" s="224">
        <v>55.78</v>
      </c>
    </row>
    <row r="3264">
      <c r="A3264" s="219" t="s">
        <v>7315</v>
      </c>
      <c r="B3264" s="220" t="s">
        <v>7316</v>
      </c>
      <c r="C3264" s="221" t="s">
        <v>77</v>
      </c>
      <c r="D3264" s="222">
        <v>0.3685</v>
      </c>
      <c r="E3264" s="223">
        <f t="shared" si="1"/>
        <v>0.6315</v>
      </c>
      <c r="F3264" s="224">
        <v>143.89</v>
      </c>
    </row>
    <row r="3265">
      <c r="A3265" s="219" t="s">
        <v>7317</v>
      </c>
      <c r="B3265" s="220" t="s">
        <v>7318</v>
      </c>
      <c r="C3265" s="221" t="s">
        <v>77</v>
      </c>
      <c r="D3265" s="222">
        <v>0.3736</v>
      </c>
      <c r="E3265" s="223">
        <f t="shared" si="1"/>
        <v>0.6264</v>
      </c>
      <c r="F3265" s="224">
        <v>93.69</v>
      </c>
    </row>
    <row r="3266">
      <c r="A3266" s="219" t="s">
        <v>7319</v>
      </c>
      <c r="B3266" s="220" t="s">
        <v>7320</v>
      </c>
      <c r="C3266" s="221" t="s">
        <v>77</v>
      </c>
      <c r="D3266" s="222">
        <v>0.3694</v>
      </c>
      <c r="E3266" s="223">
        <f t="shared" si="1"/>
        <v>0.6306</v>
      </c>
      <c r="F3266" s="224">
        <v>77.78</v>
      </c>
    </row>
    <row r="3267">
      <c r="A3267" s="219" t="s">
        <v>7321</v>
      </c>
      <c r="B3267" s="220" t="s">
        <v>7322</v>
      </c>
      <c r="C3267" s="221" t="s">
        <v>77</v>
      </c>
      <c r="D3267" s="222">
        <v>0.3666</v>
      </c>
      <c r="E3267" s="223">
        <f t="shared" si="1"/>
        <v>0.6334</v>
      </c>
      <c r="F3267" s="224">
        <v>69.73</v>
      </c>
    </row>
    <row r="3268">
      <c r="A3268" s="219" t="s">
        <v>7323</v>
      </c>
      <c r="B3268" s="220" t="s">
        <v>7324</v>
      </c>
      <c r="C3268" s="221" t="s">
        <v>77</v>
      </c>
      <c r="D3268" s="222">
        <v>0.4463</v>
      </c>
      <c r="E3268" s="223">
        <f t="shared" si="1"/>
        <v>0.5537</v>
      </c>
      <c r="F3268" s="224">
        <v>242.93</v>
      </c>
    </row>
    <row r="3269">
      <c r="A3269" s="219" t="s">
        <v>7325</v>
      </c>
      <c r="B3269" s="220" t="s">
        <v>7326</v>
      </c>
      <c r="C3269" s="221" t="s">
        <v>77</v>
      </c>
      <c r="D3269" s="222">
        <v>0.5148</v>
      </c>
      <c r="E3269" s="223">
        <f t="shared" si="1"/>
        <v>0.4852</v>
      </c>
      <c r="F3269" s="224">
        <v>168.91</v>
      </c>
    </row>
    <row r="3270">
      <c r="A3270" s="219" t="s">
        <v>7327</v>
      </c>
      <c r="B3270" s="220" t="s">
        <v>7328</v>
      </c>
      <c r="C3270" s="221" t="s">
        <v>77</v>
      </c>
      <c r="D3270" s="222">
        <v>0.5605</v>
      </c>
      <c r="E3270" s="223">
        <f t="shared" si="1"/>
        <v>0.4395</v>
      </c>
      <c r="F3270" s="224">
        <v>113.73</v>
      </c>
    </row>
    <row r="3271">
      <c r="A3271" s="219" t="s">
        <v>7329</v>
      </c>
      <c r="B3271" s="220" t="s">
        <v>7330</v>
      </c>
      <c r="C3271" s="221" t="s">
        <v>77</v>
      </c>
      <c r="D3271" s="222">
        <v>0.3297</v>
      </c>
      <c r="E3271" s="223">
        <f t="shared" si="1"/>
        <v>0.6703</v>
      </c>
      <c r="F3271" s="224">
        <v>151.94</v>
      </c>
    </row>
    <row r="3272">
      <c r="A3272" s="219" t="s">
        <v>7331</v>
      </c>
      <c r="B3272" s="220" t="s">
        <v>7332</v>
      </c>
      <c r="C3272" s="221" t="s">
        <v>77</v>
      </c>
      <c r="D3272" s="222">
        <v>0.3303</v>
      </c>
      <c r="E3272" s="223">
        <f t="shared" si="1"/>
        <v>0.6697</v>
      </c>
      <c r="F3272" s="224">
        <v>138.77</v>
      </c>
    </row>
    <row r="3273">
      <c r="A3273" s="219" t="s">
        <v>7333</v>
      </c>
      <c r="B3273" s="220" t="s">
        <v>7334</v>
      </c>
      <c r="C3273" s="221" t="s">
        <v>77</v>
      </c>
      <c r="D3273" s="222">
        <v>0.3294</v>
      </c>
      <c r="E3273" s="223">
        <f t="shared" si="1"/>
        <v>0.6706</v>
      </c>
      <c r="F3273" s="224">
        <v>127.99</v>
      </c>
    </row>
    <row r="3274">
      <c r="A3274" s="219" t="s">
        <v>7335</v>
      </c>
      <c r="B3274" s="220" t="s">
        <v>7336</v>
      </c>
      <c r="C3274" s="221" t="s">
        <v>77</v>
      </c>
      <c r="D3274" s="222">
        <v>0.3325</v>
      </c>
      <c r="E3274" s="223">
        <f t="shared" si="1"/>
        <v>0.6675</v>
      </c>
      <c r="F3274" s="224">
        <v>105.3</v>
      </c>
    </row>
    <row r="3275">
      <c r="A3275" s="219" t="s">
        <v>7337</v>
      </c>
      <c r="B3275" s="220" t="s">
        <v>7338</v>
      </c>
      <c r="C3275" s="221" t="s">
        <v>77</v>
      </c>
      <c r="D3275" s="222">
        <v>0.315</v>
      </c>
      <c r="E3275" s="223">
        <f t="shared" si="1"/>
        <v>0.685</v>
      </c>
      <c r="F3275" s="224">
        <v>272.86</v>
      </c>
    </row>
    <row r="3276">
      <c r="A3276" s="219" t="s">
        <v>7339</v>
      </c>
      <c r="B3276" s="220" t="s">
        <v>7340</v>
      </c>
      <c r="C3276" s="221" t="s">
        <v>77</v>
      </c>
      <c r="D3276" s="222">
        <v>0.3193</v>
      </c>
      <c r="E3276" s="223">
        <f t="shared" si="1"/>
        <v>0.6807</v>
      </c>
      <c r="F3276" s="224">
        <v>233.52</v>
      </c>
    </row>
    <row r="3277">
      <c r="A3277" s="219" t="s">
        <v>7341</v>
      </c>
      <c r="B3277" s="220" t="s">
        <v>7342</v>
      </c>
      <c r="C3277" s="221" t="s">
        <v>77</v>
      </c>
      <c r="D3277" s="222">
        <v>0.3216</v>
      </c>
      <c r="E3277" s="223">
        <f t="shared" si="1"/>
        <v>0.6784</v>
      </c>
      <c r="F3277" s="224">
        <v>203.92</v>
      </c>
    </row>
    <row r="3278">
      <c r="A3278" s="219" t="s">
        <v>7343</v>
      </c>
      <c r="B3278" s="220" t="s">
        <v>7344</v>
      </c>
      <c r="C3278" s="221" t="s">
        <v>77</v>
      </c>
      <c r="D3278" s="222">
        <v>0.318</v>
      </c>
      <c r="E3278" s="223">
        <f t="shared" si="1"/>
        <v>0.682</v>
      </c>
      <c r="F3278" s="224">
        <v>188.32</v>
      </c>
    </row>
    <row r="3279">
      <c r="A3279" s="219" t="s">
        <v>7345</v>
      </c>
      <c r="B3279" s="220" t="s">
        <v>7346</v>
      </c>
      <c r="C3279" s="221" t="s">
        <v>77</v>
      </c>
      <c r="D3279" s="222">
        <v>0.3421</v>
      </c>
      <c r="E3279" s="223">
        <f t="shared" si="1"/>
        <v>0.6579</v>
      </c>
      <c r="F3279" s="224">
        <v>98.5</v>
      </c>
    </row>
    <row r="3280">
      <c r="A3280" s="219" t="s">
        <v>7347</v>
      </c>
      <c r="B3280" s="220" t="s">
        <v>7348</v>
      </c>
      <c r="C3280" s="221" t="s">
        <v>77</v>
      </c>
      <c r="D3280" s="222">
        <v>0.3425</v>
      </c>
      <c r="E3280" s="223">
        <f t="shared" si="1"/>
        <v>0.6575</v>
      </c>
      <c r="F3280" s="224">
        <v>90.08</v>
      </c>
    </row>
    <row r="3281">
      <c r="A3281" s="219" t="s">
        <v>7349</v>
      </c>
      <c r="B3281" s="220" t="s">
        <v>7350</v>
      </c>
      <c r="C3281" s="221" t="s">
        <v>77</v>
      </c>
      <c r="D3281" s="222">
        <v>0.3412</v>
      </c>
      <c r="E3281" s="223">
        <f t="shared" si="1"/>
        <v>0.6588</v>
      </c>
      <c r="F3281" s="224">
        <v>83.17</v>
      </c>
    </row>
    <row r="3282">
      <c r="A3282" s="219" t="s">
        <v>7351</v>
      </c>
      <c r="B3282" s="220" t="s">
        <v>7352</v>
      </c>
      <c r="C3282" s="221" t="s">
        <v>77</v>
      </c>
      <c r="D3282" s="222">
        <v>0.3431</v>
      </c>
      <c r="E3282" s="223">
        <f t="shared" si="1"/>
        <v>0.6569</v>
      </c>
      <c r="F3282" s="224">
        <v>68.6</v>
      </c>
    </row>
    <row r="3283">
      <c r="A3283" s="219" t="s">
        <v>7353</v>
      </c>
      <c r="B3283" s="220" t="s">
        <v>7354</v>
      </c>
      <c r="C3283" s="221" t="s">
        <v>77</v>
      </c>
      <c r="D3283" s="222">
        <v>0.33</v>
      </c>
      <c r="E3283" s="223">
        <f t="shared" si="1"/>
        <v>0.67</v>
      </c>
      <c r="F3283" s="224">
        <v>186.21</v>
      </c>
    </row>
    <row r="3284">
      <c r="A3284" s="219" t="s">
        <v>7355</v>
      </c>
      <c r="B3284" s="220" t="s">
        <v>7356</v>
      </c>
      <c r="C3284" s="221" t="s">
        <v>77</v>
      </c>
      <c r="D3284" s="222">
        <v>0.3377</v>
      </c>
      <c r="E3284" s="223">
        <f t="shared" si="1"/>
        <v>0.6623</v>
      </c>
      <c r="F3284" s="224">
        <v>152.89</v>
      </c>
    </row>
    <row r="3285">
      <c r="A3285" s="219" t="s">
        <v>7357</v>
      </c>
      <c r="B3285" s="220" t="s">
        <v>7358</v>
      </c>
      <c r="C3285" s="221" t="s">
        <v>77</v>
      </c>
      <c r="D3285" s="222">
        <v>0.3415</v>
      </c>
      <c r="E3285" s="223">
        <f t="shared" si="1"/>
        <v>0.6585</v>
      </c>
      <c r="F3285" s="224">
        <v>130.71</v>
      </c>
    </row>
    <row r="3286">
      <c r="A3286" s="219" t="s">
        <v>7359</v>
      </c>
      <c r="B3286" s="220" t="s">
        <v>7360</v>
      </c>
      <c r="C3286" s="221" t="s">
        <v>77</v>
      </c>
      <c r="D3286" s="222">
        <v>0.3389</v>
      </c>
      <c r="E3286" s="223">
        <f t="shared" si="1"/>
        <v>0.6611</v>
      </c>
      <c r="F3286" s="224">
        <v>118.74</v>
      </c>
    </row>
    <row r="3287">
      <c r="A3287" s="219" t="s">
        <v>7361</v>
      </c>
      <c r="B3287" s="220" t="s">
        <v>7362</v>
      </c>
      <c r="C3287" s="221" t="s">
        <v>77</v>
      </c>
      <c r="D3287" s="222">
        <v>0.3036</v>
      </c>
      <c r="E3287" s="223">
        <f t="shared" si="1"/>
        <v>0.6964</v>
      </c>
      <c r="F3287" s="224">
        <v>346.48</v>
      </c>
    </row>
    <row r="3288">
      <c r="A3288" s="219" t="s">
        <v>7363</v>
      </c>
      <c r="B3288" s="220" t="s">
        <v>7364</v>
      </c>
      <c r="C3288" s="221" t="s">
        <v>77</v>
      </c>
      <c r="D3288" s="222">
        <v>0.3379</v>
      </c>
      <c r="E3288" s="223">
        <f t="shared" si="1"/>
        <v>0.6621</v>
      </c>
      <c r="F3288" s="224">
        <v>239.86</v>
      </c>
    </row>
    <row r="3289">
      <c r="A3289" s="219" t="s">
        <v>7365</v>
      </c>
      <c r="B3289" s="220" t="s">
        <v>7366</v>
      </c>
      <c r="C3289" s="221" t="s">
        <v>77</v>
      </c>
      <c r="D3289" s="222">
        <v>0.3561</v>
      </c>
      <c r="E3289" s="223">
        <f t="shared" si="1"/>
        <v>0.6439</v>
      </c>
      <c r="F3289" s="224">
        <v>185.17</v>
      </c>
    </row>
    <row r="3290">
      <c r="A3290" s="219" t="s">
        <v>7367</v>
      </c>
      <c r="B3290" s="220" t="s">
        <v>7368</v>
      </c>
      <c r="C3290" s="221" t="s">
        <v>77</v>
      </c>
      <c r="D3290" s="222">
        <v>0.1963</v>
      </c>
      <c r="E3290" s="223">
        <f t="shared" si="1"/>
        <v>0.8037</v>
      </c>
      <c r="F3290" s="224">
        <v>272.38</v>
      </c>
    </row>
    <row r="3291">
      <c r="A3291" s="219" t="s">
        <v>7369</v>
      </c>
      <c r="B3291" s="220" t="s">
        <v>7370</v>
      </c>
      <c r="C3291" s="221" t="s">
        <v>77</v>
      </c>
      <c r="D3291" s="222">
        <v>0.186</v>
      </c>
      <c r="E3291" s="223">
        <f t="shared" si="1"/>
        <v>0.814</v>
      </c>
      <c r="F3291" s="224">
        <v>264.9</v>
      </c>
    </row>
    <row r="3292">
      <c r="A3292" s="219" t="s">
        <v>7371</v>
      </c>
      <c r="B3292" s="220" t="s">
        <v>7372</v>
      </c>
      <c r="C3292" s="221" t="s">
        <v>77</v>
      </c>
      <c r="D3292" s="222">
        <v>0.1761</v>
      </c>
      <c r="E3292" s="223">
        <f t="shared" si="1"/>
        <v>0.8239</v>
      </c>
      <c r="F3292" s="224">
        <v>258.38</v>
      </c>
    </row>
    <row r="3293">
      <c r="A3293" s="219" t="s">
        <v>7373</v>
      </c>
      <c r="B3293" s="220" t="s">
        <v>7374</v>
      </c>
      <c r="C3293" s="221" t="s">
        <v>77</v>
      </c>
      <c r="D3293" s="222">
        <v>0.1566</v>
      </c>
      <c r="E3293" s="223">
        <f t="shared" si="1"/>
        <v>0.8434</v>
      </c>
      <c r="F3293" s="224">
        <v>245.74</v>
      </c>
    </row>
    <row r="3294">
      <c r="A3294" s="219" t="s">
        <v>7375</v>
      </c>
      <c r="B3294" s="220" t="s">
        <v>7376</v>
      </c>
      <c r="C3294" s="221" t="s">
        <v>77</v>
      </c>
      <c r="D3294" s="222">
        <v>0.2515</v>
      </c>
      <c r="E3294" s="223">
        <f t="shared" si="1"/>
        <v>0.7485</v>
      </c>
      <c r="F3294" s="224">
        <v>343.62</v>
      </c>
    </row>
    <row r="3295">
      <c r="A3295" s="219" t="s">
        <v>7377</v>
      </c>
      <c r="B3295" s="220" t="s">
        <v>7378</v>
      </c>
      <c r="C3295" s="221" t="s">
        <v>77</v>
      </c>
      <c r="D3295" s="222">
        <v>0.238</v>
      </c>
      <c r="E3295" s="223">
        <f t="shared" si="1"/>
        <v>0.762</v>
      </c>
      <c r="F3295" s="224">
        <v>312.92</v>
      </c>
    </row>
    <row r="3296">
      <c r="A3296" s="219" t="s">
        <v>7379</v>
      </c>
      <c r="B3296" s="220" t="s">
        <v>7380</v>
      </c>
      <c r="C3296" s="221" t="s">
        <v>77</v>
      </c>
      <c r="D3296" s="222">
        <v>0.225</v>
      </c>
      <c r="E3296" s="223">
        <f t="shared" si="1"/>
        <v>0.775</v>
      </c>
      <c r="F3296" s="224">
        <v>293.35</v>
      </c>
    </row>
    <row r="3297">
      <c r="A3297" s="219" t="s">
        <v>7381</v>
      </c>
      <c r="B3297" s="220" t="s">
        <v>7382</v>
      </c>
      <c r="C3297" s="221" t="s">
        <v>77</v>
      </c>
      <c r="D3297" s="222">
        <v>0.2128</v>
      </c>
      <c r="E3297" s="223">
        <f t="shared" si="1"/>
        <v>0.7872</v>
      </c>
      <c r="F3297" s="224">
        <v>280.58</v>
      </c>
    </row>
    <row r="3298">
      <c r="A3298" s="219" t="s">
        <v>7383</v>
      </c>
      <c r="B3298" s="220" t="s">
        <v>7384</v>
      </c>
      <c r="C3298" s="221" t="s">
        <v>77</v>
      </c>
      <c r="D3298" s="222">
        <v>0.329</v>
      </c>
      <c r="E3298" s="223">
        <f t="shared" si="1"/>
        <v>0.671</v>
      </c>
      <c r="F3298" s="224">
        <v>126.07</v>
      </c>
    </row>
    <row r="3299">
      <c r="A3299" s="219" t="s">
        <v>7385</v>
      </c>
      <c r="B3299" s="220" t="s">
        <v>7386</v>
      </c>
      <c r="C3299" s="221" t="s">
        <v>77</v>
      </c>
      <c r="D3299" s="222">
        <v>0.319</v>
      </c>
      <c r="E3299" s="223">
        <f t="shared" si="1"/>
        <v>0.681</v>
      </c>
      <c r="F3299" s="224">
        <v>119.69</v>
      </c>
    </row>
    <row r="3300">
      <c r="A3300" s="219" t="s">
        <v>7387</v>
      </c>
      <c r="B3300" s="220" t="s">
        <v>7388</v>
      </c>
      <c r="C3300" s="221" t="s">
        <v>77</v>
      </c>
      <c r="D3300" s="222">
        <v>0.3085</v>
      </c>
      <c r="E3300" s="223">
        <f t="shared" si="1"/>
        <v>0.6915</v>
      </c>
      <c r="F3300" s="224">
        <v>114.18</v>
      </c>
    </row>
    <row r="3301">
      <c r="A3301" s="219" t="s">
        <v>7389</v>
      </c>
      <c r="B3301" s="220" t="s">
        <v>7390</v>
      </c>
      <c r="C3301" s="221" t="s">
        <v>77</v>
      </c>
      <c r="D3301" s="222">
        <v>0.2878</v>
      </c>
      <c r="E3301" s="223">
        <f t="shared" si="1"/>
        <v>0.7122</v>
      </c>
      <c r="F3301" s="224">
        <v>103.39</v>
      </c>
    </row>
    <row r="3302">
      <c r="A3302" s="219" t="s">
        <v>7391</v>
      </c>
      <c r="B3302" s="220" t="s">
        <v>7392</v>
      </c>
      <c r="C3302" s="221" t="s">
        <v>77</v>
      </c>
      <c r="D3302" s="222">
        <v>0.3592</v>
      </c>
      <c r="E3302" s="223">
        <f t="shared" si="1"/>
        <v>0.6408</v>
      </c>
      <c r="F3302" s="224">
        <v>194.91</v>
      </c>
    </row>
    <row r="3303">
      <c r="A3303" s="219" t="s">
        <v>7393</v>
      </c>
      <c r="B3303" s="220" t="s">
        <v>7394</v>
      </c>
      <c r="C3303" s="221" t="s">
        <v>77</v>
      </c>
      <c r="D3303" s="222">
        <v>0.3606</v>
      </c>
      <c r="E3303" s="223">
        <f t="shared" si="1"/>
        <v>0.6394</v>
      </c>
      <c r="F3303" s="224">
        <v>164.42</v>
      </c>
    </row>
    <row r="3304">
      <c r="A3304" s="219" t="s">
        <v>7395</v>
      </c>
      <c r="B3304" s="220" t="s">
        <v>7396</v>
      </c>
      <c r="C3304" s="221" t="s">
        <v>77</v>
      </c>
      <c r="D3304" s="222">
        <v>0.3726</v>
      </c>
      <c r="E3304" s="223">
        <f t="shared" si="1"/>
        <v>0.6274</v>
      </c>
      <c r="F3304" s="224">
        <v>139.44</v>
      </c>
    </row>
    <row r="3305">
      <c r="A3305" s="219" t="s">
        <v>7397</v>
      </c>
      <c r="B3305" s="220" t="s">
        <v>7398</v>
      </c>
      <c r="C3305" s="221" t="s">
        <v>77</v>
      </c>
      <c r="D3305" s="222">
        <v>0.3501</v>
      </c>
      <c r="E3305" s="223">
        <f t="shared" si="1"/>
        <v>0.6499</v>
      </c>
      <c r="F3305" s="224">
        <v>133.58</v>
      </c>
    </row>
    <row r="3306">
      <c r="A3306" s="219" t="s">
        <v>7399</v>
      </c>
      <c r="B3306" s="220" t="s">
        <v>7400</v>
      </c>
      <c r="C3306" s="221" t="s">
        <v>77</v>
      </c>
      <c r="D3306" s="222">
        <v>0.1442</v>
      </c>
      <c r="E3306" s="223">
        <f t="shared" si="1"/>
        <v>0.8558</v>
      </c>
      <c r="F3306" s="224">
        <v>164.27</v>
      </c>
    </row>
    <row r="3307">
      <c r="A3307" s="219" t="s">
        <v>7401</v>
      </c>
      <c r="B3307" s="220" t="s">
        <v>7402</v>
      </c>
      <c r="C3307" s="221" t="s">
        <v>77</v>
      </c>
      <c r="D3307" s="222">
        <v>0.1574</v>
      </c>
      <c r="E3307" s="223">
        <f t="shared" si="1"/>
        <v>0.8426</v>
      </c>
      <c r="F3307" s="224">
        <v>136.47</v>
      </c>
    </row>
    <row r="3308">
      <c r="A3308" s="219" t="s">
        <v>7403</v>
      </c>
      <c r="B3308" s="220" t="s">
        <v>7404</v>
      </c>
      <c r="C3308" s="221" t="s">
        <v>77</v>
      </c>
      <c r="D3308" s="222">
        <v>0.4014</v>
      </c>
      <c r="E3308" s="223">
        <f t="shared" si="1"/>
        <v>0.5986</v>
      </c>
      <c r="F3308" s="224">
        <v>201.27</v>
      </c>
    </row>
    <row r="3309">
      <c r="A3309" s="219" t="s">
        <v>7405</v>
      </c>
      <c r="B3309" s="220" t="s">
        <v>7406</v>
      </c>
      <c r="C3309" s="221" t="s">
        <v>77</v>
      </c>
      <c r="D3309" s="222">
        <v>0.4132</v>
      </c>
      <c r="E3309" s="223">
        <f t="shared" si="1"/>
        <v>0.5868</v>
      </c>
      <c r="F3309" s="224">
        <v>144.66</v>
      </c>
    </row>
    <row r="3310">
      <c r="A3310" s="219" t="s">
        <v>7407</v>
      </c>
      <c r="B3310" s="220" t="s">
        <v>7408</v>
      </c>
      <c r="C3310" s="221" t="s">
        <v>145</v>
      </c>
      <c r="D3310" s="222">
        <v>0.121</v>
      </c>
      <c r="E3310" s="223">
        <f t="shared" si="1"/>
        <v>0.879</v>
      </c>
      <c r="F3310" s="224">
        <v>2253.47</v>
      </c>
    </row>
    <row r="3311">
      <c r="A3311" s="219" t="s">
        <v>7409</v>
      </c>
      <c r="B3311" s="220" t="s">
        <v>7410</v>
      </c>
      <c r="C3311" s="221" t="s">
        <v>145</v>
      </c>
      <c r="D3311" s="222">
        <v>0.1153</v>
      </c>
      <c r="E3311" s="223">
        <f t="shared" si="1"/>
        <v>0.8847</v>
      </c>
      <c r="F3311" s="224">
        <v>2693.37</v>
      </c>
    </row>
    <row r="3312">
      <c r="A3312" s="219" t="s">
        <v>7411</v>
      </c>
      <c r="B3312" s="220" t="s">
        <v>7412</v>
      </c>
      <c r="C3312" s="221" t="s">
        <v>145</v>
      </c>
      <c r="D3312" s="222">
        <v>0.129</v>
      </c>
      <c r="E3312" s="223">
        <f t="shared" si="1"/>
        <v>0.871</v>
      </c>
      <c r="F3312" s="224">
        <v>1810.74</v>
      </c>
    </row>
    <row r="3313">
      <c r="A3313" s="219" t="s">
        <v>7413</v>
      </c>
      <c r="B3313" s="220" t="s">
        <v>7414</v>
      </c>
      <c r="C3313" s="221" t="s">
        <v>145</v>
      </c>
      <c r="D3313" s="222">
        <v>0.1591</v>
      </c>
      <c r="E3313" s="223">
        <f t="shared" si="1"/>
        <v>0.8409</v>
      </c>
      <c r="F3313" s="224">
        <v>1053.59</v>
      </c>
    </row>
    <row r="3314">
      <c r="A3314" s="219" t="s">
        <v>7415</v>
      </c>
      <c r="B3314" s="220" t="s">
        <v>7416</v>
      </c>
      <c r="C3314" s="221" t="s">
        <v>145</v>
      </c>
      <c r="D3314" s="222">
        <v>0.192</v>
      </c>
      <c r="E3314" s="223">
        <f t="shared" si="1"/>
        <v>0.808</v>
      </c>
      <c r="F3314" s="224">
        <v>883.61</v>
      </c>
    </row>
    <row r="3315">
      <c r="A3315" s="219" t="s">
        <v>7417</v>
      </c>
      <c r="B3315" s="220" t="s">
        <v>7418</v>
      </c>
      <c r="C3315" s="221" t="s">
        <v>145</v>
      </c>
      <c r="D3315" s="222">
        <v>0.1902</v>
      </c>
      <c r="E3315" s="223">
        <f t="shared" si="1"/>
        <v>0.8098</v>
      </c>
      <c r="F3315" s="224">
        <v>988.45</v>
      </c>
    </row>
    <row r="3316">
      <c r="A3316" s="219" t="s">
        <v>7419</v>
      </c>
      <c r="B3316" s="220" t="s">
        <v>7420</v>
      </c>
      <c r="C3316" s="221" t="s">
        <v>145</v>
      </c>
      <c r="D3316" s="222">
        <v>0.204</v>
      </c>
      <c r="E3316" s="223">
        <f t="shared" si="1"/>
        <v>0.796</v>
      </c>
      <c r="F3316" s="224">
        <v>714.08</v>
      </c>
    </row>
    <row r="3317">
      <c r="A3317" s="219" t="s">
        <v>7421</v>
      </c>
      <c r="B3317" s="220" t="s">
        <v>7422</v>
      </c>
      <c r="C3317" s="221" t="s">
        <v>145</v>
      </c>
      <c r="D3317" s="222">
        <v>0.1359</v>
      </c>
      <c r="E3317" s="223">
        <f t="shared" si="1"/>
        <v>0.8641</v>
      </c>
      <c r="F3317" s="224">
        <v>804.16</v>
      </c>
    </row>
    <row r="3318">
      <c r="A3318" s="219" t="s">
        <v>7423</v>
      </c>
      <c r="B3318" s="220" t="s">
        <v>7424</v>
      </c>
      <c r="C3318" s="221" t="s">
        <v>145</v>
      </c>
      <c r="D3318" s="222">
        <v>0.1445</v>
      </c>
      <c r="E3318" s="223">
        <f t="shared" si="1"/>
        <v>0.8555</v>
      </c>
      <c r="F3318" s="224">
        <v>885.47</v>
      </c>
    </row>
    <row r="3319">
      <c r="A3319" s="219" t="s">
        <v>7425</v>
      </c>
      <c r="B3319" s="220" t="s">
        <v>7426</v>
      </c>
      <c r="C3319" s="221" t="s">
        <v>145</v>
      </c>
      <c r="D3319" s="222">
        <v>0.1211</v>
      </c>
      <c r="E3319" s="223">
        <f t="shared" si="1"/>
        <v>0.8789</v>
      </c>
      <c r="F3319" s="224">
        <v>668.78</v>
      </c>
    </row>
    <row r="3320">
      <c r="A3320" s="219" t="s">
        <v>7427</v>
      </c>
      <c r="B3320" s="220" t="s">
        <v>7428</v>
      </c>
      <c r="C3320" s="221" t="s">
        <v>145</v>
      </c>
      <c r="D3320" s="222">
        <v>0.1889</v>
      </c>
      <c r="E3320" s="223">
        <f t="shared" si="1"/>
        <v>0.8111</v>
      </c>
      <c r="F3320" s="224">
        <v>688.76</v>
      </c>
    </row>
    <row r="3321">
      <c r="A3321" s="219" t="s">
        <v>7429</v>
      </c>
      <c r="B3321" s="220" t="s">
        <v>7430</v>
      </c>
      <c r="C3321" s="221" t="s">
        <v>145</v>
      </c>
      <c r="D3321" s="222">
        <v>0.1674</v>
      </c>
      <c r="E3321" s="223">
        <f t="shared" si="1"/>
        <v>0.8326</v>
      </c>
      <c r="F3321" s="224">
        <v>707.28</v>
      </c>
    </row>
    <row r="3322">
      <c r="A3322" s="219" t="s">
        <v>7431</v>
      </c>
      <c r="B3322" s="220" t="s">
        <v>7432</v>
      </c>
      <c r="C3322" s="221" t="s">
        <v>77</v>
      </c>
      <c r="D3322" s="222">
        <v>0.1881</v>
      </c>
      <c r="E3322" s="223">
        <f t="shared" si="1"/>
        <v>0.8119</v>
      </c>
      <c r="F3322" s="224">
        <v>275.79</v>
      </c>
    </row>
    <row r="3323">
      <c r="A3323" s="219" t="s">
        <v>7433</v>
      </c>
      <c r="B3323" s="220" t="s">
        <v>7434</v>
      </c>
      <c r="C3323" s="221" t="s">
        <v>77</v>
      </c>
      <c r="D3323" s="222">
        <v>0.1975</v>
      </c>
      <c r="E3323" s="223">
        <f t="shared" si="1"/>
        <v>0.8025</v>
      </c>
      <c r="F3323" s="224">
        <v>313.48</v>
      </c>
    </row>
    <row r="3324">
      <c r="A3324" s="219" t="s">
        <v>7435</v>
      </c>
      <c r="B3324" s="220" t="s">
        <v>7436</v>
      </c>
      <c r="C3324" s="221" t="s">
        <v>77</v>
      </c>
      <c r="D3324" s="222">
        <v>0.2051</v>
      </c>
      <c r="E3324" s="223">
        <f t="shared" si="1"/>
        <v>0.7949</v>
      </c>
      <c r="F3324" s="224">
        <v>358.88</v>
      </c>
    </row>
    <row r="3325">
      <c r="A3325" s="219" t="s">
        <v>7437</v>
      </c>
      <c r="B3325" s="220" t="s">
        <v>7438</v>
      </c>
      <c r="C3325" s="221" t="s">
        <v>145</v>
      </c>
      <c r="D3325" s="222">
        <v>0.0952</v>
      </c>
      <c r="E3325" s="223">
        <f t="shared" si="1"/>
        <v>0.9048</v>
      </c>
      <c r="F3325" s="224">
        <v>749.29</v>
      </c>
    </row>
    <row r="3326">
      <c r="A3326" s="219" t="s">
        <v>7439</v>
      </c>
      <c r="B3326" s="220" t="s">
        <v>7440</v>
      </c>
      <c r="C3326" s="221" t="s">
        <v>107</v>
      </c>
      <c r="D3326" s="222">
        <v>0.013</v>
      </c>
      <c r="E3326" s="223">
        <f t="shared" si="1"/>
        <v>0.987</v>
      </c>
      <c r="F3326" s="224">
        <v>4564.71</v>
      </c>
    </row>
    <row r="3327">
      <c r="A3327" s="219" t="s">
        <v>7441</v>
      </c>
      <c r="B3327" s="220" t="s">
        <v>7442</v>
      </c>
      <c r="C3327" s="221" t="s">
        <v>107</v>
      </c>
      <c r="D3327" s="222">
        <v>0.0128</v>
      </c>
      <c r="E3327" s="223">
        <f t="shared" si="1"/>
        <v>0.9872</v>
      </c>
      <c r="F3327" s="224">
        <v>5708.06</v>
      </c>
    </row>
    <row r="3328">
      <c r="A3328" s="219" t="s">
        <v>7443</v>
      </c>
      <c r="B3328" s="220" t="s">
        <v>7444</v>
      </c>
      <c r="C3328" s="221" t="s">
        <v>107</v>
      </c>
      <c r="D3328" s="222">
        <v>0.0112</v>
      </c>
      <c r="E3328" s="223">
        <f t="shared" si="1"/>
        <v>0.9888</v>
      </c>
      <c r="F3328" s="224">
        <v>7710.77</v>
      </c>
    </row>
    <row r="3329">
      <c r="A3329" s="219" t="s">
        <v>7445</v>
      </c>
      <c r="B3329" s="220" t="s">
        <v>7446</v>
      </c>
      <c r="C3329" s="221" t="s">
        <v>107</v>
      </c>
      <c r="D3329" s="222">
        <v>0.0125</v>
      </c>
      <c r="E3329" s="223">
        <f t="shared" si="1"/>
        <v>0.9875</v>
      </c>
      <c r="F3329" s="224">
        <v>9235.7</v>
      </c>
    </row>
    <row r="3330">
      <c r="A3330" s="219" t="s">
        <v>7447</v>
      </c>
      <c r="B3330" s="220" t="s">
        <v>7448</v>
      </c>
      <c r="C3330" s="221" t="s">
        <v>77</v>
      </c>
      <c r="D3330" s="222">
        <v>0.0121</v>
      </c>
      <c r="E3330" s="223">
        <f t="shared" si="1"/>
        <v>0.9879</v>
      </c>
      <c r="F3330" s="224">
        <v>28.81</v>
      </c>
    </row>
    <row r="3331">
      <c r="A3331" s="219" t="s">
        <v>7449</v>
      </c>
      <c r="B3331" s="220" t="s">
        <v>7450</v>
      </c>
      <c r="C3331" s="221" t="s">
        <v>77</v>
      </c>
      <c r="D3331" s="222">
        <v>0.4689</v>
      </c>
      <c r="E3331" s="223">
        <f t="shared" si="1"/>
        <v>0.5311</v>
      </c>
      <c r="F3331" s="224">
        <v>21.73</v>
      </c>
    </row>
    <row r="3332">
      <c r="A3332" s="219" t="s">
        <v>7451</v>
      </c>
      <c r="B3332" s="220" t="s">
        <v>7452</v>
      </c>
      <c r="C3332" s="221" t="s">
        <v>77</v>
      </c>
      <c r="D3332" s="222">
        <v>0.4146</v>
      </c>
      <c r="E3332" s="223">
        <f t="shared" si="1"/>
        <v>0.5854</v>
      </c>
      <c r="F3332" s="224">
        <v>31.16</v>
      </c>
    </row>
    <row r="3333">
      <c r="A3333" s="219" t="s">
        <v>7453</v>
      </c>
      <c r="B3333" s="220" t="s">
        <v>7454</v>
      </c>
      <c r="C3333" s="221" t="s">
        <v>77</v>
      </c>
      <c r="D3333" s="222">
        <v>0.4506</v>
      </c>
      <c r="E3333" s="223">
        <f t="shared" si="1"/>
        <v>0.5494</v>
      </c>
      <c r="F3333" s="224">
        <v>35.62</v>
      </c>
    </row>
    <row r="3334">
      <c r="A3334" s="219" t="s">
        <v>7455</v>
      </c>
      <c r="B3334" s="220" t="s">
        <v>7456</v>
      </c>
      <c r="C3334" s="221" t="s">
        <v>77</v>
      </c>
      <c r="D3334" s="222">
        <v>0.4344</v>
      </c>
      <c r="E3334" s="223">
        <f t="shared" si="1"/>
        <v>0.5656</v>
      </c>
      <c r="F3334" s="224">
        <v>43.53</v>
      </c>
    </row>
    <row r="3335">
      <c r="A3335" s="219" t="s">
        <v>7457</v>
      </c>
      <c r="B3335" s="220" t="s">
        <v>7458</v>
      </c>
      <c r="C3335" s="221" t="s">
        <v>77</v>
      </c>
      <c r="D3335" s="222">
        <v>0.5137</v>
      </c>
      <c r="E3335" s="223">
        <f t="shared" si="1"/>
        <v>0.4863</v>
      </c>
      <c r="F3335" s="224">
        <v>30.19</v>
      </c>
    </row>
    <row r="3336">
      <c r="A3336" s="219" t="s">
        <v>7459</v>
      </c>
      <c r="B3336" s="220" t="s">
        <v>7460</v>
      </c>
      <c r="C3336" s="221" t="s">
        <v>77</v>
      </c>
      <c r="D3336" s="222">
        <v>0.4749</v>
      </c>
      <c r="E3336" s="223">
        <f t="shared" si="1"/>
        <v>0.5251</v>
      </c>
      <c r="F3336" s="224">
        <v>44.22</v>
      </c>
    </row>
    <row r="3337">
      <c r="A3337" s="219" t="s">
        <v>7461</v>
      </c>
      <c r="B3337" s="220" t="s">
        <v>7462</v>
      </c>
      <c r="C3337" s="221" t="s">
        <v>77</v>
      </c>
      <c r="D3337" s="222">
        <v>0.4392</v>
      </c>
      <c r="E3337" s="223">
        <f t="shared" si="1"/>
        <v>0.5608</v>
      </c>
      <c r="F3337" s="224">
        <v>21.63</v>
      </c>
    </row>
    <row r="3338">
      <c r="A3338" s="219" t="s">
        <v>7463</v>
      </c>
      <c r="B3338" s="220" t="s">
        <v>7464</v>
      </c>
      <c r="C3338" s="221" t="s">
        <v>77</v>
      </c>
      <c r="D3338" s="222">
        <v>0.396</v>
      </c>
      <c r="E3338" s="223">
        <f t="shared" si="1"/>
        <v>0.604</v>
      </c>
      <c r="F3338" s="224">
        <v>32.83</v>
      </c>
    </row>
    <row r="3339">
      <c r="A3339" s="219" t="s">
        <v>7465</v>
      </c>
      <c r="B3339" s="220" t="s">
        <v>7466</v>
      </c>
      <c r="C3339" s="221" t="s">
        <v>77</v>
      </c>
      <c r="D3339" s="222">
        <v>0.5371</v>
      </c>
      <c r="E3339" s="223">
        <f t="shared" si="1"/>
        <v>0.4629</v>
      </c>
      <c r="F3339" s="224">
        <v>34.37</v>
      </c>
    </row>
    <row r="3340">
      <c r="A3340" s="219" t="s">
        <v>7467</v>
      </c>
      <c r="B3340" s="220" t="s">
        <v>7468</v>
      </c>
      <c r="C3340" s="221" t="s">
        <v>77</v>
      </c>
      <c r="D3340" s="222">
        <v>0.4861</v>
      </c>
      <c r="E3340" s="223">
        <f t="shared" si="1"/>
        <v>0.5139</v>
      </c>
      <c r="F3340" s="224">
        <v>46.47</v>
      </c>
    </row>
    <row r="3341">
      <c r="A3341" s="219" t="s">
        <v>7469</v>
      </c>
      <c r="B3341" s="220" t="s">
        <v>7470</v>
      </c>
      <c r="C3341" s="221" t="s">
        <v>77</v>
      </c>
      <c r="D3341" s="222">
        <v>0.4391</v>
      </c>
      <c r="E3341" s="223">
        <f t="shared" si="1"/>
        <v>0.5609</v>
      </c>
      <c r="F3341" s="224">
        <v>21.61</v>
      </c>
    </row>
    <row r="3342">
      <c r="A3342" s="219" t="s">
        <v>7471</v>
      </c>
      <c r="B3342" s="220" t="s">
        <v>7472</v>
      </c>
      <c r="C3342" s="221" t="s">
        <v>77</v>
      </c>
      <c r="D3342" s="222">
        <v>0.404</v>
      </c>
      <c r="E3342" s="223">
        <f t="shared" si="1"/>
        <v>0.596</v>
      </c>
      <c r="F3342" s="224">
        <v>33.71</v>
      </c>
    </row>
    <row r="3343">
      <c r="A3343" s="219" t="s">
        <v>7473</v>
      </c>
      <c r="B3343" s="220" t="s">
        <v>7474</v>
      </c>
      <c r="C3343" s="221" t="s">
        <v>77</v>
      </c>
      <c r="D3343" s="222">
        <v>0.5661</v>
      </c>
      <c r="E3343" s="223">
        <f t="shared" si="1"/>
        <v>0.4339</v>
      </c>
      <c r="F3343" s="224">
        <v>41.71</v>
      </c>
    </row>
    <row r="3344">
      <c r="A3344" s="219" t="s">
        <v>7475</v>
      </c>
      <c r="B3344" s="220" t="s">
        <v>7476</v>
      </c>
      <c r="C3344" s="221" t="s">
        <v>77</v>
      </c>
      <c r="D3344" s="222">
        <v>0.5154</v>
      </c>
      <c r="E3344" s="223">
        <f t="shared" si="1"/>
        <v>0.4846</v>
      </c>
      <c r="F3344" s="224">
        <v>53.8</v>
      </c>
    </row>
    <row r="3345">
      <c r="A3345" s="219" t="s">
        <v>7477</v>
      </c>
      <c r="B3345" s="220" t="s">
        <v>7478</v>
      </c>
      <c r="C3345" s="221" t="s">
        <v>77</v>
      </c>
      <c r="D3345" s="222">
        <v>0.5016</v>
      </c>
      <c r="E3345" s="223">
        <f t="shared" si="1"/>
        <v>0.4984</v>
      </c>
      <c r="F3345" s="224">
        <v>28.35</v>
      </c>
    </row>
    <row r="3346">
      <c r="A3346" s="219" t="s">
        <v>7479</v>
      </c>
      <c r="B3346" s="220" t="s">
        <v>7480</v>
      </c>
      <c r="C3346" s="221" t="s">
        <v>77</v>
      </c>
      <c r="D3346" s="222">
        <v>0.445</v>
      </c>
      <c r="E3346" s="223">
        <f t="shared" si="1"/>
        <v>0.555</v>
      </c>
      <c r="F3346" s="224">
        <v>39.1</v>
      </c>
    </row>
    <row r="3347">
      <c r="A3347" s="219" t="s">
        <v>7481</v>
      </c>
      <c r="B3347" s="220" t="s">
        <v>7482</v>
      </c>
      <c r="C3347" s="221" t="s">
        <v>77</v>
      </c>
      <c r="D3347" s="222">
        <v>0.3947</v>
      </c>
      <c r="E3347" s="223">
        <f t="shared" si="1"/>
        <v>0.6053</v>
      </c>
      <c r="F3347" s="224">
        <v>18.52</v>
      </c>
    </row>
    <row r="3348">
      <c r="A3348" s="219" t="s">
        <v>7483</v>
      </c>
      <c r="B3348" s="220" t="s">
        <v>7484</v>
      </c>
      <c r="C3348" s="221" t="s">
        <v>77</v>
      </c>
      <c r="D3348" s="222">
        <v>0.3584</v>
      </c>
      <c r="E3348" s="223">
        <f t="shared" si="1"/>
        <v>0.6416</v>
      </c>
      <c r="F3348" s="224">
        <v>29.27</v>
      </c>
    </row>
    <row r="3349">
      <c r="A3349" s="219" t="s">
        <v>7485</v>
      </c>
      <c r="B3349" s="220" t="s">
        <v>7486</v>
      </c>
      <c r="C3349" s="221" t="s">
        <v>77</v>
      </c>
      <c r="D3349" s="222">
        <v>0.5352</v>
      </c>
      <c r="E3349" s="223">
        <f t="shared" si="1"/>
        <v>0.4648</v>
      </c>
      <c r="F3349" s="224">
        <v>33.99</v>
      </c>
    </row>
    <row r="3350">
      <c r="A3350" s="219" t="s">
        <v>7487</v>
      </c>
      <c r="B3350" s="220" t="s">
        <v>7488</v>
      </c>
      <c r="C3350" s="221" t="s">
        <v>77</v>
      </c>
      <c r="D3350" s="222">
        <v>0.4775</v>
      </c>
      <c r="E3350" s="223">
        <f t="shared" si="1"/>
        <v>0.5225</v>
      </c>
      <c r="F3350" s="224">
        <v>44.75</v>
      </c>
    </row>
    <row r="3351">
      <c r="A3351" s="219" t="s">
        <v>7489</v>
      </c>
      <c r="B3351" s="220" t="s">
        <v>7490</v>
      </c>
      <c r="C3351" s="221" t="s">
        <v>77</v>
      </c>
      <c r="D3351" s="222">
        <v>0.5402</v>
      </c>
      <c r="E3351" s="223">
        <f t="shared" si="1"/>
        <v>0.4598</v>
      </c>
      <c r="F3351" s="224">
        <v>61.99</v>
      </c>
    </row>
    <row r="3352">
      <c r="A3352" s="219" t="s">
        <v>7491</v>
      </c>
      <c r="B3352" s="220" t="s">
        <v>7492</v>
      </c>
      <c r="C3352" s="221" t="s">
        <v>77</v>
      </c>
      <c r="D3352" s="222">
        <v>0.5199</v>
      </c>
      <c r="E3352" s="223">
        <f t="shared" si="1"/>
        <v>0.4801</v>
      </c>
      <c r="F3352" s="224">
        <v>71.74</v>
      </c>
    </row>
    <row r="3353">
      <c r="A3353" s="219" t="s">
        <v>7493</v>
      </c>
      <c r="B3353" s="220" t="s">
        <v>7494</v>
      </c>
      <c r="C3353" s="221" t="s">
        <v>77</v>
      </c>
      <c r="D3353" s="222">
        <v>0.4728</v>
      </c>
      <c r="E3353" s="223">
        <f t="shared" si="1"/>
        <v>0.5272</v>
      </c>
      <c r="F3353" s="224">
        <v>43.82</v>
      </c>
    </row>
    <row r="3354">
      <c r="A3354" s="219" t="s">
        <v>7495</v>
      </c>
      <c r="B3354" s="220" t="s">
        <v>7496</v>
      </c>
      <c r="C3354" s="221" t="s">
        <v>77</v>
      </c>
      <c r="D3354" s="222">
        <v>0.4484</v>
      </c>
      <c r="E3354" s="223">
        <f t="shared" si="1"/>
        <v>0.5516</v>
      </c>
      <c r="F3354" s="224">
        <v>51.61</v>
      </c>
    </row>
    <row r="3355">
      <c r="A3355" s="219" t="s">
        <v>7497</v>
      </c>
      <c r="B3355" s="220" t="s">
        <v>7498</v>
      </c>
      <c r="C3355" s="221" t="s">
        <v>104</v>
      </c>
      <c r="D3355" s="222">
        <v>0.1608</v>
      </c>
      <c r="E3355" s="223">
        <f t="shared" si="1"/>
        <v>0.8392</v>
      </c>
      <c r="F3355" s="224">
        <v>11.13</v>
      </c>
    </row>
    <row r="3356">
      <c r="A3356" s="219" t="s">
        <v>7499</v>
      </c>
      <c r="B3356" s="220" t="s">
        <v>7500</v>
      </c>
      <c r="C3356" s="221" t="s">
        <v>104</v>
      </c>
      <c r="D3356" s="222">
        <v>0.1269</v>
      </c>
      <c r="E3356" s="223">
        <f t="shared" si="1"/>
        <v>0.8731</v>
      </c>
      <c r="F3356" s="224">
        <v>9.06</v>
      </c>
    </row>
    <row r="3357">
      <c r="A3357" s="219" t="s">
        <v>7501</v>
      </c>
      <c r="B3357" s="220" t="s">
        <v>7502</v>
      </c>
      <c r="C3357" s="221" t="s">
        <v>104</v>
      </c>
      <c r="D3357" s="222">
        <v>0.0819</v>
      </c>
      <c r="E3357" s="223">
        <f t="shared" si="1"/>
        <v>0.9181</v>
      </c>
      <c r="F3357" s="224">
        <v>8.42</v>
      </c>
    </row>
    <row r="3358">
      <c r="A3358" s="219" t="s">
        <v>7503</v>
      </c>
      <c r="B3358" s="220" t="s">
        <v>7504</v>
      </c>
      <c r="C3358" s="221" t="s">
        <v>104</v>
      </c>
      <c r="D3358" s="222">
        <v>0.2899</v>
      </c>
      <c r="E3358" s="223">
        <f t="shared" si="1"/>
        <v>0.7101</v>
      </c>
      <c r="F3358" s="224">
        <v>14.59</v>
      </c>
    </row>
    <row r="3359">
      <c r="A3359" s="219" t="s">
        <v>7505</v>
      </c>
      <c r="B3359" s="220" t="s">
        <v>7506</v>
      </c>
      <c r="C3359" s="221" t="s">
        <v>104</v>
      </c>
      <c r="D3359" s="222">
        <v>0.2394</v>
      </c>
      <c r="E3359" s="223">
        <f t="shared" si="1"/>
        <v>0.7606</v>
      </c>
      <c r="F3359" s="224">
        <v>11.28</v>
      </c>
    </row>
    <row r="3360">
      <c r="A3360" s="219" t="s">
        <v>7507</v>
      </c>
      <c r="B3360" s="220" t="s">
        <v>7508</v>
      </c>
      <c r="C3360" s="221" t="s">
        <v>104</v>
      </c>
      <c r="D3360" s="222">
        <v>0.1689</v>
      </c>
      <c r="E3360" s="223">
        <f t="shared" si="1"/>
        <v>0.8311</v>
      </c>
      <c r="F3360" s="224">
        <v>9.77</v>
      </c>
    </row>
    <row r="3361">
      <c r="A3361" s="219" t="s">
        <v>7509</v>
      </c>
      <c r="B3361" s="220" t="s">
        <v>7510</v>
      </c>
      <c r="C3361" s="221" t="s">
        <v>104</v>
      </c>
      <c r="D3361" s="222">
        <v>0.3577</v>
      </c>
      <c r="E3361" s="223">
        <f t="shared" si="1"/>
        <v>0.6423</v>
      </c>
      <c r="F3361" s="224">
        <v>18.48</v>
      </c>
    </row>
    <row r="3362">
      <c r="A3362" s="219" t="s">
        <v>7511</v>
      </c>
      <c r="B3362" s="220" t="s">
        <v>7512</v>
      </c>
      <c r="C3362" s="221" t="s">
        <v>104</v>
      </c>
      <c r="D3362" s="222">
        <v>0.1917</v>
      </c>
      <c r="E3362" s="223">
        <f t="shared" si="1"/>
        <v>0.8083</v>
      </c>
      <c r="F3362" s="224">
        <v>11.79</v>
      </c>
    </row>
    <row r="3363">
      <c r="A3363" s="219" t="s">
        <v>7513</v>
      </c>
      <c r="B3363" s="220" t="s">
        <v>7514</v>
      </c>
      <c r="C3363" s="221" t="s">
        <v>104</v>
      </c>
      <c r="D3363" s="222">
        <v>0.153</v>
      </c>
      <c r="E3363" s="223">
        <f t="shared" si="1"/>
        <v>0.847</v>
      </c>
      <c r="F3363" s="224">
        <v>9.48</v>
      </c>
    </row>
    <row r="3364">
      <c r="A3364" s="219" t="s">
        <v>7515</v>
      </c>
      <c r="B3364" s="220" t="s">
        <v>7516</v>
      </c>
      <c r="C3364" s="221" t="s">
        <v>104</v>
      </c>
      <c r="D3364" s="222">
        <v>0.1002</v>
      </c>
      <c r="E3364" s="223">
        <f t="shared" si="1"/>
        <v>0.8998</v>
      </c>
      <c r="F3364" s="224">
        <v>8.68</v>
      </c>
    </row>
    <row r="3365">
      <c r="A3365" s="219" t="s">
        <v>7517</v>
      </c>
      <c r="B3365" s="220" t="s">
        <v>7518</v>
      </c>
      <c r="C3365" s="221" t="s">
        <v>145</v>
      </c>
      <c r="D3365" s="222">
        <v>0.1489</v>
      </c>
      <c r="E3365" s="223">
        <f t="shared" si="1"/>
        <v>0.8511</v>
      </c>
      <c r="F3365" s="224">
        <v>492.91</v>
      </c>
    </row>
    <row r="3366">
      <c r="A3366" s="219" t="s">
        <v>7519</v>
      </c>
      <c r="B3366" s="220" t="s">
        <v>7520</v>
      </c>
      <c r="C3366" s="221" t="s">
        <v>145</v>
      </c>
      <c r="D3366" s="222">
        <v>0.1465</v>
      </c>
      <c r="E3366" s="223">
        <f t="shared" si="1"/>
        <v>0.8535</v>
      </c>
      <c r="F3366" s="224">
        <v>484.07</v>
      </c>
    </row>
    <row r="3367">
      <c r="A3367" s="219" t="s">
        <v>7521</v>
      </c>
      <c r="B3367" s="220" t="s">
        <v>7522</v>
      </c>
      <c r="C3367" s="221" t="s">
        <v>145</v>
      </c>
      <c r="D3367" s="222">
        <v>0.1476</v>
      </c>
      <c r="E3367" s="223">
        <f t="shared" si="1"/>
        <v>0.8524</v>
      </c>
      <c r="F3367" s="224">
        <v>544.42</v>
      </c>
    </row>
    <row r="3368">
      <c r="A3368" s="219" t="s">
        <v>7523</v>
      </c>
      <c r="B3368" s="220" t="s">
        <v>7524</v>
      </c>
      <c r="C3368" s="221" t="s">
        <v>145</v>
      </c>
      <c r="D3368" s="222">
        <v>0.1447</v>
      </c>
      <c r="E3368" s="223">
        <f t="shared" si="1"/>
        <v>0.8553</v>
      </c>
      <c r="F3368" s="224">
        <v>535.89</v>
      </c>
    </row>
    <row r="3369">
      <c r="A3369" s="219" t="s">
        <v>7525</v>
      </c>
      <c r="B3369" s="220" t="s">
        <v>7526</v>
      </c>
      <c r="C3369" s="221" t="s">
        <v>145</v>
      </c>
      <c r="D3369" s="222">
        <v>0.1337</v>
      </c>
      <c r="E3369" s="223">
        <f t="shared" si="1"/>
        <v>0.8663</v>
      </c>
      <c r="F3369" s="224">
        <v>601.23</v>
      </c>
    </row>
    <row r="3370">
      <c r="A3370" s="219" t="s">
        <v>7527</v>
      </c>
      <c r="B3370" s="220" t="s">
        <v>7528</v>
      </c>
      <c r="C3370" s="221" t="s">
        <v>145</v>
      </c>
      <c r="D3370" s="222">
        <v>0.1301</v>
      </c>
      <c r="E3370" s="223">
        <f t="shared" si="1"/>
        <v>0.8699</v>
      </c>
      <c r="F3370" s="224">
        <v>596.09</v>
      </c>
    </row>
    <row r="3371">
      <c r="A3371" s="219" t="s">
        <v>7529</v>
      </c>
      <c r="B3371" s="220" t="s">
        <v>7530</v>
      </c>
      <c r="C3371" s="221" t="s">
        <v>145</v>
      </c>
      <c r="D3371" s="222">
        <v>0.113</v>
      </c>
      <c r="E3371" s="223">
        <f t="shared" si="1"/>
        <v>0.887</v>
      </c>
      <c r="F3371" s="224">
        <v>693.45</v>
      </c>
    </row>
    <row r="3372">
      <c r="A3372" s="219" t="s">
        <v>7531</v>
      </c>
      <c r="B3372" s="220" t="s">
        <v>7532</v>
      </c>
      <c r="C3372" s="221" t="s">
        <v>145</v>
      </c>
      <c r="D3372" s="222">
        <v>0.1099</v>
      </c>
      <c r="E3372" s="223">
        <f t="shared" si="1"/>
        <v>0.8901</v>
      </c>
      <c r="F3372" s="224">
        <v>694.7</v>
      </c>
    </row>
    <row r="3373">
      <c r="A3373" s="219" t="s">
        <v>7533</v>
      </c>
      <c r="B3373" s="220" t="s">
        <v>7534</v>
      </c>
      <c r="C3373" s="221" t="s">
        <v>145</v>
      </c>
      <c r="D3373" s="222">
        <v>0.3012</v>
      </c>
      <c r="E3373" s="223">
        <f t="shared" si="1"/>
        <v>0.6988</v>
      </c>
      <c r="F3373" s="224">
        <v>905.78</v>
      </c>
    </row>
    <row r="3374">
      <c r="A3374" s="219" t="s">
        <v>7535</v>
      </c>
      <c r="B3374" s="220" t="s">
        <v>7536</v>
      </c>
      <c r="C3374" s="221" t="s">
        <v>145</v>
      </c>
      <c r="D3374" s="222">
        <v>0.3526</v>
      </c>
      <c r="E3374" s="223">
        <f t="shared" si="1"/>
        <v>0.6474</v>
      </c>
      <c r="F3374" s="224">
        <v>1038.68</v>
      </c>
    </row>
    <row r="3375">
      <c r="A3375" s="219" t="s">
        <v>7537</v>
      </c>
      <c r="B3375" s="220" t="s">
        <v>7538</v>
      </c>
      <c r="C3375" s="221" t="s">
        <v>145</v>
      </c>
      <c r="D3375" s="222">
        <v>0.3673</v>
      </c>
      <c r="E3375" s="223">
        <f t="shared" si="1"/>
        <v>0.6327</v>
      </c>
      <c r="F3375" s="224">
        <v>1084.36</v>
      </c>
    </row>
    <row r="3376">
      <c r="A3376" s="219" t="s">
        <v>7539</v>
      </c>
      <c r="B3376" s="220" t="s">
        <v>7540</v>
      </c>
      <c r="C3376" s="221" t="s">
        <v>107</v>
      </c>
      <c r="D3376" s="222">
        <v>0.4863</v>
      </c>
      <c r="E3376" s="223">
        <f t="shared" si="1"/>
        <v>0.5137</v>
      </c>
      <c r="F3376" s="224">
        <v>109.02</v>
      </c>
    </row>
    <row r="3377">
      <c r="A3377" s="219" t="s">
        <v>7541</v>
      </c>
      <c r="B3377" s="220" t="s">
        <v>7542</v>
      </c>
      <c r="C3377" s="221" t="s">
        <v>107</v>
      </c>
      <c r="D3377" s="222">
        <v>0.3309</v>
      </c>
      <c r="E3377" s="223">
        <f t="shared" si="1"/>
        <v>0.6691</v>
      </c>
      <c r="F3377" s="224">
        <v>114.12</v>
      </c>
    </row>
    <row r="3378">
      <c r="A3378" s="219" t="s">
        <v>7543</v>
      </c>
      <c r="B3378" s="220" t="s">
        <v>7544</v>
      </c>
      <c r="C3378" s="221" t="s">
        <v>77</v>
      </c>
      <c r="D3378" s="222">
        <v>0.4689</v>
      </c>
      <c r="E3378" s="223">
        <f t="shared" si="1"/>
        <v>0.5311</v>
      </c>
      <c r="F3378" s="224">
        <v>751.22</v>
      </c>
    </row>
    <row r="3379">
      <c r="A3379" s="219" t="s">
        <v>7545</v>
      </c>
      <c r="B3379" s="220" t="s">
        <v>7546</v>
      </c>
      <c r="C3379" s="221" t="s">
        <v>77</v>
      </c>
      <c r="D3379" s="222">
        <v>0.4771</v>
      </c>
      <c r="E3379" s="223">
        <f t="shared" si="1"/>
        <v>0.5229</v>
      </c>
      <c r="F3379" s="224">
        <v>711.0</v>
      </c>
    </row>
    <row r="3380">
      <c r="A3380" s="219" t="s">
        <v>7547</v>
      </c>
      <c r="B3380" s="220" t="s">
        <v>7548</v>
      </c>
      <c r="C3380" s="221" t="s">
        <v>107</v>
      </c>
      <c r="D3380" s="222">
        <v>0.4165</v>
      </c>
      <c r="E3380" s="223">
        <f t="shared" si="1"/>
        <v>0.5835</v>
      </c>
      <c r="F3380" s="224">
        <v>553.19</v>
      </c>
    </row>
    <row r="3381">
      <c r="A3381" s="219" t="s">
        <v>7549</v>
      </c>
      <c r="B3381" s="220" t="s">
        <v>7550</v>
      </c>
      <c r="C3381" s="221" t="s">
        <v>107</v>
      </c>
      <c r="D3381" s="222">
        <v>0.3437</v>
      </c>
      <c r="E3381" s="223">
        <f t="shared" si="1"/>
        <v>0.6563</v>
      </c>
      <c r="F3381" s="224">
        <v>639.06</v>
      </c>
    </row>
    <row r="3382">
      <c r="A3382" s="219" t="s">
        <v>7551</v>
      </c>
      <c r="B3382" s="220" t="s">
        <v>7552</v>
      </c>
      <c r="C3382" s="221" t="s">
        <v>107</v>
      </c>
      <c r="D3382" s="222">
        <v>0.119</v>
      </c>
      <c r="E3382" s="223">
        <f t="shared" si="1"/>
        <v>0.881</v>
      </c>
      <c r="F3382" s="224">
        <v>1123.28</v>
      </c>
    </row>
    <row r="3383">
      <c r="A3383" s="219" t="s">
        <v>7553</v>
      </c>
      <c r="B3383" s="220" t="s">
        <v>7554</v>
      </c>
      <c r="C3383" s="221" t="s">
        <v>107</v>
      </c>
      <c r="D3383" s="222">
        <v>0.2367</v>
      </c>
      <c r="E3383" s="223">
        <f t="shared" si="1"/>
        <v>0.7633</v>
      </c>
      <c r="F3383" s="224">
        <v>49.05</v>
      </c>
    </row>
    <row r="3384">
      <c r="A3384" s="219" t="s">
        <v>7555</v>
      </c>
      <c r="B3384" s="220" t="s">
        <v>7556</v>
      </c>
      <c r="C3384" s="221" t="s">
        <v>107</v>
      </c>
      <c r="D3384" s="222">
        <v>0.2297</v>
      </c>
      <c r="E3384" s="223">
        <f t="shared" si="1"/>
        <v>0.7703</v>
      </c>
      <c r="F3384" s="224">
        <v>53.59</v>
      </c>
    </row>
    <row r="3385">
      <c r="A3385" s="219" t="s">
        <v>7557</v>
      </c>
      <c r="B3385" s="220" t="s">
        <v>7558</v>
      </c>
      <c r="C3385" s="221" t="s">
        <v>107</v>
      </c>
      <c r="D3385" s="222">
        <v>0.2065</v>
      </c>
      <c r="E3385" s="223">
        <f t="shared" si="1"/>
        <v>0.7935</v>
      </c>
      <c r="F3385" s="224">
        <v>51.52</v>
      </c>
    </row>
    <row r="3386">
      <c r="A3386" s="219" t="s">
        <v>7559</v>
      </c>
      <c r="B3386" s="220" t="s">
        <v>7560</v>
      </c>
      <c r="C3386" s="221" t="s">
        <v>107</v>
      </c>
      <c r="D3386" s="222">
        <v>0.2531</v>
      </c>
      <c r="E3386" s="223">
        <f t="shared" si="1"/>
        <v>0.7469</v>
      </c>
      <c r="F3386" s="224">
        <v>43.74</v>
      </c>
    </row>
    <row r="3387">
      <c r="A3387" s="219" t="s">
        <v>7561</v>
      </c>
      <c r="B3387" s="220" t="s">
        <v>7562</v>
      </c>
      <c r="C3387" s="221" t="s">
        <v>107</v>
      </c>
      <c r="D3387" s="222">
        <v>0.2022</v>
      </c>
      <c r="E3387" s="223">
        <f t="shared" si="1"/>
        <v>0.7978</v>
      </c>
      <c r="F3387" s="224">
        <v>45.64</v>
      </c>
    </row>
    <row r="3388">
      <c r="A3388" s="219" t="s">
        <v>7563</v>
      </c>
      <c r="B3388" s="220" t="s">
        <v>7564</v>
      </c>
      <c r="C3388" s="221" t="s">
        <v>107</v>
      </c>
      <c r="D3388" s="222">
        <v>0.198</v>
      </c>
      <c r="E3388" s="223">
        <f t="shared" si="1"/>
        <v>0.802</v>
      </c>
      <c r="F3388" s="224">
        <v>50.16</v>
      </c>
    </row>
    <row r="3389">
      <c r="A3389" s="219" t="s">
        <v>7565</v>
      </c>
      <c r="B3389" s="220" t="s">
        <v>7566</v>
      </c>
      <c r="C3389" s="221" t="s">
        <v>107</v>
      </c>
      <c r="D3389" s="222">
        <v>0.1717</v>
      </c>
      <c r="E3389" s="223">
        <f t="shared" si="1"/>
        <v>0.8283</v>
      </c>
      <c r="F3389" s="224">
        <v>48.11</v>
      </c>
    </row>
    <row r="3390">
      <c r="A3390" s="219" t="s">
        <v>7567</v>
      </c>
      <c r="B3390" s="220" t="s">
        <v>7568</v>
      </c>
      <c r="C3390" s="221" t="s">
        <v>107</v>
      </c>
      <c r="D3390" s="222">
        <v>0.2155</v>
      </c>
      <c r="E3390" s="223">
        <f t="shared" si="1"/>
        <v>0.7845</v>
      </c>
      <c r="F3390" s="224">
        <v>40.32</v>
      </c>
    </row>
    <row r="3391">
      <c r="A3391" s="219" t="s">
        <v>7569</v>
      </c>
      <c r="B3391" s="220" t="s">
        <v>7570</v>
      </c>
      <c r="C3391" s="221" t="s">
        <v>107</v>
      </c>
      <c r="D3391" s="222">
        <v>0.2534</v>
      </c>
      <c r="E3391" s="223">
        <f t="shared" si="1"/>
        <v>0.7466</v>
      </c>
      <c r="F3391" s="224">
        <v>8.13</v>
      </c>
    </row>
    <row r="3392">
      <c r="A3392" s="219" t="s">
        <v>7571</v>
      </c>
      <c r="B3392" s="220" t="s">
        <v>7572</v>
      </c>
      <c r="C3392" s="221" t="s">
        <v>107</v>
      </c>
      <c r="D3392" s="222">
        <v>0.3728</v>
      </c>
      <c r="E3392" s="223">
        <f t="shared" si="1"/>
        <v>0.6272</v>
      </c>
      <c r="F3392" s="224">
        <v>41.26</v>
      </c>
    </row>
    <row r="3393">
      <c r="A3393" s="219" t="s">
        <v>7573</v>
      </c>
      <c r="B3393" s="220" t="s">
        <v>7574</v>
      </c>
      <c r="C3393" s="221" t="s">
        <v>107</v>
      </c>
      <c r="D3393" s="222">
        <v>0.3233</v>
      </c>
      <c r="E3393" s="223">
        <f t="shared" si="1"/>
        <v>0.6767</v>
      </c>
      <c r="F3393" s="224">
        <v>52.02</v>
      </c>
    </row>
    <row r="3394">
      <c r="A3394" s="219" t="s">
        <v>7575</v>
      </c>
      <c r="B3394" s="220" t="s">
        <v>7576</v>
      </c>
      <c r="C3394" s="221" t="s">
        <v>107</v>
      </c>
      <c r="D3394" s="222">
        <v>0.3098</v>
      </c>
      <c r="E3394" s="223">
        <f t="shared" si="1"/>
        <v>0.6902</v>
      </c>
      <c r="F3394" s="224">
        <v>50.39</v>
      </c>
    </row>
    <row r="3395">
      <c r="A3395" s="219" t="s">
        <v>7577</v>
      </c>
      <c r="B3395" s="220" t="s">
        <v>7578</v>
      </c>
      <c r="C3395" s="221" t="s">
        <v>107</v>
      </c>
      <c r="D3395" s="222">
        <v>0.2698</v>
      </c>
      <c r="E3395" s="223">
        <f t="shared" si="1"/>
        <v>0.7302</v>
      </c>
      <c r="F3395" s="224">
        <v>66.65</v>
      </c>
    </row>
    <row r="3396">
      <c r="A3396" s="219" t="s">
        <v>7579</v>
      </c>
      <c r="B3396" s="220" t="s">
        <v>7580</v>
      </c>
      <c r="C3396" s="221" t="s">
        <v>107</v>
      </c>
      <c r="D3396" s="222">
        <v>0.2701</v>
      </c>
      <c r="E3396" s="223">
        <f t="shared" si="1"/>
        <v>0.7299</v>
      </c>
      <c r="F3396" s="224">
        <v>60.09</v>
      </c>
    </row>
    <row r="3397">
      <c r="A3397" s="219" t="s">
        <v>7581</v>
      </c>
      <c r="B3397" s="220" t="s">
        <v>7582</v>
      </c>
      <c r="C3397" s="221" t="s">
        <v>107</v>
      </c>
      <c r="D3397" s="222">
        <v>0.2509</v>
      </c>
      <c r="E3397" s="223">
        <f t="shared" si="1"/>
        <v>0.7491</v>
      </c>
      <c r="F3397" s="224">
        <v>84.07</v>
      </c>
    </row>
    <row r="3398">
      <c r="A3398" s="219" t="s">
        <v>7583</v>
      </c>
      <c r="B3398" s="220" t="s">
        <v>7584</v>
      </c>
      <c r="C3398" s="221" t="s">
        <v>107</v>
      </c>
      <c r="D3398" s="222">
        <v>0.2949</v>
      </c>
      <c r="E3398" s="223">
        <f t="shared" si="1"/>
        <v>0.7051</v>
      </c>
      <c r="F3398" s="224">
        <v>33.23</v>
      </c>
    </row>
    <row r="3399">
      <c r="A3399" s="219" t="s">
        <v>7585</v>
      </c>
      <c r="B3399" s="220" t="s">
        <v>7586</v>
      </c>
      <c r="C3399" s="221" t="s">
        <v>107</v>
      </c>
      <c r="D3399" s="222">
        <v>0.2452</v>
      </c>
      <c r="E3399" s="223">
        <f t="shared" si="1"/>
        <v>0.7548</v>
      </c>
      <c r="F3399" s="224">
        <v>42.99</v>
      </c>
    </row>
    <row r="3400">
      <c r="A3400" s="219" t="s">
        <v>7587</v>
      </c>
      <c r="B3400" s="220" t="s">
        <v>7588</v>
      </c>
      <c r="C3400" s="221" t="s">
        <v>107</v>
      </c>
      <c r="D3400" s="222">
        <v>0.2368</v>
      </c>
      <c r="E3400" s="223">
        <f t="shared" si="1"/>
        <v>0.7632</v>
      </c>
      <c r="F3400" s="224">
        <v>42.35</v>
      </c>
    </row>
    <row r="3401">
      <c r="A3401" s="219" t="s">
        <v>7589</v>
      </c>
      <c r="B3401" s="220" t="s">
        <v>7590</v>
      </c>
      <c r="C3401" s="221" t="s">
        <v>107</v>
      </c>
      <c r="D3401" s="222">
        <v>0.2029</v>
      </c>
      <c r="E3401" s="223">
        <f t="shared" si="1"/>
        <v>0.7971</v>
      </c>
      <c r="F3401" s="224">
        <v>57.61</v>
      </c>
    </row>
    <row r="3402">
      <c r="A3402" s="219" t="s">
        <v>7591</v>
      </c>
      <c r="B3402" s="220" t="s">
        <v>7592</v>
      </c>
      <c r="C3402" s="221" t="s">
        <v>107</v>
      </c>
      <c r="D3402" s="222">
        <v>0.2046</v>
      </c>
      <c r="E3402" s="223">
        <f t="shared" si="1"/>
        <v>0.7954</v>
      </c>
      <c r="F3402" s="224">
        <v>52.06</v>
      </c>
    </row>
    <row r="3403">
      <c r="A3403" s="219" t="s">
        <v>7593</v>
      </c>
      <c r="B3403" s="220" t="s">
        <v>7594</v>
      </c>
      <c r="C3403" s="221" t="s">
        <v>107</v>
      </c>
      <c r="D3403" s="222">
        <v>0.1974</v>
      </c>
      <c r="E3403" s="223">
        <f t="shared" si="1"/>
        <v>0.8026</v>
      </c>
      <c r="F3403" s="224">
        <v>75.03</v>
      </c>
    </row>
    <row r="3404">
      <c r="A3404" s="219" t="s">
        <v>7595</v>
      </c>
      <c r="B3404" s="220" t="s">
        <v>7596</v>
      </c>
      <c r="C3404" s="221" t="s">
        <v>107</v>
      </c>
      <c r="D3404" s="222">
        <v>0.1947</v>
      </c>
      <c r="E3404" s="223">
        <f t="shared" si="1"/>
        <v>0.8053</v>
      </c>
      <c r="F3404" s="224">
        <v>167.57</v>
      </c>
    </row>
    <row r="3405">
      <c r="A3405" s="219" t="s">
        <v>7597</v>
      </c>
      <c r="B3405" s="220" t="s">
        <v>7598</v>
      </c>
      <c r="C3405" s="221" t="s">
        <v>107</v>
      </c>
      <c r="D3405" s="222">
        <v>0.4172</v>
      </c>
      <c r="E3405" s="223">
        <f t="shared" si="1"/>
        <v>0.5828</v>
      </c>
      <c r="F3405" s="224">
        <v>41.9</v>
      </c>
    </row>
    <row r="3406">
      <c r="A3406" s="219" t="s">
        <v>7599</v>
      </c>
      <c r="B3406" s="220" t="s">
        <v>7600</v>
      </c>
      <c r="C3406" s="221" t="s">
        <v>107</v>
      </c>
      <c r="D3406" s="222">
        <v>0.3514</v>
      </c>
      <c r="E3406" s="223">
        <f t="shared" si="1"/>
        <v>0.6486</v>
      </c>
      <c r="F3406" s="224">
        <v>54.19</v>
      </c>
    </row>
    <row r="3407">
      <c r="A3407" s="219" t="s">
        <v>7601</v>
      </c>
      <c r="B3407" s="220" t="s">
        <v>7602</v>
      </c>
      <c r="C3407" s="221" t="s">
        <v>107</v>
      </c>
      <c r="D3407" s="222">
        <v>0.3841</v>
      </c>
      <c r="E3407" s="223">
        <f t="shared" si="1"/>
        <v>0.6159</v>
      </c>
      <c r="F3407" s="224">
        <v>36.37</v>
      </c>
    </row>
    <row r="3408">
      <c r="A3408" s="219" t="s">
        <v>7603</v>
      </c>
      <c r="B3408" s="220" t="s">
        <v>7604</v>
      </c>
      <c r="C3408" s="221" t="s">
        <v>107</v>
      </c>
      <c r="D3408" s="222">
        <v>0.3137</v>
      </c>
      <c r="E3408" s="223">
        <f t="shared" si="1"/>
        <v>0.6863</v>
      </c>
      <c r="F3408" s="224">
        <v>47.88</v>
      </c>
    </row>
    <row r="3409">
      <c r="A3409" s="219" t="s">
        <v>7605</v>
      </c>
      <c r="B3409" s="220" t="s">
        <v>7606</v>
      </c>
      <c r="C3409" s="221" t="s">
        <v>107</v>
      </c>
      <c r="D3409" s="222">
        <v>0.3191</v>
      </c>
      <c r="E3409" s="223">
        <f t="shared" si="1"/>
        <v>0.6809</v>
      </c>
      <c r="F3409" s="224">
        <v>63.9</v>
      </c>
    </row>
    <row r="3410">
      <c r="A3410" s="219" t="s">
        <v>7607</v>
      </c>
      <c r="B3410" s="220" t="s">
        <v>7608</v>
      </c>
      <c r="C3410" s="221" t="s">
        <v>107</v>
      </c>
      <c r="D3410" s="222">
        <v>0.2847</v>
      </c>
      <c r="E3410" s="223">
        <f t="shared" si="1"/>
        <v>0.7153</v>
      </c>
      <c r="F3410" s="224">
        <v>90.04</v>
      </c>
    </row>
    <row r="3411">
      <c r="A3411" s="219" t="s">
        <v>7609</v>
      </c>
      <c r="B3411" s="220" t="s">
        <v>7610</v>
      </c>
      <c r="C3411" s="221" t="s">
        <v>107</v>
      </c>
      <c r="D3411" s="222">
        <v>0.2862</v>
      </c>
      <c r="E3411" s="223">
        <f t="shared" si="1"/>
        <v>0.7138</v>
      </c>
      <c r="F3411" s="224">
        <v>110.92</v>
      </c>
    </row>
    <row r="3412">
      <c r="A3412" s="219" t="s">
        <v>7611</v>
      </c>
      <c r="B3412" s="220" t="s">
        <v>7612</v>
      </c>
      <c r="C3412" s="221" t="s">
        <v>107</v>
      </c>
      <c r="D3412" s="222">
        <v>0.2805</v>
      </c>
      <c r="E3412" s="223">
        <f t="shared" si="1"/>
        <v>0.7195</v>
      </c>
      <c r="F3412" s="224">
        <v>56.94</v>
      </c>
    </row>
    <row r="3413">
      <c r="A3413" s="219" t="s">
        <v>7613</v>
      </c>
      <c r="B3413" s="220" t="s">
        <v>7614</v>
      </c>
      <c r="C3413" s="221" t="s">
        <v>107</v>
      </c>
      <c r="D3413" s="222">
        <v>0.2423</v>
      </c>
      <c r="E3413" s="223">
        <f t="shared" si="1"/>
        <v>0.7577</v>
      </c>
      <c r="F3413" s="224">
        <v>80.38</v>
      </c>
    </row>
    <row r="3414">
      <c r="A3414" s="219" t="s">
        <v>7615</v>
      </c>
      <c r="B3414" s="220" t="s">
        <v>7616</v>
      </c>
      <c r="C3414" s="221" t="s">
        <v>107</v>
      </c>
      <c r="D3414" s="222">
        <v>0.24</v>
      </c>
      <c r="E3414" s="223">
        <f t="shared" si="1"/>
        <v>0.76</v>
      </c>
      <c r="F3414" s="224">
        <v>98.01</v>
      </c>
    </row>
    <row r="3415">
      <c r="A3415" s="219" t="s">
        <v>7617</v>
      </c>
      <c r="B3415" s="220" t="s">
        <v>7618</v>
      </c>
      <c r="C3415" s="221" t="s">
        <v>32</v>
      </c>
      <c r="D3415" s="222">
        <v>0.1374</v>
      </c>
      <c r="E3415" s="223">
        <f t="shared" si="1"/>
        <v>0.8626</v>
      </c>
      <c r="F3415" s="224">
        <v>86.73</v>
      </c>
    </row>
    <row r="3416">
      <c r="A3416" s="219" t="s">
        <v>7619</v>
      </c>
      <c r="B3416" s="220" t="s">
        <v>7620</v>
      </c>
      <c r="C3416" s="221" t="s">
        <v>32</v>
      </c>
      <c r="D3416" s="222">
        <v>0.1621</v>
      </c>
      <c r="E3416" s="223">
        <f t="shared" si="1"/>
        <v>0.8379</v>
      </c>
      <c r="F3416" s="224">
        <v>110.63</v>
      </c>
    </row>
    <row r="3417">
      <c r="A3417" s="219" t="s">
        <v>7621</v>
      </c>
      <c r="B3417" s="220" t="s">
        <v>7622</v>
      </c>
      <c r="C3417" s="221" t="s">
        <v>32</v>
      </c>
      <c r="D3417" s="222">
        <v>0.2529</v>
      </c>
      <c r="E3417" s="223">
        <f t="shared" si="1"/>
        <v>0.7471</v>
      </c>
      <c r="F3417" s="224">
        <v>21.71</v>
      </c>
    </row>
    <row r="3418">
      <c r="A3418" s="219" t="s">
        <v>7623</v>
      </c>
      <c r="B3418" s="220" t="s">
        <v>7624</v>
      </c>
      <c r="C3418" s="221" t="s">
        <v>32</v>
      </c>
      <c r="D3418" s="222">
        <v>0.4446</v>
      </c>
      <c r="E3418" s="223">
        <f t="shared" si="1"/>
        <v>0.5554</v>
      </c>
      <c r="F3418" s="224">
        <v>33.78</v>
      </c>
    </row>
    <row r="3419">
      <c r="A3419" s="219" t="s">
        <v>7625</v>
      </c>
      <c r="B3419" s="220" t="s">
        <v>7626</v>
      </c>
      <c r="C3419" s="221" t="s">
        <v>32</v>
      </c>
      <c r="D3419" s="222">
        <v>0.3137</v>
      </c>
      <c r="E3419" s="223">
        <f t="shared" si="1"/>
        <v>0.6863</v>
      </c>
      <c r="F3419" s="224">
        <v>16.1</v>
      </c>
    </row>
    <row r="3420">
      <c r="A3420" s="219" t="s">
        <v>7627</v>
      </c>
      <c r="B3420" s="220" t="s">
        <v>7628</v>
      </c>
      <c r="C3420" s="221" t="s">
        <v>32</v>
      </c>
      <c r="D3420" s="222">
        <v>0.3288</v>
      </c>
      <c r="E3420" s="223">
        <f t="shared" si="1"/>
        <v>0.6712</v>
      </c>
      <c r="F3420" s="224">
        <v>15.36</v>
      </c>
    </row>
    <row r="3421">
      <c r="A3421" s="219" t="s">
        <v>7629</v>
      </c>
      <c r="B3421" s="220" t="s">
        <v>7630</v>
      </c>
      <c r="C3421" s="221" t="s">
        <v>32</v>
      </c>
      <c r="D3421" s="222">
        <v>0.4165</v>
      </c>
      <c r="E3421" s="223">
        <f t="shared" si="1"/>
        <v>0.5835</v>
      </c>
      <c r="F3421" s="224">
        <v>17.84</v>
      </c>
    </row>
    <row r="3422">
      <c r="A3422" s="219" t="s">
        <v>7631</v>
      </c>
      <c r="B3422" s="220" t="s">
        <v>7632</v>
      </c>
      <c r="C3422" s="221" t="s">
        <v>32</v>
      </c>
      <c r="D3422" s="222">
        <v>0.3559</v>
      </c>
      <c r="E3422" s="223">
        <f t="shared" si="1"/>
        <v>0.6441</v>
      </c>
      <c r="F3422" s="224">
        <v>34.95</v>
      </c>
    </row>
    <row r="3423">
      <c r="A3423" s="219" t="s">
        <v>7633</v>
      </c>
      <c r="B3423" s="220" t="s">
        <v>7634</v>
      </c>
      <c r="C3423" s="221" t="s">
        <v>32</v>
      </c>
      <c r="D3423" s="222">
        <v>0.3924</v>
      </c>
      <c r="E3423" s="223">
        <f t="shared" si="1"/>
        <v>0.6076</v>
      </c>
      <c r="F3423" s="224">
        <v>31.7</v>
      </c>
    </row>
    <row r="3424">
      <c r="A3424" s="219" t="s">
        <v>7635</v>
      </c>
      <c r="B3424" s="220" t="s">
        <v>7636</v>
      </c>
      <c r="C3424" s="221" t="s">
        <v>32</v>
      </c>
      <c r="D3424" s="222">
        <v>0.1851</v>
      </c>
      <c r="E3424" s="223">
        <f t="shared" si="1"/>
        <v>0.8149</v>
      </c>
      <c r="F3424" s="224">
        <v>105.53</v>
      </c>
    </row>
    <row r="3425">
      <c r="A3425" s="219" t="s">
        <v>7637</v>
      </c>
      <c r="B3425" s="220" t="s">
        <v>7638</v>
      </c>
      <c r="C3425" s="221" t="s">
        <v>32</v>
      </c>
      <c r="D3425" s="222">
        <v>0.1924</v>
      </c>
      <c r="E3425" s="223">
        <f t="shared" si="1"/>
        <v>0.8076</v>
      </c>
      <c r="F3425" s="224">
        <v>74.49</v>
      </c>
    </row>
    <row r="3426">
      <c r="A3426" s="219" t="s">
        <v>7639</v>
      </c>
      <c r="B3426" s="220" t="s">
        <v>7640</v>
      </c>
      <c r="C3426" s="221" t="s">
        <v>32</v>
      </c>
      <c r="D3426" s="222">
        <v>0.2582</v>
      </c>
      <c r="E3426" s="223">
        <f t="shared" si="1"/>
        <v>0.7418</v>
      </c>
      <c r="F3426" s="224">
        <v>75.64</v>
      </c>
    </row>
    <row r="3427">
      <c r="A3427" s="219" t="s">
        <v>7641</v>
      </c>
      <c r="B3427" s="220" t="s">
        <v>7642</v>
      </c>
      <c r="C3427" s="221" t="s">
        <v>32</v>
      </c>
      <c r="D3427" s="222">
        <v>0.2028</v>
      </c>
      <c r="E3427" s="223">
        <f t="shared" si="1"/>
        <v>0.7972</v>
      </c>
      <c r="F3427" s="224">
        <v>70.67</v>
      </c>
    </row>
    <row r="3428">
      <c r="A3428" s="219" t="s">
        <v>7643</v>
      </c>
      <c r="B3428" s="220" t="s">
        <v>7644</v>
      </c>
      <c r="C3428" s="221" t="s">
        <v>77</v>
      </c>
      <c r="D3428" s="222">
        <v>0.5385</v>
      </c>
      <c r="E3428" s="223">
        <f t="shared" si="1"/>
        <v>0.4615</v>
      </c>
      <c r="F3428" s="224">
        <v>56.29</v>
      </c>
    </row>
    <row r="3429">
      <c r="A3429" s="219" t="s">
        <v>7645</v>
      </c>
      <c r="B3429" s="220" t="s">
        <v>7646</v>
      </c>
      <c r="C3429" s="221" t="s">
        <v>77</v>
      </c>
      <c r="D3429" s="222">
        <v>0.5007</v>
      </c>
      <c r="E3429" s="223">
        <f t="shared" si="1"/>
        <v>0.4993</v>
      </c>
      <c r="F3429" s="224">
        <v>34.79</v>
      </c>
    </row>
    <row r="3430">
      <c r="A3430" s="219" t="s">
        <v>7647</v>
      </c>
      <c r="B3430" s="220" t="s">
        <v>7648</v>
      </c>
      <c r="C3430" s="221" t="s">
        <v>77</v>
      </c>
      <c r="D3430" s="222">
        <v>0.4384</v>
      </c>
      <c r="E3430" s="223">
        <f t="shared" si="1"/>
        <v>0.5616</v>
      </c>
      <c r="F3430" s="224">
        <v>65.03</v>
      </c>
    </row>
    <row r="3431">
      <c r="A3431" s="219" t="s">
        <v>7649</v>
      </c>
      <c r="B3431" s="220" t="s">
        <v>7650</v>
      </c>
      <c r="C3431" s="221" t="s">
        <v>77</v>
      </c>
      <c r="D3431" s="222">
        <v>0.2651</v>
      </c>
      <c r="E3431" s="223">
        <f t="shared" si="1"/>
        <v>0.7349</v>
      </c>
      <c r="F3431" s="224">
        <v>46.78</v>
      </c>
    </row>
    <row r="3432">
      <c r="A3432" s="219" t="s">
        <v>7651</v>
      </c>
      <c r="B3432" s="220" t="s">
        <v>7652</v>
      </c>
      <c r="C3432" s="221" t="s">
        <v>77</v>
      </c>
      <c r="D3432" s="222">
        <v>0.1807</v>
      </c>
      <c r="E3432" s="223">
        <f t="shared" si="1"/>
        <v>0.8193</v>
      </c>
      <c r="F3432" s="224">
        <v>237.18</v>
      </c>
    </row>
    <row r="3433">
      <c r="A3433" s="219" t="s">
        <v>7653</v>
      </c>
      <c r="B3433" s="220" t="s">
        <v>7654</v>
      </c>
      <c r="C3433" s="221" t="s">
        <v>77</v>
      </c>
      <c r="D3433" s="222">
        <v>0.1911</v>
      </c>
      <c r="E3433" s="223">
        <f t="shared" si="1"/>
        <v>0.8089</v>
      </c>
      <c r="F3433" s="224">
        <v>140.72</v>
      </c>
    </row>
    <row r="3434">
      <c r="A3434" s="219" t="s">
        <v>7655</v>
      </c>
      <c r="B3434" s="220" t="s">
        <v>7656</v>
      </c>
      <c r="C3434" s="221" t="s">
        <v>77</v>
      </c>
      <c r="D3434" s="222">
        <v>0.0853</v>
      </c>
      <c r="E3434" s="223">
        <f t="shared" si="1"/>
        <v>0.9147</v>
      </c>
      <c r="F3434" s="224">
        <v>168.52</v>
      </c>
    </row>
    <row r="3435">
      <c r="A3435" s="219" t="s">
        <v>7657</v>
      </c>
      <c r="B3435" s="220" t="s">
        <v>7658</v>
      </c>
      <c r="C3435" s="221" t="s">
        <v>77</v>
      </c>
      <c r="D3435" s="222">
        <v>0.3386</v>
      </c>
      <c r="E3435" s="223">
        <f t="shared" si="1"/>
        <v>0.6614</v>
      </c>
      <c r="F3435" s="224">
        <v>48.58</v>
      </c>
    </row>
    <row r="3436">
      <c r="A3436" s="219" t="s">
        <v>7659</v>
      </c>
      <c r="B3436" s="220" t="s">
        <v>7660</v>
      </c>
      <c r="C3436" s="221" t="s">
        <v>77</v>
      </c>
      <c r="D3436" s="222">
        <v>0.4477</v>
      </c>
      <c r="E3436" s="223">
        <f t="shared" si="1"/>
        <v>0.5523</v>
      </c>
      <c r="F3436" s="224">
        <v>60.08</v>
      </c>
    </row>
    <row r="3437">
      <c r="A3437" s="219" t="s">
        <v>7661</v>
      </c>
      <c r="B3437" s="220" t="s">
        <v>7662</v>
      </c>
      <c r="C3437" s="221" t="s">
        <v>77</v>
      </c>
      <c r="D3437" s="222">
        <v>0.4599</v>
      </c>
      <c r="E3437" s="223">
        <f t="shared" si="1"/>
        <v>0.5401</v>
      </c>
      <c r="F3437" s="224">
        <v>77.23</v>
      </c>
    </row>
    <row r="3438">
      <c r="A3438" s="219" t="s">
        <v>7663</v>
      </c>
      <c r="B3438" s="220" t="s">
        <v>7664</v>
      </c>
      <c r="C3438" s="221" t="s">
        <v>77</v>
      </c>
      <c r="D3438" s="222">
        <v>0.4656</v>
      </c>
      <c r="E3438" s="223">
        <f t="shared" si="1"/>
        <v>0.5344</v>
      </c>
      <c r="F3438" s="224">
        <v>95.26</v>
      </c>
    </row>
    <row r="3439">
      <c r="A3439" s="219" t="s">
        <v>7665</v>
      </c>
      <c r="B3439" s="220" t="s">
        <v>7666</v>
      </c>
      <c r="C3439" s="221" t="s">
        <v>77</v>
      </c>
      <c r="D3439" s="222">
        <v>0.3999</v>
      </c>
      <c r="E3439" s="223">
        <f t="shared" si="1"/>
        <v>0.6001</v>
      </c>
      <c r="F3439" s="224">
        <v>47.69</v>
      </c>
    </row>
    <row r="3440">
      <c r="A3440" s="219" t="s">
        <v>7667</v>
      </c>
      <c r="B3440" s="220" t="s">
        <v>7668</v>
      </c>
      <c r="C3440" s="221" t="s">
        <v>77</v>
      </c>
      <c r="D3440" s="222">
        <v>0.407</v>
      </c>
      <c r="E3440" s="223">
        <f t="shared" si="1"/>
        <v>0.593</v>
      </c>
      <c r="F3440" s="224">
        <v>58.55</v>
      </c>
    </row>
    <row r="3441">
      <c r="A3441" s="219" t="s">
        <v>7669</v>
      </c>
      <c r="B3441" s="220" t="s">
        <v>7670</v>
      </c>
      <c r="C3441" s="221" t="s">
        <v>77</v>
      </c>
      <c r="D3441" s="222">
        <v>0.43</v>
      </c>
      <c r="E3441" s="223">
        <f t="shared" si="1"/>
        <v>0.57</v>
      </c>
      <c r="F3441" s="224">
        <v>42.05</v>
      </c>
    </row>
    <row r="3442">
      <c r="A3442" s="219" t="s">
        <v>7671</v>
      </c>
      <c r="B3442" s="220" t="s">
        <v>7672</v>
      </c>
      <c r="C3442" s="221" t="s">
        <v>77</v>
      </c>
      <c r="D3442" s="222">
        <v>0.3527</v>
      </c>
      <c r="E3442" s="223">
        <f t="shared" si="1"/>
        <v>0.6473</v>
      </c>
      <c r="F3442" s="224">
        <v>56.23</v>
      </c>
    </row>
    <row r="3443">
      <c r="A3443" s="219" t="s">
        <v>7673</v>
      </c>
      <c r="B3443" s="220" t="s">
        <v>7674</v>
      </c>
      <c r="C3443" s="221" t="s">
        <v>77</v>
      </c>
      <c r="D3443" s="222">
        <v>0.3859</v>
      </c>
      <c r="E3443" s="223">
        <f t="shared" si="1"/>
        <v>0.6141</v>
      </c>
      <c r="F3443" s="224">
        <v>74.26</v>
      </c>
    </row>
    <row r="3444">
      <c r="A3444" s="219" t="s">
        <v>7675</v>
      </c>
      <c r="B3444" s="220" t="s">
        <v>7676</v>
      </c>
      <c r="C3444" s="221" t="s">
        <v>77</v>
      </c>
      <c r="D3444" s="222">
        <v>0.4078</v>
      </c>
      <c r="E3444" s="223">
        <f t="shared" si="1"/>
        <v>0.5922</v>
      </c>
      <c r="F3444" s="224">
        <v>91.42</v>
      </c>
    </row>
    <row r="3445">
      <c r="A3445" s="219" t="s">
        <v>7677</v>
      </c>
      <c r="B3445" s="220" t="s">
        <v>7678</v>
      </c>
      <c r="C3445" s="221" t="s">
        <v>77</v>
      </c>
      <c r="D3445" s="222">
        <v>0.4213</v>
      </c>
      <c r="E3445" s="223">
        <f t="shared" si="1"/>
        <v>0.5787</v>
      </c>
      <c r="F3445" s="224">
        <v>109.45</v>
      </c>
    </row>
    <row r="3446">
      <c r="A3446" s="219" t="s">
        <v>7679</v>
      </c>
      <c r="B3446" s="220" t="s">
        <v>7680</v>
      </c>
      <c r="C3446" s="221" t="s">
        <v>77</v>
      </c>
      <c r="D3446" s="222">
        <v>0.3484</v>
      </c>
      <c r="E3446" s="223">
        <f t="shared" si="1"/>
        <v>0.6516</v>
      </c>
      <c r="F3446" s="224">
        <v>72.04</v>
      </c>
    </row>
    <row r="3447">
      <c r="A3447" s="219" t="s">
        <v>7681</v>
      </c>
      <c r="B3447" s="220" t="s">
        <v>7682</v>
      </c>
      <c r="C3447" s="221" t="s">
        <v>107</v>
      </c>
      <c r="D3447" s="222">
        <v>0.0306</v>
      </c>
      <c r="E3447" s="223">
        <f t="shared" si="1"/>
        <v>0.9694</v>
      </c>
      <c r="F3447" s="224">
        <v>26.44</v>
      </c>
    </row>
    <row r="3448">
      <c r="A3448" s="219" t="s">
        <v>7683</v>
      </c>
      <c r="B3448" s="220" t="s">
        <v>7684</v>
      </c>
      <c r="C3448" s="221" t="s">
        <v>107</v>
      </c>
      <c r="D3448" s="222">
        <v>0.4894</v>
      </c>
      <c r="E3448" s="223">
        <f t="shared" si="1"/>
        <v>0.5106</v>
      </c>
      <c r="F3448" s="224">
        <v>76.6</v>
      </c>
    </row>
    <row r="3449">
      <c r="A3449" s="219" t="s">
        <v>7685</v>
      </c>
      <c r="B3449" s="220" t="s">
        <v>7686</v>
      </c>
      <c r="C3449" s="221" t="s">
        <v>107</v>
      </c>
      <c r="D3449" s="222">
        <v>0.6049</v>
      </c>
      <c r="E3449" s="223">
        <f t="shared" si="1"/>
        <v>0.3951</v>
      </c>
      <c r="F3449" s="224">
        <v>54.39</v>
      </c>
    </row>
    <row r="3450">
      <c r="A3450" s="219" t="s">
        <v>7687</v>
      </c>
      <c r="B3450" s="220" t="s">
        <v>7688</v>
      </c>
      <c r="C3450" s="221" t="s">
        <v>32</v>
      </c>
      <c r="D3450" s="222">
        <v>0.367</v>
      </c>
      <c r="E3450" s="223">
        <f t="shared" si="1"/>
        <v>0.633</v>
      </c>
      <c r="F3450" s="224">
        <v>10.68</v>
      </c>
    </row>
    <row r="3451">
      <c r="A3451" s="219" t="s">
        <v>7689</v>
      </c>
      <c r="B3451" s="220" t="s">
        <v>7690</v>
      </c>
      <c r="C3451" s="221" t="s">
        <v>107</v>
      </c>
      <c r="D3451" s="222">
        <v>0.3</v>
      </c>
      <c r="E3451" s="223">
        <f t="shared" si="1"/>
        <v>0.7</v>
      </c>
      <c r="F3451" s="224">
        <v>5.8</v>
      </c>
    </row>
    <row r="3452">
      <c r="A3452" s="219" t="s">
        <v>7691</v>
      </c>
      <c r="B3452" s="220" t="s">
        <v>7692</v>
      </c>
      <c r="C3452" s="221" t="s">
        <v>107</v>
      </c>
      <c r="D3452" s="222">
        <v>0.2531</v>
      </c>
      <c r="E3452" s="223">
        <f t="shared" si="1"/>
        <v>0.7469</v>
      </c>
      <c r="F3452" s="224">
        <v>3.99</v>
      </c>
    </row>
    <row r="3453">
      <c r="A3453" s="219" t="s">
        <v>698</v>
      </c>
      <c r="B3453" s="220" t="s">
        <v>699</v>
      </c>
      <c r="C3453" s="221" t="s">
        <v>107</v>
      </c>
      <c r="D3453" s="222">
        <v>0.3024</v>
      </c>
      <c r="E3453" s="223">
        <f t="shared" si="1"/>
        <v>0.6976</v>
      </c>
      <c r="F3453" s="224">
        <v>3.34</v>
      </c>
    </row>
    <row r="3454">
      <c r="A3454" s="219" t="s">
        <v>2268</v>
      </c>
      <c r="B3454" s="220" t="s">
        <v>2269</v>
      </c>
      <c r="C3454" s="221" t="s">
        <v>107</v>
      </c>
      <c r="D3454" s="222">
        <v>0.1909</v>
      </c>
      <c r="E3454" s="223">
        <f t="shared" si="1"/>
        <v>0.8091</v>
      </c>
      <c r="F3454" s="224">
        <v>17.6</v>
      </c>
    </row>
    <row r="3455">
      <c r="A3455" s="219" t="s">
        <v>773</v>
      </c>
      <c r="B3455" s="220" t="s">
        <v>7693</v>
      </c>
      <c r="C3455" s="221" t="s">
        <v>107</v>
      </c>
      <c r="D3455" s="222">
        <v>0.1843</v>
      </c>
      <c r="E3455" s="223">
        <f t="shared" si="1"/>
        <v>0.8157</v>
      </c>
      <c r="F3455" s="224">
        <v>18.23</v>
      </c>
    </row>
    <row r="3456">
      <c r="A3456" s="219" t="s">
        <v>7694</v>
      </c>
      <c r="B3456" s="220" t="s">
        <v>7695</v>
      </c>
      <c r="C3456" s="221" t="s">
        <v>107</v>
      </c>
      <c r="D3456" s="222">
        <v>0.1831</v>
      </c>
      <c r="E3456" s="223">
        <f t="shared" si="1"/>
        <v>0.8169</v>
      </c>
      <c r="F3456" s="224">
        <v>27.58</v>
      </c>
    </row>
    <row r="3457">
      <c r="A3457" s="219" t="s">
        <v>7696</v>
      </c>
      <c r="B3457" s="220" t="s">
        <v>7697</v>
      </c>
      <c r="C3457" s="221" t="s">
        <v>107</v>
      </c>
      <c r="D3457" s="222">
        <v>0.1914</v>
      </c>
      <c r="E3457" s="223">
        <f t="shared" si="1"/>
        <v>0.8086</v>
      </c>
      <c r="F3457" s="224">
        <v>26.39</v>
      </c>
    </row>
    <row r="3458">
      <c r="A3458" s="219" t="s">
        <v>7698</v>
      </c>
      <c r="B3458" s="220" t="s">
        <v>7699</v>
      </c>
      <c r="C3458" s="221" t="s">
        <v>107</v>
      </c>
      <c r="D3458" s="222">
        <v>0.2378</v>
      </c>
      <c r="E3458" s="223">
        <f t="shared" si="1"/>
        <v>0.7622</v>
      </c>
      <c r="F3458" s="224">
        <v>5.34</v>
      </c>
    </row>
    <row r="3459">
      <c r="A3459" s="219" t="s">
        <v>702</v>
      </c>
      <c r="B3459" s="220" t="s">
        <v>2291</v>
      </c>
      <c r="C3459" s="221" t="s">
        <v>107</v>
      </c>
      <c r="D3459" s="222">
        <v>0.2651</v>
      </c>
      <c r="E3459" s="223">
        <f t="shared" si="1"/>
        <v>0.7349</v>
      </c>
      <c r="F3459" s="224">
        <v>4.79</v>
      </c>
    </row>
    <row r="3460">
      <c r="A3460" s="219" t="s">
        <v>7700</v>
      </c>
      <c r="B3460" s="220" t="s">
        <v>7701</v>
      </c>
      <c r="C3460" s="221" t="s">
        <v>107</v>
      </c>
      <c r="D3460" s="222">
        <v>0.2176</v>
      </c>
      <c r="E3460" s="223">
        <f t="shared" si="1"/>
        <v>0.7824</v>
      </c>
      <c r="F3460" s="224">
        <v>7.86</v>
      </c>
    </row>
    <row r="3461">
      <c r="A3461" s="219" t="s">
        <v>755</v>
      </c>
      <c r="B3461" s="220" t="s">
        <v>7702</v>
      </c>
      <c r="C3461" s="221" t="s">
        <v>107</v>
      </c>
      <c r="D3461" s="222">
        <v>0.232</v>
      </c>
      <c r="E3461" s="223">
        <f t="shared" si="1"/>
        <v>0.768</v>
      </c>
      <c r="F3461" s="224">
        <v>7.37</v>
      </c>
    </row>
    <row r="3462">
      <c r="A3462" s="219" t="s">
        <v>7703</v>
      </c>
      <c r="B3462" s="220" t="s">
        <v>7704</v>
      </c>
      <c r="C3462" s="221" t="s">
        <v>107</v>
      </c>
      <c r="D3462" s="222">
        <v>0.2047</v>
      </c>
      <c r="E3462" s="223">
        <f t="shared" si="1"/>
        <v>0.7953</v>
      </c>
      <c r="F3462" s="224">
        <v>11.04</v>
      </c>
    </row>
    <row r="3463">
      <c r="A3463" s="219" t="s">
        <v>2278</v>
      </c>
      <c r="B3463" s="220" t="s">
        <v>2280</v>
      </c>
      <c r="C3463" s="221" t="s">
        <v>107</v>
      </c>
      <c r="D3463" s="222">
        <v>0.2203</v>
      </c>
      <c r="E3463" s="223">
        <f t="shared" si="1"/>
        <v>0.7797</v>
      </c>
      <c r="F3463" s="224">
        <v>10.26</v>
      </c>
    </row>
    <row r="3464">
      <c r="A3464" s="219" t="s">
        <v>7705</v>
      </c>
      <c r="B3464" s="220" t="s">
        <v>7706</v>
      </c>
      <c r="C3464" s="221" t="s">
        <v>32</v>
      </c>
      <c r="D3464" s="222">
        <v>0.4606</v>
      </c>
      <c r="E3464" s="223">
        <f t="shared" si="1"/>
        <v>0.5394</v>
      </c>
      <c r="F3464" s="224">
        <v>21.34</v>
      </c>
    </row>
    <row r="3465">
      <c r="A3465" s="219" t="s">
        <v>2464</v>
      </c>
      <c r="B3465" s="220" t="s">
        <v>2465</v>
      </c>
      <c r="C3465" s="221" t="s">
        <v>32</v>
      </c>
      <c r="D3465" s="222">
        <v>0.5872</v>
      </c>
      <c r="E3465" s="223">
        <f t="shared" si="1"/>
        <v>0.4128</v>
      </c>
      <c r="F3465" s="224">
        <v>16.74</v>
      </c>
    </row>
    <row r="3466">
      <c r="A3466" s="219" t="s">
        <v>7707</v>
      </c>
      <c r="B3466" s="220" t="s">
        <v>7708</v>
      </c>
      <c r="C3466" s="221" t="s">
        <v>32</v>
      </c>
      <c r="D3466" s="222">
        <v>0.3991</v>
      </c>
      <c r="E3466" s="223">
        <f t="shared" si="1"/>
        <v>0.6009</v>
      </c>
      <c r="F3466" s="224">
        <v>24.63</v>
      </c>
    </row>
    <row r="3467">
      <c r="A3467" s="219" t="s">
        <v>7709</v>
      </c>
      <c r="B3467" s="220" t="s">
        <v>7710</v>
      </c>
      <c r="C3467" s="221" t="s">
        <v>32</v>
      </c>
      <c r="D3467" s="222">
        <v>0.6703</v>
      </c>
      <c r="E3467" s="223">
        <f t="shared" si="1"/>
        <v>0.3297</v>
      </c>
      <c r="F3467" s="224">
        <v>36.55</v>
      </c>
    </row>
    <row r="3468">
      <c r="A3468" s="219" t="s">
        <v>7711</v>
      </c>
      <c r="B3468" s="220" t="s">
        <v>7712</v>
      </c>
      <c r="C3468" s="221" t="s">
        <v>32</v>
      </c>
      <c r="D3468" s="222">
        <v>0.6225</v>
      </c>
      <c r="E3468" s="223">
        <f t="shared" si="1"/>
        <v>0.3775</v>
      </c>
      <c r="F3468" s="224">
        <v>39.36</v>
      </c>
    </row>
    <row r="3469">
      <c r="A3469" s="219" t="s">
        <v>7713</v>
      </c>
      <c r="B3469" s="220" t="s">
        <v>7714</v>
      </c>
      <c r="C3469" s="221" t="s">
        <v>32</v>
      </c>
      <c r="D3469" s="222">
        <v>0.6033</v>
      </c>
      <c r="E3469" s="223">
        <f t="shared" si="1"/>
        <v>0.3967</v>
      </c>
      <c r="F3469" s="224">
        <v>12.25</v>
      </c>
    </row>
    <row r="3470">
      <c r="A3470" s="219" t="s">
        <v>7715</v>
      </c>
      <c r="B3470" s="220" t="s">
        <v>7716</v>
      </c>
      <c r="C3470" s="221" t="s">
        <v>32</v>
      </c>
      <c r="D3470" s="222">
        <v>0.4907</v>
      </c>
      <c r="E3470" s="223">
        <f t="shared" si="1"/>
        <v>0.5093</v>
      </c>
      <c r="F3470" s="224">
        <v>15.06</v>
      </c>
    </row>
    <row r="3471">
      <c r="A3471" s="219" t="s">
        <v>7717</v>
      </c>
      <c r="B3471" s="220" t="s">
        <v>7718</v>
      </c>
      <c r="C3471" s="221" t="s">
        <v>32</v>
      </c>
      <c r="D3471" s="222">
        <v>0.643</v>
      </c>
      <c r="E3471" s="223">
        <f t="shared" si="1"/>
        <v>0.357</v>
      </c>
      <c r="F3471" s="224">
        <v>20.25</v>
      </c>
    </row>
    <row r="3472">
      <c r="A3472" s="219" t="s">
        <v>7719</v>
      </c>
      <c r="B3472" s="220" t="s">
        <v>7720</v>
      </c>
      <c r="C3472" s="221" t="s">
        <v>32</v>
      </c>
      <c r="D3472" s="222">
        <v>0.5646</v>
      </c>
      <c r="E3472" s="223">
        <f t="shared" si="1"/>
        <v>0.4354</v>
      </c>
      <c r="F3472" s="224">
        <v>23.06</v>
      </c>
    </row>
    <row r="3473">
      <c r="A3473" s="219" t="s">
        <v>7721</v>
      </c>
      <c r="B3473" s="220" t="s">
        <v>7722</v>
      </c>
      <c r="C3473" s="221" t="s">
        <v>32</v>
      </c>
      <c r="D3473" s="222">
        <v>0.644</v>
      </c>
      <c r="E3473" s="223">
        <f t="shared" si="1"/>
        <v>0.356</v>
      </c>
      <c r="F3473" s="224">
        <v>39.41</v>
      </c>
    </row>
    <row r="3474">
      <c r="A3474" s="219" t="s">
        <v>7723</v>
      </c>
      <c r="B3474" s="220" t="s">
        <v>7724</v>
      </c>
      <c r="C3474" s="221" t="s">
        <v>32</v>
      </c>
      <c r="D3474" s="222">
        <v>0.5661</v>
      </c>
      <c r="E3474" s="223">
        <f t="shared" si="1"/>
        <v>0.4339</v>
      </c>
      <c r="F3474" s="224">
        <v>44.83</v>
      </c>
    </row>
    <row r="3475">
      <c r="A3475" s="219" t="s">
        <v>7725</v>
      </c>
      <c r="B3475" s="220" t="s">
        <v>7726</v>
      </c>
      <c r="C3475" s="221" t="s">
        <v>32</v>
      </c>
      <c r="D3475" s="222">
        <v>0.5372</v>
      </c>
      <c r="E3475" s="223">
        <f t="shared" si="1"/>
        <v>0.4628</v>
      </c>
      <c r="F3475" s="224">
        <v>14.24</v>
      </c>
    </row>
    <row r="3476">
      <c r="A3476" s="219" t="s">
        <v>7727</v>
      </c>
      <c r="B3476" s="220" t="s">
        <v>7728</v>
      </c>
      <c r="C3476" s="221" t="s">
        <v>32</v>
      </c>
      <c r="D3476" s="222">
        <v>0.3891</v>
      </c>
      <c r="E3476" s="223">
        <f t="shared" si="1"/>
        <v>0.6109</v>
      </c>
      <c r="F3476" s="224">
        <v>19.66</v>
      </c>
    </row>
    <row r="3477">
      <c r="A3477" s="219" t="s">
        <v>7729</v>
      </c>
      <c r="B3477" s="220" t="s">
        <v>7730</v>
      </c>
      <c r="C3477" s="221" t="s">
        <v>32</v>
      </c>
      <c r="D3477" s="222">
        <v>0.5989</v>
      </c>
      <c r="E3477" s="223">
        <f t="shared" si="1"/>
        <v>0.4011</v>
      </c>
      <c r="F3477" s="224">
        <v>22.54</v>
      </c>
    </row>
    <row r="3478">
      <c r="A3478" s="219" t="s">
        <v>7731</v>
      </c>
      <c r="B3478" s="220" t="s">
        <v>7732</v>
      </c>
      <c r="C3478" s="221" t="s">
        <v>32</v>
      </c>
      <c r="D3478" s="222">
        <v>0.4828</v>
      </c>
      <c r="E3478" s="223">
        <f t="shared" si="1"/>
        <v>0.5172</v>
      </c>
      <c r="F3478" s="224">
        <v>27.96</v>
      </c>
    </row>
    <row r="3479">
      <c r="A3479" s="219" t="s">
        <v>7733</v>
      </c>
      <c r="B3479" s="220" t="s">
        <v>7734</v>
      </c>
      <c r="C3479" s="221" t="s">
        <v>32</v>
      </c>
      <c r="D3479" s="222">
        <v>0.6454</v>
      </c>
      <c r="E3479" s="223">
        <f t="shared" si="1"/>
        <v>0.3546</v>
      </c>
      <c r="F3479" s="224">
        <v>15.23</v>
      </c>
    </row>
    <row r="3480">
      <c r="A3480" s="219" t="s">
        <v>7735</v>
      </c>
      <c r="B3480" s="220" t="s">
        <v>7736</v>
      </c>
      <c r="C3480" s="221" t="s">
        <v>32</v>
      </c>
      <c r="D3480" s="222">
        <v>0.4016</v>
      </c>
      <c r="E3480" s="223">
        <f t="shared" si="1"/>
        <v>0.5984</v>
      </c>
      <c r="F3480" s="224">
        <v>53.93</v>
      </c>
    </row>
    <row r="3481">
      <c r="A3481" s="219" t="s">
        <v>7737</v>
      </c>
      <c r="B3481" s="220" t="s">
        <v>7738</v>
      </c>
      <c r="C3481" s="221" t="s">
        <v>32</v>
      </c>
      <c r="D3481" s="222">
        <v>0.3862</v>
      </c>
      <c r="E3481" s="223">
        <f t="shared" si="1"/>
        <v>0.6138</v>
      </c>
      <c r="F3481" s="224">
        <v>41.4</v>
      </c>
    </row>
    <row r="3482">
      <c r="A3482" s="219" t="s">
        <v>7739</v>
      </c>
      <c r="B3482" s="220" t="s">
        <v>7740</v>
      </c>
      <c r="C3482" s="221" t="s">
        <v>32</v>
      </c>
      <c r="D3482" s="222">
        <v>0.5256</v>
      </c>
      <c r="E3482" s="223">
        <f t="shared" si="1"/>
        <v>0.4744</v>
      </c>
      <c r="F3482" s="224">
        <v>17.35</v>
      </c>
    </row>
    <row r="3483">
      <c r="A3483" s="219" t="s">
        <v>7741</v>
      </c>
      <c r="B3483" s="220" t="s">
        <v>7742</v>
      </c>
      <c r="C3483" s="221" t="s">
        <v>32</v>
      </c>
      <c r="D3483" s="222">
        <v>0.4914</v>
      </c>
      <c r="E3483" s="223">
        <f t="shared" si="1"/>
        <v>0.5086</v>
      </c>
      <c r="F3483" s="224">
        <v>14.59</v>
      </c>
    </row>
    <row r="3484">
      <c r="A3484" s="219" t="s">
        <v>7743</v>
      </c>
      <c r="B3484" s="220" t="s">
        <v>7744</v>
      </c>
      <c r="C3484" s="221" t="s">
        <v>32</v>
      </c>
      <c r="D3484" s="222">
        <v>0.5688</v>
      </c>
      <c r="E3484" s="223">
        <f t="shared" si="1"/>
        <v>0.4312</v>
      </c>
      <c r="F3484" s="224">
        <v>22.96</v>
      </c>
    </row>
    <row r="3485">
      <c r="A3485" s="219" t="s">
        <v>7745</v>
      </c>
      <c r="B3485" s="220" t="s">
        <v>7746</v>
      </c>
      <c r="C3485" s="221" t="s">
        <v>32</v>
      </c>
      <c r="D3485" s="222">
        <v>0.514</v>
      </c>
      <c r="E3485" s="223">
        <f t="shared" si="1"/>
        <v>0.486</v>
      </c>
      <c r="F3485" s="224">
        <v>15.66</v>
      </c>
    </row>
    <row r="3486">
      <c r="A3486" s="219" t="s">
        <v>7747</v>
      </c>
      <c r="B3486" s="220" t="s">
        <v>7748</v>
      </c>
      <c r="C3486" s="221" t="s">
        <v>32</v>
      </c>
      <c r="D3486" s="222">
        <v>0.4744</v>
      </c>
      <c r="E3486" s="223">
        <f t="shared" si="1"/>
        <v>0.5256</v>
      </c>
      <c r="F3486" s="224">
        <v>12.88</v>
      </c>
    </row>
    <row r="3487">
      <c r="A3487" s="219" t="s">
        <v>7749</v>
      </c>
      <c r="B3487" s="220" t="s">
        <v>7750</v>
      </c>
      <c r="C3487" s="221" t="s">
        <v>32</v>
      </c>
      <c r="D3487" s="222">
        <v>0.5647</v>
      </c>
      <c r="E3487" s="223">
        <f t="shared" si="1"/>
        <v>0.4353</v>
      </c>
      <c r="F3487" s="224">
        <v>21.32</v>
      </c>
    </row>
    <row r="3488">
      <c r="A3488" s="219" t="s">
        <v>7751</v>
      </c>
      <c r="B3488" s="220" t="s">
        <v>7752</v>
      </c>
      <c r="C3488" s="221" t="s">
        <v>32</v>
      </c>
      <c r="D3488" s="222">
        <v>0.4312</v>
      </c>
      <c r="E3488" s="223">
        <f t="shared" si="1"/>
        <v>0.5688</v>
      </c>
      <c r="F3488" s="224">
        <v>21.15</v>
      </c>
    </row>
    <row r="3489">
      <c r="A3489" s="219" t="s">
        <v>7753</v>
      </c>
      <c r="B3489" s="220" t="s">
        <v>7754</v>
      </c>
      <c r="C3489" s="221" t="s">
        <v>32</v>
      </c>
      <c r="D3489" s="222">
        <v>0.3899</v>
      </c>
      <c r="E3489" s="223">
        <f t="shared" si="1"/>
        <v>0.6101</v>
      </c>
      <c r="F3489" s="224">
        <v>18.39</v>
      </c>
    </row>
    <row r="3490">
      <c r="A3490" s="219" t="s">
        <v>7755</v>
      </c>
      <c r="B3490" s="220" t="s">
        <v>7756</v>
      </c>
      <c r="C3490" s="221" t="s">
        <v>32</v>
      </c>
      <c r="D3490" s="222">
        <v>0.488</v>
      </c>
      <c r="E3490" s="223">
        <f t="shared" si="1"/>
        <v>0.512</v>
      </c>
      <c r="F3490" s="224">
        <v>26.76</v>
      </c>
    </row>
    <row r="3491">
      <c r="A3491" s="219" t="s">
        <v>7757</v>
      </c>
      <c r="B3491" s="220" t="s">
        <v>7758</v>
      </c>
      <c r="C3491" s="221" t="s">
        <v>32</v>
      </c>
      <c r="D3491" s="222">
        <v>0.4119</v>
      </c>
      <c r="E3491" s="223">
        <f t="shared" si="1"/>
        <v>0.5881</v>
      </c>
      <c r="F3491" s="224">
        <v>25.81</v>
      </c>
    </row>
    <row r="3492">
      <c r="A3492" s="219" t="s">
        <v>7759</v>
      </c>
      <c r="B3492" s="220" t="s">
        <v>7760</v>
      </c>
      <c r="C3492" s="221" t="s">
        <v>32</v>
      </c>
      <c r="D3492" s="222">
        <v>0.3761</v>
      </c>
      <c r="E3492" s="223">
        <f t="shared" si="1"/>
        <v>0.6239</v>
      </c>
      <c r="F3492" s="224">
        <v>23.05</v>
      </c>
    </row>
    <row r="3493">
      <c r="A3493" s="219" t="s">
        <v>7761</v>
      </c>
      <c r="B3493" s="220" t="s">
        <v>7762</v>
      </c>
      <c r="C3493" s="221" t="s">
        <v>32</v>
      </c>
      <c r="D3493" s="222">
        <v>0.4635</v>
      </c>
      <c r="E3493" s="223">
        <f t="shared" si="1"/>
        <v>0.5365</v>
      </c>
      <c r="F3493" s="224">
        <v>31.35</v>
      </c>
    </row>
    <row r="3494">
      <c r="A3494" s="219" t="s">
        <v>7763</v>
      </c>
      <c r="B3494" s="220" t="s">
        <v>7764</v>
      </c>
      <c r="C3494" s="221" t="s">
        <v>32</v>
      </c>
      <c r="D3494" s="222">
        <v>0.4188</v>
      </c>
      <c r="E3494" s="223">
        <f t="shared" si="1"/>
        <v>0.5812</v>
      </c>
      <c r="F3494" s="224">
        <v>29.39</v>
      </c>
    </row>
    <row r="3495">
      <c r="A3495" s="219" t="s">
        <v>7765</v>
      </c>
      <c r="B3495" s="220" t="s">
        <v>7766</v>
      </c>
      <c r="C3495" s="221" t="s">
        <v>32</v>
      </c>
      <c r="D3495" s="222">
        <v>0.3898</v>
      </c>
      <c r="E3495" s="223">
        <f t="shared" si="1"/>
        <v>0.6102</v>
      </c>
      <c r="F3495" s="224">
        <v>26.68</v>
      </c>
    </row>
    <row r="3496">
      <c r="A3496" s="219" t="s">
        <v>7767</v>
      </c>
      <c r="B3496" s="220" t="s">
        <v>7768</v>
      </c>
      <c r="C3496" s="221" t="s">
        <v>32</v>
      </c>
      <c r="D3496" s="222">
        <v>0.4639</v>
      </c>
      <c r="E3496" s="223">
        <f t="shared" si="1"/>
        <v>0.5361</v>
      </c>
      <c r="F3496" s="224">
        <v>34.86</v>
      </c>
    </row>
    <row r="3497">
      <c r="A3497" s="219" t="s">
        <v>7769</v>
      </c>
      <c r="B3497" s="220" t="s">
        <v>7770</v>
      </c>
      <c r="C3497" s="221" t="s">
        <v>32</v>
      </c>
      <c r="D3497" s="222">
        <v>0.4978</v>
      </c>
      <c r="E3497" s="223">
        <f t="shared" si="1"/>
        <v>0.5022</v>
      </c>
      <c r="F3497" s="224">
        <v>16.17</v>
      </c>
    </row>
    <row r="3498">
      <c r="A3498" s="219" t="s">
        <v>7771</v>
      </c>
      <c r="B3498" s="220" t="s">
        <v>7772</v>
      </c>
      <c r="C3498" s="221" t="s">
        <v>32</v>
      </c>
      <c r="D3498" s="222">
        <v>0.4563</v>
      </c>
      <c r="E3498" s="223">
        <f t="shared" si="1"/>
        <v>0.5437</v>
      </c>
      <c r="F3498" s="224">
        <v>13.39</v>
      </c>
    </row>
    <row r="3499">
      <c r="A3499" s="219" t="s">
        <v>7773</v>
      </c>
      <c r="B3499" s="220" t="s">
        <v>7774</v>
      </c>
      <c r="C3499" s="221" t="s">
        <v>32</v>
      </c>
      <c r="D3499" s="222">
        <v>0.5515</v>
      </c>
      <c r="E3499" s="223">
        <f t="shared" si="1"/>
        <v>0.4485</v>
      </c>
      <c r="F3499" s="224">
        <v>21.83</v>
      </c>
    </row>
    <row r="3500">
      <c r="A3500" s="219" t="s">
        <v>619</v>
      </c>
      <c r="B3500" s="220" t="s">
        <v>7775</v>
      </c>
      <c r="C3500" s="221" t="s">
        <v>32</v>
      </c>
      <c r="D3500" s="222">
        <v>0.5144</v>
      </c>
      <c r="E3500" s="223">
        <f t="shared" si="1"/>
        <v>0.4856</v>
      </c>
      <c r="F3500" s="224">
        <v>17.73</v>
      </c>
    </row>
    <row r="3501">
      <c r="A3501" s="219" t="s">
        <v>7776</v>
      </c>
      <c r="B3501" s="220" t="s">
        <v>7777</v>
      </c>
      <c r="C3501" s="221" t="s">
        <v>32</v>
      </c>
      <c r="D3501" s="222">
        <v>0.479</v>
      </c>
      <c r="E3501" s="223">
        <f t="shared" si="1"/>
        <v>0.521</v>
      </c>
      <c r="F3501" s="224">
        <v>14.97</v>
      </c>
    </row>
    <row r="3502">
      <c r="A3502" s="219" t="s">
        <v>7778</v>
      </c>
      <c r="B3502" s="220" t="s">
        <v>7779</v>
      </c>
      <c r="C3502" s="221" t="s">
        <v>32</v>
      </c>
      <c r="D3502" s="222">
        <v>0.5596</v>
      </c>
      <c r="E3502" s="223">
        <f t="shared" si="1"/>
        <v>0.4404</v>
      </c>
      <c r="F3502" s="224">
        <v>23.34</v>
      </c>
    </row>
    <row r="3503">
      <c r="A3503" s="219" t="s">
        <v>7780</v>
      </c>
      <c r="B3503" s="220" t="s">
        <v>7781</v>
      </c>
      <c r="C3503" s="221" t="s">
        <v>32</v>
      </c>
      <c r="D3503" s="222">
        <v>0.4758</v>
      </c>
      <c r="E3503" s="223">
        <f t="shared" si="1"/>
        <v>0.5242</v>
      </c>
      <c r="F3503" s="224">
        <v>22.34</v>
      </c>
    </row>
    <row r="3504">
      <c r="A3504" s="219" t="s">
        <v>7782</v>
      </c>
      <c r="B3504" s="220" t="s">
        <v>7783</v>
      </c>
      <c r="C3504" s="221" t="s">
        <v>32</v>
      </c>
      <c r="D3504" s="222">
        <v>0.4428</v>
      </c>
      <c r="E3504" s="223">
        <f t="shared" si="1"/>
        <v>0.5572</v>
      </c>
      <c r="F3504" s="224">
        <v>19.58</v>
      </c>
    </row>
    <row r="3505">
      <c r="A3505" s="219" t="s">
        <v>7784</v>
      </c>
      <c r="B3505" s="220" t="s">
        <v>7785</v>
      </c>
      <c r="C3505" s="221" t="s">
        <v>32</v>
      </c>
      <c r="D3505" s="222">
        <v>0.5212</v>
      </c>
      <c r="E3505" s="223">
        <f t="shared" si="1"/>
        <v>0.4788</v>
      </c>
      <c r="F3505" s="224">
        <v>27.88</v>
      </c>
    </row>
    <row r="3506">
      <c r="A3506" s="219" t="s">
        <v>7786</v>
      </c>
      <c r="B3506" s="220" t="s">
        <v>7787</v>
      </c>
      <c r="C3506" s="221" t="s">
        <v>32</v>
      </c>
      <c r="D3506" s="222">
        <v>0.4795</v>
      </c>
      <c r="E3506" s="223">
        <f t="shared" si="1"/>
        <v>0.5205</v>
      </c>
      <c r="F3506" s="224">
        <v>25.67</v>
      </c>
    </row>
    <row r="3507">
      <c r="A3507" s="219" t="s">
        <v>7788</v>
      </c>
      <c r="B3507" s="220" t="s">
        <v>7789</v>
      </c>
      <c r="C3507" s="221" t="s">
        <v>32</v>
      </c>
      <c r="D3507" s="222">
        <v>0.453</v>
      </c>
      <c r="E3507" s="223">
        <f t="shared" si="1"/>
        <v>0.547</v>
      </c>
      <c r="F3507" s="224">
        <v>22.96</v>
      </c>
    </row>
    <row r="3508">
      <c r="A3508" s="219" t="s">
        <v>7790</v>
      </c>
      <c r="B3508" s="220" t="s">
        <v>7791</v>
      </c>
      <c r="C3508" s="221" t="s">
        <v>32</v>
      </c>
      <c r="D3508" s="222">
        <v>0.5193</v>
      </c>
      <c r="E3508" s="223">
        <f t="shared" si="1"/>
        <v>0.4807</v>
      </c>
      <c r="F3508" s="224">
        <v>31.14</v>
      </c>
    </row>
    <row r="3509">
      <c r="A3509" s="219" t="s">
        <v>7792</v>
      </c>
      <c r="B3509" s="220" t="s">
        <v>7793</v>
      </c>
      <c r="C3509" s="221" t="s">
        <v>32</v>
      </c>
      <c r="D3509" s="222">
        <v>0.1521</v>
      </c>
      <c r="E3509" s="223">
        <f t="shared" si="1"/>
        <v>0.8479</v>
      </c>
      <c r="F3509" s="224">
        <v>104.78</v>
      </c>
    </row>
    <row r="3510">
      <c r="A3510" s="219" t="s">
        <v>7794</v>
      </c>
      <c r="B3510" s="220" t="s">
        <v>7795</v>
      </c>
      <c r="C3510" s="221" t="s">
        <v>32</v>
      </c>
      <c r="D3510" s="222">
        <v>0.1113</v>
      </c>
      <c r="E3510" s="223">
        <f t="shared" si="1"/>
        <v>0.8887</v>
      </c>
      <c r="F3510" s="224">
        <v>92.25</v>
      </c>
    </row>
    <row r="3511">
      <c r="A3511" s="219" t="s">
        <v>7796</v>
      </c>
      <c r="B3511" s="220" t="s">
        <v>7797</v>
      </c>
      <c r="C3511" s="221" t="s">
        <v>107</v>
      </c>
      <c r="D3511" s="222">
        <v>0.4365</v>
      </c>
      <c r="E3511" s="223">
        <f t="shared" si="1"/>
        <v>0.5635</v>
      </c>
      <c r="F3511" s="224">
        <v>22.06</v>
      </c>
    </row>
    <row r="3512">
      <c r="A3512" s="219" t="s">
        <v>7798</v>
      </c>
      <c r="B3512" s="220" t="s">
        <v>7799</v>
      </c>
      <c r="C3512" s="221" t="s">
        <v>107</v>
      </c>
      <c r="D3512" s="222">
        <v>0.3165</v>
      </c>
      <c r="E3512" s="223">
        <f t="shared" si="1"/>
        <v>0.6835</v>
      </c>
      <c r="F3512" s="224">
        <v>8.53</v>
      </c>
    </row>
    <row r="3513">
      <c r="A3513" s="219" t="s">
        <v>7800</v>
      </c>
      <c r="B3513" s="220" t="s">
        <v>7801</v>
      </c>
      <c r="C3513" s="221" t="s">
        <v>107</v>
      </c>
      <c r="D3513" s="222">
        <v>0.4537</v>
      </c>
      <c r="E3513" s="223">
        <f t="shared" si="1"/>
        <v>0.5463</v>
      </c>
      <c r="F3513" s="224">
        <v>12.1</v>
      </c>
    </row>
    <row r="3514">
      <c r="A3514" s="219" t="s">
        <v>7802</v>
      </c>
      <c r="B3514" s="220" t="s">
        <v>7803</v>
      </c>
      <c r="C3514" s="221" t="s">
        <v>107</v>
      </c>
      <c r="D3514" s="222">
        <v>0.4148</v>
      </c>
      <c r="E3514" s="223">
        <f t="shared" si="1"/>
        <v>0.5852</v>
      </c>
      <c r="F3514" s="224">
        <v>24.4</v>
      </c>
    </row>
    <row r="3515">
      <c r="A3515" s="219" t="s">
        <v>7804</v>
      </c>
      <c r="B3515" s="220" t="s">
        <v>7805</v>
      </c>
      <c r="C3515" s="221" t="s">
        <v>107</v>
      </c>
      <c r="D3515" s="222">
        <v>0.2905</v>
      </c>
      <c r="E3515" s="223">
        <f t="shared" si="1"/>
        <v>0.7095</v>
      </c>
      <c r="F3515" s="224">
        <v>10.81</v>
      </c>
    </row>
    <row r="3516">
      <c r="A3516" s="219" t="s">
        <v>7806</v>
      </c>
      <c r="B3516" s="220" t="s">
        <v>7807</v>
      </c>
      <c r="C3516" s="221" t="s">
        <v>107</v>
      </c>
      <c r="D3516" s="222">
        <v>0.4158</v>
      </c>
      <c r="E3516" s="223">
        <f t="shared" si="1"/>
        <v>0.5842</v>
      </c>
      <c r="F3516" s="224">
        <v>14.26</v>
      </c>
    </row>
    <row r="3517">
      <c r="A3517" s="219" t="s">
        <v>7808</v>
      </c>
      <c r="B3517" s="220" t="s">
        <v>7809</v>
      </c>
      <c r="C3517" s="221" t="s">
        <v>107</v>
      </c>
      <c r="D3517" s="222">
        <v>0.3452</v>
      </c>
      <c r="E3517" s="223">
        <f t="shared" si="1"/>
        <v>0.6548</v>
      </c>
      <c r="F3517" s="224">
        <v>31.11</v>
      </c>
    </row>
    <row r="3518">
      <c r="A3518" s="219" t="s">
        <v>7810</v>
      </c>
      <c r="B3518" s="220" t="s">
        <v>7811</v>
      </c>
      <c r="C3518" s="221" t="s">
        <v>107</v>
      </c>
      <c r="D3518" s="222">
        <v>0.216</v>
      </c>
      <c r="E3518" s="223">
        <f t="shared" si="1"/>
        <v>0.784</v>
      </c>
      <c r="F3518" s="224">
        <v>17.59</v>
      </c>
    </row>
    <row r="3519">
      <c r="A3519" s="219" t="s">
        <v>7812</v>
      </c>
      <c r="B3519" s="220" t="s">
        <v>7813</v>
      </c>
      <c r="C3519" s="221" t="s">
        <v>107</v>
      </c>
      <c r="D3519" s="222">
        <v>0.3201</v>
      </c>
      <c r="E3519" s="223">
        <f t="shared" si="1"/>
        <v>0.6799</v>
      </c>
      <c r="F3519" s="224">
        <v>20.59</v>
      </c>
    </row>
    <row r="3520">
      <c r="A3520" s="219" t="s">
        <v>7814</v>
      </c>
      <c r="B3520" s="220" t="s">
        <v>7815</v>
      </c>
      <c r="C3520" s="221" t="s">
        <v>107</v>
      </c>
      <c r="D3520" s="222">
        <v>0.4468</v>
      </c>
      <c r="E3520" s="223">
        <f t="shared" si="1"/>
        <v>0.5532</v>
      </c>
      <c r="F3520" s="224">
        <v>25.83</v>
      </c>
    </row>
    <row r="3521">
      <c r="A3521" s="219" t="s">
        <v>7816</v>
      </c>
      <c r="B3521" s="220" t="s">
        <v>7817</v>
      </c>
      <c r="C3521" s="221" t="s">
        <v>107</v>
      </c>
      <c r="D3521" s="222">
        <v>0.3711</v>
      </c>
      <c r="E3521" s="223">
        <f t="shared" si="1"/>
        <v>0.6289</v>
      </c>
      <c r="F3521" s="224">
        <v>12.26</v>
      </c>
    </row>
    <row r="3522">
      <c r="A3522" s="219" t="s">
        <v>7818</v>
      </c>
      <c r="B3522" s="220" t="s">
        <v>7819</v>
      </c>
      <c r="C3522" s="221" t="s">
        <v>107</v>
      </c>
      <c r="D3522" s="222">
        <v>0.4673</v>
      </c>
      <c r="E3522" s="223">
        <f t="shared" si="1"/>
        <v>0.5327</v>
      </c>
      <c r="F3522" s="224">
        <v>15.73</v>
      </c>
    </row>
    <row r="3523">
      <c r="A3523" s="219" t="s">
        <v>7820</v>
      </c>
      <c r="B3523" s="220" t="s">
        <v>7821</v>
      </c>
      <c r="C3523" s="221" t="s">
        <v>107</v>
      </c>
      <c r="D3523" s="222">
        <v>0.454</v>
      </c>
      <c r="E3523" s="223">
        <f t="shared" si="1"/>
        <v>0.546</v>
      </c>
      <c r="F3523" s="224">
        <v>21.21</v>
      </c>
    </row>
    <row r="3524">
      <c r="A3524" s="219" t="s">
        <v>7822</v>
      </c>
      <c r="B3524" s="220" t="s">
        <v>7823</v>
      </c>
      <c r="C3524" s="221" t="s">
        <v>107</v>
      </c>
      <c r="D3524" s="222">
        <v>0.4854</v>
      </c>
      <c r="E3524" s="223">
        <f t="shared" si="1"/>
        <v>0.5146</v>
      </c>
      <c r="F3524" s="224">
        <v>11.31</v>
      </c>
    </row>
    <row r="3525">
      <c r="A3525" s="219" t="s">
        <v>7824</v>
      </c>
      <c r="B3525" s="220" t="s">
        <v>7825</v>
      </c>
      <c r="C3525" s="221" t="s">
        <v>107</v>
      </c>
      <c r="D3525" s="222">
        <v>0.4554</v>
      </c>
      <c r="E3525" s="223">
        <f t="shared" si="1"/>
        <v>0.5446</v>
      </c>
      <c r="F3525" s="224">
        <v>22.22</v>
      </c>
    </row>
    <row r="3526">
      <c r="A3526" s="219" t="s">
        <v>2310</v>
      </c>
      <c r="B3526" s="220" t="s">
        <v>2311</v>
      </c>
      <c r="C3526" s="221" t="s">
        <v>107</v>
      </c>
      <c r="D3526" s="222">
        <v>0.4841</v>
      </c>
      <c r="E3526" s="223">
        <f t="shared" si="1"/>
        <v>0.5159</v>
      </c>
      <c r="F3526" s="224">
        <v>12.25</v>
      </c>
    </row>
    <row r="3527">
      <c r="A3527" s="219" t="s">
        <v>7826</v>
      </c>
      <c r="B3527" s="220" t="s">
        <v>7827</v>
      </c>
      <c r="C3527" s="221" t="s">
        <v>107</v>
      </c>
      <c r="D3527" s="222">
        <v>0.4123</v>
      </c>
      <c r="E3527" s="223">
        <f t="shared" si="1"/>
        <v>0.5877</v>
      </c>
      <c r="F3527" s="224">
        <v>26.05</v>
      </c>
    </row>
    <row r="3528">
      <c r="A3528" s="219" t="s">
        <v>7828</v>
      </c>
      <c r="B3528" s="220" t="s">
        <v>7829</v>
      </c>
      <c r="C3528" s="221" t="s">
        <v>107</v>
      </c>
      <c r="D3528" s="222">
        <v>0.4142</v>
      </c>
      <c r="E3528" s="223">
        <f t="shared" si="1"/>
        <v>0.5858</v>
      </c>
      <c r="F3528" s="224">
        <v>15.91</v>
      </c>
    </row>
    <row r="3529">
      <c r="A3529" s="219" t="s">
        <v>7830</v>
      </c>
      <c r="B3529" s="220" t="s">
        <v>7831</v>
      </c>
      <c r="C3529" s="221" t="s">
        <v>107</v>
      </c>
      <c r="D3529" s="222">
        <v>0.4721</v>
      </c>
      <c r="E3529" s="223">
        <f t="shared" si="1"/>
        <v>0.5279</v>
      </c>
      <c r="F3529" s="224">
        <v>22.75</v>
      </c>
    </row>
    <row r="3530">
      <c r="A3530" s="219" t="s">
        <v>7832</v>
      </c>
      <c r="B3530" s="220" t="s">
        <v>7833</v>
      </c>
      <c r="C3530" s="221" t="s">
        <v>107</v>
      </c>
      <c r="D3530" s="222">
        <v>0.4117</v>
      </c>
      <c r="E3530" s="223">
        <f t="shared" si="1"/>
        <v>0.5883</v>
      </c>
      <c r="F3530" s="224">
        <v>9.23</v>
      </c>
    </row>
    <row r="3531">
      <c r="A3531" s="219" t="s">
        <v>7834</v>
      </c>
      <c r="B3531" s="220" t="s">
        <v>7835</v>
      </c>
      <c r="C3531" s="221" t="s">
        <v>107</v>
      </c>
      <c r="D3531" s="222">
        <v>0.5124</v>
      </c>
      <c r="E3531" s="223">
        <f t="shared" si="1"/>
        <v>0.4876</v>
      </c>
      <c r="F3531" s="224">
        <v>12.86</v>
      </c>
    </row>
    <row r="3532">
      <c r="A3532" s="219" t="s">
        <v>7836</v>
      </c>
      <c r="B3532" s="220" t="s">
        <v>7837</v>
      </c>
      <c r="C3532" s="221" t="s">
        <v>107</v>
      </c>
      <c r="D3532" s="222">
        <v>0.4625</v>
      </c>
      <c r="E3532" s="223">
        <f t="shared" si="1"/>
        <v>0.5375</v>
      </c>
      <c r="F3532" s="224">
        <v>24.95</v>
      </c>
    </row>
    <row r="3533">
      <c r="A3533" s="219" t="s">
        <v>7838</v>
      </c>
      <c r="B3533" s="220" t="s">
        <v>7839</v>
      </c>
      <c r="C3533" s="221" t="s">
        <v>107</v>
      </c>
      <c r="D3533" s="222">
        <v>0.3998</v>
      </c>
      <c r="E3533" s="223">
        <f t="shared" si="1"/>
        <v>0.6002</v>
      </c>
      <c r="F3533" s="224">
        <v>11.38</v>
      </c>
    </row>
    <row r="3534">
      <c r="A3534" s="219" t="s">
        <v>7840</v>
      </c>
      <c r="B3534" s="220" t="s">
        <v>7841</v>
      </c>
      <c r="C3534" s="221" t="s">
        <v>107</v>
      </c>
      <c r="D3534" s="222">
        <v>0.4926</v>
      </c>
      <c r="E3534" s="223">
        <f t="shared" si="1"/>
        <v>0.5074</v>
      </c>
      <c r="F3534" s="224">
        <v>14.92</v>
      </c>
    </row>
    <row r="3535">
      <c r="A3535" s="219" t="s">
        <v>7842</v>
      </c>
      <c r="B3535" s="220" t="s">
        <v>7843</v>
      </c>
      <c r="C3535" s="221" t="s">
        <v>107</v>
      </c>
      <c r="D3535" s="222">
        <v>0.373</v>
      </c>
      <c r="E3535" s="223">
        <f t="shared" si="1"/>
        <v>0.627</v>
      </c>
      <c r="F3535" s="224">
        <v>12.44</v>
      </c>
    </row>
    <row r="3536">
      <c r="A3536" s="219" t="s">
        <v>7844</v>
      </c>
      <c r="B3536" s="220" t="s">
        <v>7845</v>
      </c>
      <c r="C3536" s="221" t="s">
        <v>107</v>
      </c>
      <c r="D3536" s="222">
        <v>0.3236</v>
      </c>
      <c r="E3536" s="223">
        <f t="shared" si="1"/>
        <v>0.6764</v>
      </c>
      <c r="F3536" s="224">
        <v>10.91</v>
      </c>
    </row>
    <row r="3537">
      <c r="A3537" s="219" t="s">
        <v>7846</v>
      </c>
      <c r="B3537" s="220" t="s">
        <v>7847</v>
      </c>
      <c r="C3537" s="221" t="s">
        <v>107</v>
      </c>
      <c r="D3537" s="222">
        <v>0.4487</v>
      </c>
      <c r="E3537" s="223">
        <f t="shared" si="1"/>
        <v>0.5513</v>
      </c>
      <c r="F3537" s="224">
        <v>16.09</v>
      </c>
    </row>
    <row r="3538">
      <c r="A3538" s="219" t="s">
        <v>7848</v>
      </c>
      <c r="B3538" s="220" t="s">
        <v>7849</v>
      </c>
      <c r="C3538" s="221" t="s">
        <v>107</v>
      </c>
      <c r="D3538" s="222">
        <v>0.3564</v>
      </c>
      <c r="E3538" s="223">
        <f t="shared" si="1"/>
        <v>0.6436</v>
      </c>
      <c r="F3538" s="224">
        <v>14.76</v>
      </c>
    </row>
    <row r="3539">
      <c r="A3539" s="219" t="s">
        <v>7850</v>
      </c>
      <c r="B3539" s="220" t="s">
        <v>7851</v>
      </c>
      <c r="C3539" s="221" t="s">
        <v>107</v>
      </c>
      <c r="D3539" s="222">
        <v>0.3137</v>
      </c>
      <c r="E3539" s="223">
        <f t="shared" si="1"/>
        <v>0.6863</v>
      </c>
      <c r="F3539" s="224">
        <v>13.23</v>
      </c>
    </row>
    <row r="3540">
      <c r="A3540" s="219" t="s">
        <v>2320</v>
      </c>
      <c r="B3540" s="220" t="s">
        <v>2321</v>
      </c>
      <c r="C3540" s="221" t="s">
        <v>107</v>
      </c>
      <c r="D3540" s="222">
        <v>0.4259</v>
      </c>
      <c r="E3540" s="223">
        <f t="shared" si="1"/>
        <v>0.5741</v>
      </c>
      <c r="F3540" s="224">
        <v>18.41</v>
      </c>
    </row>
    <row r="3541">
      <c r="A3541" s="219" t="s">
        <v>7852</v>
      </c>
      <c r="B3541" s="220" t="s">
        <v>7853</v>
      </c>
      <c r="C3541" s="221" t="s">
        <v>107</v>
      </c>
      <c r="D3541" s="222">
        <v>0.3057</v>
      </c>
      <c r="E3541" s="223">
        <f t="shared" si="1"/>
        <v>0.6943</v>
      </c>
      <c r="F3541" s="224">
        <v>20.12</v>
      </c>
    </row>
    <row r="3542">
      <c r="A3542" s="219" t="s">
        <v>7854</v>
      </c>
      <c r="B3542" s="220" t="s">
        <v>7855</v>
      </c>
      <c r="C3542" s="221" t="s">
        <v>107</v>
      </c>
      <c r="D3542" s="222">
        <v>0.2715</v>
      </c>
      <c r="E3542" s="223">
        <f t="shared" si="1"/>
        <v>0.7285</v>
      </c>
      <c r="F3542" s="224">
        <v>18.6</v>
      </c>
    </row>
    <row r="3543">
      <c r="A3543" s="219" t="s">
        <v>7856</v>
      </c>
      <c r="B3543" s="220" t="s">
        <v>7857</v>
      </c>
      <c r="C3543" s="221" t="s">
        <v>107</v>
      </c>
      <c r="D3543" s="222">
        <v>0.3668</v>
      </c>
      <c r="E3543" s="223">
        <f t="shared" si="1"/>
        <v>0.6332</v>
      </c>
      <c r="F3543" s="224">
        <v>23.77</v>
      </c>
    </row>
    <row r="3544">
      <c r="A3544" s="219" t="s">
        <v>7858</v>
      </c>
      <c r="B3544" s="220" t="s">
        <v>7859</v>
      </c>
      <c r="C3544" s="221" t="s">
        <v>107</v>
      </c>
      <c r="D3544" s="222">
        <v>0.283</v>
      </c>
      <c r="E3544" s="223">
        <f t="shared" si="1"/>
        <v>0.717</v>
      </c>
      <c r="F3544" s="224">
        <v>25.34</v>
      </c>
    </row>
    <row r="3545">
      <c r="A3545" s="219" t="s">
        <v>7860</v>
      </c>
      <c r="B3545" s="220" t="s">
        <v>7861</v>
      </c>
      <c r="C3545" s="221" t="s">
        <v>107</v>
      </c>
      <c r="D3545" s="222">
        <v>0.2534</v>
      </c>
      <c r="E3545" s="223">
        <f t="shared" si="1"/>
        <v>0.7466</v>
      </c>
      <c r="F3545" s="224">
        <v>23.76</v>
      </c>
    </row>
    <row r="3546">
      <c r="A3546" s="219" t="s">
        <v>7862</v>
      </c>
      <c r="B3546" s="220" t="s">
        <v>7863</v>
      </c>
      <c r="C3546" s="221" t="s">
        <v>107</v>
      </c>
      <c r="D3546" s="222">
        <v>0.3351</v>
      </c>
      <c r="E3546" s="223">
        <f t="shared" si="1"/>
        <v>0.6649</v>
      </c>
      <c r="F3546" s="224">
        <v>28.92</v>
      </c>
    </row>
    <row r="3547">
      <c r="A3547" s="219" t="s">
        <v>7864</v>
      </c>
      <c r="B3547" s="220" t="s">
        <v>7865</v>
      </c>
      <c r="C3547" s="221" t="s">
        <v>32</v>
      </c>
      <c r="D3547" s="222">
        <v>0.42</v>
      </c>
      <c r="E3547" s="223">
        <f t="shared" si="1"/>
        <v>0.58</v>
      </c>
      <c r="F3547" s="224">
        <v>55.9</v>
      </c>
    </row>
    <row r="3548">
      <c r="A3548" s="219" t="s">
        <v>7866</v>
      </c>
      <c r="B3548" s="220" t="s">
        <v>7867</v>
      </c>
      <c r="C3548" s="221" t="s">
        <v>32</v>
      </c>
      <c r="D3548" s="222">
        <v>0.4107</v>
      </c>
      <c r="E3548" s="223">
        <f t="shared" si="1"/>
        <v>0.5893</v>
      </c>
      <c r="F3548" s="224">
        <v>43.37</v>
      </c>
    </row>
    <row r="3549">
      <c r="A3549" s="219" t="s">
        <v>7868</v>
      </c>
      <c r="B3549" s="220" t="s">
        <v>7869</v>
      </c>
      <c r="C3549" s="221" t="s">
        <v>32</v>
      </c>
      <c r="D3549" s="222">
        <v>0.4111</v>
      </c>
      <c r="E3549" s="223">
        <f t="shared" si="1"/>
        <v>0.5889</v>
      </c>
      <c r="F3549" s="224">
        <v>57.12</v>
      </c>
    </row>
    <row r="3550">
      <c r="A3550" s="219" t="s">
        <v>7870</v>
      </c>
      <c r="B3550" s="220" t="s">
        <v>7871</v>
      </c>
      <c r="C3550" s="221" t="s">
        <v>32</v>
      </c>
      <c r="D3550" s="222">
        <v>0.3994</v>
      </c>
      <c r="E3550" s="223">
        <f t="shared" si="1"/>
        <v>0.6006</v>
      </c>
      <c r="F3550" s="224">
        <v>44.59</v>
      </c>
    </row>
    <row r="3551">
      <c r="A3551" s="219" t="s">
        <v>7872</v>
      </c>
      <c r="B3551" s="220" t="s">
        <v>7873</v>
      </c>
      <c r="C3551" s="221" t="s">
        <v>32</v>
      </c>
      <c r="D3551" s="222">
        <v>0.4731</v>
      </c>
      <c r="E3551" s="223">
        <f t="shared" si="1"/>
        <v>0.5269</v>
      </c>
      <c r="F3551" s="224">
        <v>65.55</v>
      </c>
    </row>
    <row r="3552">
      <c r="A3552" s="219" t="s">
        <v>7874</v>
      </c>
      <c r="B3552" s="220" t="s">
        <v>7875</v>
      </c>
      <c r="C3552" s="221" t="s">
        <v>32</v>
      </c>
      <c r="D3552" s="222">
        <v>0.4779</v>
      </c>
      <c r="E3552" s="223">
        <f t="shared" si="1"/>
        <v>0.5221</v>
      </c>
      <c r="F3552" s="224">
        <v>53.02</v>
      </c>
    </row>
    <row r="3553">
      <c r="A3553" s="219" t="s">
        <v>7876</v>
      </c>
      <c r="B3553" s="220" t="s">
        <v>7877</v>
      </c>
      <c r="C3553" s="221" t="s">
        <v>32</v>
      </c>
      <c r="D3553" s="222">
        <v>0.4724</v>
      </c>
      <c r="E3553" s="223">
        <f t="shared" si="1"/>
        <v>0.5276</v>
      </c>
      <c r="F3553" s="224">
        <v>89.48</v>
      </c>
    </row>
    <row r="3554">
      <c r="A3554" s="219" t="s">
        <v>7878</v>
      </c>
      <c r="B3554" s="220" t="s">
        <v>7879</v>
      </c>
      <c r="C3554" s="221" t="s">
        <v>32</v>
      </c>
      <c r="D3554" s="222">
        <v>0.4756</v>
      </c>
      <c r="E3554" s="223">
        <f t="shared" si="1"/>
        <v>0.5244</v>
      </c>
      <c r="F3554" s="224">
        <v>76.95</v>
      </c>
    </row>
    <row r="3555">
      <c r="A3555" s="219" t="s">
        <v>7880</v>
      </c>
      <c r="B3555" s="220" t="s">
        <v>7881</v>
      </c>
      <c r="C3555" s="221" t="s">
        <v>32</v>
      </c>
      <c r="D3555" s="222">
        <v>0.4743</v>
      </c>
      <c r="E3555" s="223">
        <f t="shared" si="1"/>
        <v>0.5257</v>
      </c>
      <c r="F3555" s="224">
        <v>41.56</v>
      </c>
    </row>
    <row r="3556">
      <c r="A3556" s="219" t="s">
        <v>7882</v>
      </c>
      <c r="B3556" s="220" t="s">
        <v>7883</v>
      </c>
      <c r="C3556" s="221" t="s">
        <v>32</v>
      </c>
      <c r="D3556" s="222">
        <v>0.4836</v>
      </c>
      <c r="E3556" s="223">
        <f t="shared" si="1"/>
        <v>0.5164</v>
      </c>
      <c r="F3556" s="224">
        <v>29.03</v>
      </c>
    </row>
    <row r="3557">
      <c r="A3557" s="219" t="s">
        <v>7884</v>
      </c>
      <c r="B3557" s="220" t="s">
        <v>7885</v>
      </c>
      <c r="C3557" s="221" t="s">
        <v>32</v>
      </c>
      <c r="D3557" s="222">
        <v>0.4664</v>
      </c>
      <c r="E3557" s="223">
        <f t="shared" si="1"/>
        <v>0.5336</v>
      </c>
      <c r="F3557" s="224">
        <v>90.63</v>
      </c>
    </row>
    <row r="3558">
      <c r="A3558" s="219" t="s">
        <v>7886</v>
      </c>
      <c r="B3558" s="220" t="s">
        <v>7887</v>
      </c>
      <c r="C3558" s="221" t="s">
        <v>32</v>
      </c>
      <c r="D3558" s="222">
        <v>0.4686</v>
      </c>
      <c r="E3558" s="223">
        <f t="shared" si="1"/>
        <v>0.5314</v>
      </c>
      <c r="F3558" s="224">
        <v>78.1</v>
      </c>
    </row>
    <row r="3559">
      <c r="A3559" s="219" t="s">
        <v>7888</v>
      </c>
      <c r="B3559" s="220" t="s">
        <v>7889</v>
      </c>
      <c r="C3559" s="221" t="s">
        <v>32</v>
      </c>
      <c r="D3559" s="222">
        <v>0.4649</v>
      </c>
      <c r="E3559" s="223">
        <f t="shared" si="1"/>
        <v>0.5351</v>
      </c>
      <c r="F3559" s="224">
        <v>66.7</v>
      </c>
    </row>
    <row r="3560">
      <c r="A3560" s="219" t="s">
        <v>7890</v>
      </c>
      <c r="B3560" s="220" t="s">
        <v>7891</v>
      </c>
      <c r="C3560" s="221" t="s">
        <v>32</v>
      </c>
      <c r="D3560" s="222">
        <v>0.4678</v>
      </c>
      <c r="E3560" s="223">
        <f t="shared" si="1"/>
        <v>0.5322</v>
      </c>
      <c r="F3560" s="224">
        <v>54.17</v>
      </c>
    </row>
    <row r="3561">
      <c r="A3561" s="219" t="s">
        <v>7892</v>
      </c>
      <c r="B3561" s="220" t="s">
        <v>7893</v>
      </c>
      <c r="C3561" s="221" t="s">
        <v>32</v>
      </c>
      <c r="D3561" s="222">
        <v>0.4606</v>
      </c>
      <c r="E3561" s="223">
        <f t="shared" si="1"/>
        <v>0.5394</v>
      </c>
      <c r="F3561" s="224">
        <v>91.78</v>
      </c>
    </row>
    <row r="3562">
      <c r="A3562" s="219" t="s">
        <v>7894</v>
      </c>
      <c r="B3562" s="220" t="s">
        <v>7895</v>
      </c>
      <c r="C3562" s="221" t="s">
        <v>32</v>
      </c>
      <c r="D3562" s="222">
        <v>0.4618</v>
      </c>
      <c r="E3562" s="223">
        <f t="shared" si="1"/>
        <v>0.5382</v>
      </c>
      <c r="F3562" s="224">
        <v>79.25</v>
      </c>
    </row>
    <row r="3563">
      <c r="A3563" s="219" t="s">
        <v>7896</v>
      </c>
      <c r="B3563" s="220" t="s">
        <v>7897</v>
      </c>
      <c r="C3563" s="221" t="s">
        <v>32</v>
      </c>
      <c r="D3563" s="222">
        <v>0.4836</v>
      </c>
      <c r="E3563" s="223">
        <f t="shared" si="1"/>
        <v>0.5164</v>
      </c>
      <c r="F3563" s="224">
        <v>32.96</v>
      </c>
    </row>
    <row r="3564">
      <c r="A3564" s="219" t="s">
        <v>7898</v>
      </c>
      <c r="B3564" s="220" t="s">
        <v>7899</v>
      </c>
      <c r="C3564" s="221" t="s">
        <v>32</v>
      </c>
      <c r="D3564" s="222">
        <v>0.5027</v>
      </c>
      <c r="E3564" s="223">
        <f t="shared" si="1"/>
        <v>0.4973</v>
      </c>
      <c r="F3564" s="224">
        <v>20.43</v>
      </c>
    </row>
    <row r="3565">
      <c r="A3565" s="219" t="s">
        <v>7900</v>
      </c>
      <c r="B3565" s="220" t="s">
        <v>7901</v>
      </c>
      <c r="C3565" s="221" t="s">
        <v>32</v>
      </c>
      <c r="D3565" s="222">
        <v>0.43</v>
      </c>
      <c r="E3565" s="223">
        <f t="shared" si="1"/>
        <v>0.57</v>
      </c>
      <c r="F3565" s="224">
        <v>37.07</v>
      </c>
    </row>
    <row r="3566">
      <c r="A3566" s="219" t="s">
        <v>7902</v>
      </c>
      <c r="B3566" s="220" t="s">
        <v>7903</v>
      </c>
      <c r="C3566" s="221" t="s">
        <v>32</v>
      </c>
      <c r="D3566" s="222">
        <v>0.4185</v>
      </c>
      <c r="E3566" s="223">
        <f t="shared" si="1"/>
        <v>0.5815</v>
      </c>
      <c r="F3566" s="224">
        <v>24.54</v>
      </c>
    </row>
    <row r="3567">
      <c r="A3567" s="219" t="s">
        <v>7904</v>
      </c>
      <c r="B3567" s="220" t="s">
        <v>7905</v>
      </c>
      <c r="C3567" s="221" t="s">
        <v>32</v>
      </c>
      <c r="D3567" s="222">
        <v>0.4688</v>
      </c>
      <c r="E3567" s="223">
        <f t="shared" si="1"/>
        <v>0.5312</v>
      </c>
      <c r="F3567" s="224">
        <v>58.02</v>
      </c>
    </row>
    <row r="3568">
      <c r="A3568" s="219" t="s">
        <v>7906</v>
      </c>
      <c r="B3568" s="220" t="s">
        <v>7907</v>
      </c>
      <c r="C3568" s="221" t="s">
        <v>32</v>
      </c>
      <c r="D3568" s="222">
        <v>0.4733</v>
      </c>
      <c r="E3568" s="223">
        <f t="shared" si="1"/>
        <v>0.5267</v>
      </c>
      <c r="F3568" s="224">
        <v>45.49</v>
      </c>
    </row>
    <row r="3569">
      <c r="A3569" s="219" t="s">
        <v>7908</v>
      </c>
      <c r="B3569" s="220" t="s">
        <v>7909</v>
      </c>
      <c r="C3569" s="221" t="s">
        <v>32</v>
      </c>
      <c r="D3569" s="222">
        <v>0.4695</v>
      </c>
      <c r="E3569" s="223">
        <f t="shared" si="1"/>
        <v>0.5305</v>
      </c>
      <c r="F3569" s="224">
        <v>82.01</v>
      </c>
    </row>
    <row r="3570">
      <c r="A3570" s="219" t="s">
        <v>7910</v>
      </c>
      <c r="B3570" s="220" t="s">
        <v>7911</v>
      </c>
      <c r="C3570" s="221" t="s">
        <v>32</v>
      </c>
      <c r="D3570" s="222">
        <v>0.4725</v>
      </c>
      <c r="E3570" s="223">
        <f t="shared" si="1"/>
        <v>0.5275</v>
      </c>
      <c r="F3570" s="224">
        <v>69.48</v>
      </c>
    </row>
    <row r="3571">
      <c r="A3571" s="219" t="s">
        <v>7912</v>
      </c>
      <c r="B3571" s="220" t="s">
        <v>7913</v>
      </c>
      <c r="C3571" s="221" t="s">
        <v>32</v>
      </c>
      <c r="D3571" s="222">
        <v>0.4597</v>
      </c>
      <c r="E3571" s="223">
        <f t="shared" si="1"/>
        <v>0.5403</v>
      </c>
      <c r="F3571" s="224">
        <v>59.17</v>
      </c>
    </row>
    <row r="3572">
      <c r="A3572" s="219" t="s">
        <v>7914</v>
      </c>
      <c r="B3572" s="220" t="s">
        <v>7915</v>
      </c>
      <c r="C3572" s="221" t="s">
        <v>32</v>
      </c>
      <c r="D3572" s="222">
        <v>0.4616</v>
      </c>
      <c r="E3572" s="223">
        <f t="shared" si="1"/>
        <v>0.5384</v>
      </c>
      <c r="F3572" s="224">
        <v>46.64</v>
      </c>
    </row>
    <row r="3573">
      <c r="A3573" s="219" t="s">
        <v>7916</v>
      </c>
      <c r="B3573" s="220" t="s">
        <v>7917</v>
      </c>
      <c r="C3573" s="221" t="s">
        <v>32</v>
      </c>
      <c r="D3573" s="222">
        <v>0.4566</v>
      </c>
      <c r="E3573" s="223">
        <f t="shared" si="1"/>
        <v>0.5434</v>
      </c>
      <c r="F3573" s="224">
        <v>84.31</v>
      </c>
    </row>
    <row r="3574">
      <c r="A3574" s="219" t="s">
        <v>7918</v>
      </c>
      <c r="B3574" s="220" t="s">
        <v>7919</v>
      </c>
      <c r="C3574" s="221" t="s">
        <v>32</v>
      </c>
      <c r="D3574" s="222">
        <v>0.4574</v>
      </c>
      <c r="E3574" s="223">
        <f t="shared" si="1"/>
        <v>0.5426</v>
      </c>
      <c r="F3574" s="224">
        <v>71.78</v>
      </c>
    </row>
    <row r="3575">
      <c r="A3575" s="219" t="s">
        <v>829</v>
      </c>
      <c r="B3575" s="220" t="s">
        <v>7920</v>
      </c>
      <c r="C3575" s="221" t="s">
        <v>32</v>
      </c>
      <c r="D3575" s="222">
        <v>0.4676</v>
      </c>
      <c r="E3575" s="223">
        <f t="shared" si="1"/>
        <v>0.5324</v>
      </c>
      <c r="F3575" s="224">
        <v>34.09</v>
      </c>
    </row>
    <row r="3576">
      <c r="A3576" s="219" t="s">
        <v>7921</v>
      </c>
      <c r="B3576" s="220" t="s">
        <v>7922</v>
      </c>
      <c r="C3576" s="221" t="s">
        <v>32</v>
      </c>
      <c r="D3576" s="222">
        <v>0.4763</v>
      </c>
      <c r="E3576" s="223">
        <f t="shared" si="1"/>
        <v>0.5237</v>
      </c>
      <c r="F3576" s="224">
        <v>21.56</v>
      </c>
    </row>
    <row r="3577">
      <c r="A3577" s="219" t="s">
        <v>7923</v>
      </c>
      <c r="B3577" s="220" t="s">
        <v>7924</v>
      </c>
      <c r="C3577" s="221" t="s">
        <v>32</v>
      </c>
      <c r="D3577" s="222">
        <v>0.463</v>
      </c>
      <c r="E3577" s="223">
        <f t="shared" si="1"/>
        <v>0.537</v>
      </c>
      <c r="F3577" s="224">
        <v>83.16</v>
      </c>
    </row>
    <row r="3578">
      <c r="A3578" s="219" t="s">
        <v>7925</v>
      </c>
      <c r="B3578" s="220" t="s">
        <v>7926</v>
      </c>
      <c r="C3578" s="221" t="s">
        <v>32</v>
      </c>
      <c r="D3578" s="222">
        <v>0.4648</v>
      </c>
      <c r="E3578" s="223">
        <f t="shared" si="1"/>
        <v>0.5352</v>
      </c>
      <c r="F3578" s="224">
        <v>70.63</v>
      </c>
    </row>
    <row r="3579">
      <c r="A3579" s="219" t="s">
        <v>7927</v>
      </c>
      <c r="B3579" s="220" t="s">
        <v>7928</v>
      </c>
      <c r="C3579" s="221" t="s">
        <v>32</v>
      </c>
      <c r="D3579" s="222">
        <v>0.4588</v>
      </c>
      <c r="E3579" s="223">
        <f t="shared" si="1"/>
        <v>0.5412</v>
      </c>
      <c r="F3579" s="224">
        <v>75.69</v>
      </c>
    </row>
    <row r="3580">
      <c r="A3580" s="219" t="s">
        <v>7929</v>
      </c>
      <c r="B3580" s="220" t="s">
        <v>7930</v>
      </c>
      <c r="C3580" s="221" t="s">
        <v>32</v>
      </c>
      <c r="D3580" s="222">
        <v>0.4601</v>
      </c>
      <c r="E3580" s="223">
        <f t="shared" si="1"/>
        <v>0.5399</v>
      </c>
      <c r="F3580" s="224">
        <v>63.16</v>
      </c>
    </row>
    <row r="3581">
      <c r="A3581" s="219" t="s">
        <v>7931</v>
      </c>
      <c r="B3581" s="220" t="s">
        <v>7932</v>
      </c>
      <c r="C3581" s="221" t="s">
        <v>32</v>
      </c>
      <c r="D3581" s="222">
        <v>0.452</v>
      </c>
      <c r="E3581" s="223">
        <f t="shared" si="1"/>
        <v>0.548</v>
      </c>
      <c r="F3581" s="224">
        <v>76.84</v>
      </c>
    </row>
    <row r="3582">
      <c r="A3582" s="219" t="s">
        <v>7933</v>
      </c>
      <c r="B3582" s="220" t="s">
        <v>7934</v>
      </c>
      <c r="C3582" s="221" t="s">
        <v>32</v>
      </c>
      <c r="D3582" s="222">
        <v>0.4519</v>
      </c>
      <c r="E3582" s="223">
        <f t="shared" si="1"/>
        <v>0.5481</v>
      </c>
      <c r="F3582" s="224">
        <v>64.31</v>
      </c>
    </row>
    <row r="3583">
      <c r="A3583" s="219" t="s">
        <v>7935</v>
      </c>
      <c r="B3583" s="220" t="s">
        <v>7936</v>
      </c>
      <c r="C3583" s="221" t="s">
        <v>32</v>
      </c>
      <c r="D3583" s="222">
        <v>0.439</v>
      </c>
      <c r="E3583" s="223">
        <f t="shared" si="1"/>
        <v>0.561</v>
      </c>
      <c r="F3583" s="224">
        <v>107.89</v>
      </c>
    </row>
    <row r="3584">
      <c r="A3584" s="219" t="s">
        <v>7937</v>
      </c>
      <c r="B3584" s="220" t="s">
        <v>7938</v>
      </c>
      <c r="C3584" s="221" t="s">
        <v>32</v>
      </c>
      <c r="D3584" s="222">
        <v>0.4527</v>
      </c>
      <c r="E3584" s="223">
        <f t="shared" si="1"/>
        <v>0.5473</v>
      </c>
      <c r="F3584" s="224">
        <v>89.95</v>
      </c>
    </row>
    <row r="3585">
      <c r="A3585" s="219" t="s">
        <v>7939</v>
      </c>
      <c r="B3585" s="220" t="s">
        <v>7940</v>
      </c>
      <c r="C3585" s="221" t="s">
        <v>32</v>
      </c>
      <c r="D3585" s="222">
        <v>0.4536</v>
      </c>
      <c r="E3585" s="223">
        <f t="shared" si="1"/>
        <v>0.5464</v>
      </c>
      <c r="F3585" s="224">
        <v>51.76</v>
      </c>
    </row>
    <row r="3586">
      <c r="A3586" s="219" t="s">
        <v>7941</v>
      </c>
      <c r="B3586" s="220" t="s">
        <v>7942</v>
      </c>
      <c r="C3586" s="221" t="s">
        <v>32</v>
      </c>
      <c r="D3586" s="222">
        <v>0.454</v>
      </c>
      <c r="E3586" s="223">
        <f t="shared" si="1"/>
        <v>0.546</v>
      </c>
      <c r="F3586" s="224">
        <v>39.23</v>
      </c>
    </row>
    <row r="3587">
      <c r="A3587" s="219" t="s">
        <v>7943</v>
      </c>
      <c r="B3587" s="220" t="s">
        <v>7944</v>
      </c>
      <c r="C3587" s="221" t="s">
        <v>32</v>
      </c>
      <c r="D3587" s="222">
        <v>0.4339</v>
      </c>
      <c r="E3587" s="223">
        <f t="shared" si="1"/>
        <v>0.5661</v>
      </c>
      <c r="F3587" s="224">
        <v>100.36</v>
      </c>
    </row>
    <row r="3588">
      <c r="A3588" s="219" t="s">
        <v>7945</v>
      </c>
      <c r="B3588" s="220" t="s">
        <v>7946</v>
      </c>
      <c r="C3588" s="221" t="s">
        <v>32</v>
      </c>
      <c r="D3588" s="222">
        <v>0.4478</v>
      </c>
      <c r="E3588" s="223">
        <f t="shared" si="1"/>
        <v>0.5522</v>
      </c>
      <c r="F3588" s="224">
        <v>82.42</v>
      </c>
    </row>
    <row r="3589">
      <c r="A3589" s="219" t="s">
        <v>801</v>
      </c>
      <c r="B3589" s="220" t="s">
        <v>802</v>
      </c>
      <c r="C3589" s="221" t="s">
        <v>32</v>
      </c>
      <c r="D3589" s="222">
        <v>0.4466</v>
      </c>
      <c r="E3589" s="223">
        <f t="shared" si="1"/>
        <v>0.5534</v>
      </c>
      <c r="F3589" s="224">
        <v>69.43</v>
      </c>
    </row>
    <row r="3590">
      <c r="A3590" s="219" t="s">
        <v>7947</v>
      </c>
      <c r="B3590" s="220" t="s">
        <v>7948</v>
      </c>
      <c r="C3590" s="221" t="s">
        <v>32</v>
      </c>
      <c r="D3590" s="222">
        <v>0.4453</v>
      </c>
      <c r="E3590" s="223">
        <f t="shared" si="1"/>
        <v>0.5547</v>
      </c>
      <c r="F3590" s="224">
        <v>56.9</v>
      </c>
    </row>
    <row r="3591">
      <c r="A3591" s="219" t="s">
        <v>7949</v>
      </c>
      <c r="B3591" s="220" t="s">
        <v>7950</v>
      </c>
      <c r="C3591" s="221" t="s">
        <v>32</v>
      </c>
      <c r="D3591" s="222">
        <v>0.4282</v>
      </c>
      <c r="E3591" s="223">
        <f t="shared" si="1"/>
        <v>0.5718</v>
      </c>
      <c r="F3591" s="224">
        <v>92.89</v>
      </c>
    </row>
    <row r="3592">
      <c r="A3592" s="219" t="s">
        <v>7951</v>
      </c>
      <c r="B3592" s="220" t="s">
        <v>7952</v>
      </c>
      <c r="C3592" s="221" t="s">
        <v>32</v>
      </c>
      <c r="D3592" s="222">
        <v>0.4422</v>
      </c>
      <c r="E3592" s="223">
        <f t="shared" si="1"/>
        <v>0.5578</v>
      </c>
      <c r="F3592" s="224">
        <v>74.95</v>
      </c>
    </row>
    <row r="3593">
      <c r="A3593" s="219" t="s">
        <v>7953</v>
      </c>
      <c r="B3593" s="220" t="s">
        <v>7954</v>
      </c>
      <c r="C3593" s="221" t="s">
        <v>32</v>
      </c>
      <c r="D3593" s="222">
        <v>0.4279</v>
      </c>
      <c r="E3593" s="223">
        <f t="shared" si="1"/>
        <v>0.5721</v>
      </c>
      <c r="F3593" s="224">
        <v>128.29</v>
      </c>
    </row>
    <row r="3594">
      <c r="A3594" s="219" t="s">
        <v>7955</v>
      </c>
      <c r="B3594" s="220" t="s">
        <v>7956</v>
      </c>
      <c r="C3594" s="221" t="s">
        <v>32</v>
      </c>
      <c r="D3594" s="222">
        <v>0.4373</v>
      </c>
      <c r="E3594" s="223">
        <f t="shared" si="1"/>
        <v>0.5627</v>
      </c>
      <c r="F3594" s="224">
        <v>110.35</v>
      </c>
    </row>
    <row r="3595">
      <c r="A3595" s="219" t="s">
        <v>7957</v>
      </c>
      <c r="B3595" s="220" t="s">
        <v>7958</v>
      </c>
      <c r="C3595" s="221" t="s">
        <v>32</v>
      </c>
      <c r="D3595" s="222">
        <v>0.5938</v>
      </c>
      <c r="E3595" s="223">
        <f t="shared" si="1"/>
        <v>0.4062</v>
      </c>
      <c r="F3595" s="224">
        <v>9.01</v>
      </c>
    </row>
    <row r="3596">
      <c r="A3596" s="219" t="s">
        <v>7959</v>
      </c>
      <c r="B3596" s="220" t="s">
        <v>7960</v>
      </c>
      <c r="C3596" s="221" t="s">
        <v>32</v>
      </c>
      <c r="D3596" s="222">
        <v>0.5655</v>
      </c>
      <c r="E3596" s="223">
        <f t="shared" si="1"/>
        <v>0.4345</v>
      </c>
      <c r="F3596" s="224">
        <v>7.18</v>
      </c>
    </row>
    <row r="3597">
      <c r="A3597" s="219" t="s">
        <v>7961</v>
      </c>
      <c r="B3597" s="220" t="s">
        <v>7962</v>
      </c>
      <c r="C3597" s="221" t="s">
        <v>32</v>
      </c>
      <c r="D3597" s="222">
        <v>0.6268</v>
      </c>
      <c r="E3597" s="223">
        <f t="shared" si="1"/>
        <v>0.3732</v>
      </c>
      <c r="F3597" s="224">
        <v>12.78</v>
      </c>
    </row>
    <row r="3598">
      <c r="A3598" s="219" t="s">
        <v>7963</v>
      </c>
      <c r="B3598" s="220" t="s">
        <v>7964</v>
      </c>
      <c r="C3598" s="221" t="s">
        <v>32</v>
      </c>
      <c r="D3598" s="222">
        <v>0.5674</v>
      </c>
      <c r="E3598" s="223">
        <f t="shared" si="1"/>
        <v>0.4326</v>
      </c>
      <c r="F3598" s="224">
        <v>10.68</v>
      </c>
    </row>
    <row r="3599">
      <c r="A3599" s="219" t="s">
        <v>7965</v>
      </c>
      <c r="B3599" s="220" t="s">
        <v>7966</v>
      </c>
      <c r="C3599" s="221" t="s">
        <v>32</v>
      </c>
      <c r="D3599" s="222">
        <v>0.5395</v>
      </c>
      <c r="E3599" s="223">
        <f t="shared" si="1"/>
        <v>0.4605</v>
      </c>
      <c r="F3599" s="224">
        <v>8.86</v>
      </c>
    </row>
    <row r="3600">
      <c r="A3600" s="219" t="s">
        <v>7967</v>
      </c>
      <c r="B3600" s="220" t="s">
        <v>7968</v>
      </c>
      <c r="C3600" s="221" t="s">
        <v>32</v>
      </c>
      <c r="D3600" s="222">
        <v>0.603</v>
      </c>
      <c r="E3600" s="223">
        <f t="shared" si="1"/>
        <v>0.397</v>
      </c>
      <c r="F3600" s="224">
        <v>14.46</v>
      </c>
    </row>
    <row r="3601">
      <c r="A3601" s="219" t="s">
        <v>7969</v>
      </c>
      <c r="B3601" s="220" t="s">
        <v>7970</v>
      </c>
      <c r="C3601" s="221" t="s">
        <v>32</v>
      </c>
      <c r="D3601" s="222">
        <v>0.5463</v>
      </c>
      <c r="E3601" s="223">
        <f t="shared" si="1"/>
        <v>0.4537</v>
      </c>
      <c r="F3601" s="224">
        <v>12.96</v>
      </c>
    </row>
    <row r="3602">
      <c r="A3602" s="219" t="s">
        <v>7971</v>
      </c>
      <c r="B3602" s="220" t="s">
        <v>7972</v>
      </c>
      <c r="C3602" s="221" t="s">
        <v>32</v>
      </c>
      <c r="D3602" s="222">
        <v>0.5202</v>
      </c>
      <c r="E3602" s="223">
        <f t="shared" si="1"/>
        <v>0.4798</v>
      </c>
      <c r="F3602" s="224">
        <v>11.13</v>
      </c>
    </row>
    <row r="3603">
      <c r="A3603" s="219" t="s">
        <v>7973</v>
      </c>
      <c r="B3603" s="220" t="s">
        <v>7974</v>
      </c>
      <c r="C3603" s="221" t="s">
        <v>32</v>
      </c>
      <c r="D3603" s="222">
        <v>0.5813</v>
      </c>
      <c r="E3603" s="223">
        <f t="shared" si="1"/>
        <v>0.4187</v>
      </c>
      <c r="F3603" s="224">
        <v>16.67</v>
      </c>
    </row>
    <row r="3604">
      <c r="A3604" s="219" t="s">
        <v>7975</v>
      </c>
      <c r="B3604" s="220" t="s">
        <v>7976</v>
      </c>
      <c r="C3604" s="221" t="s">
        <v>32</v>
      </c>
      <c r="D3604" s="222">
        <v>0.508</v>
      </c>
      <c r="E3604" s="223">
        <f t="shared" si="1"/>
        <v>0.492</v>
      </c>
      <c r="F3604" s="224">
        <v>16.2</v>
      </c>
    </row>
    <row r="3605">
      <c r="A3605" s="219" t="s">
        <v>7977</v>
      </c>
      <c r="B3605" s="220" t="s">
        <v>7978</v>
      </c>
      <c r="C3605" s="221" t="s">
        <v>32</v>
      </c>
      <c r="D3605" s="222">
        <v>0.4836</v>
      </c>
      <c r="E3605" s="223">
        <f t="shared" si="1"/>
        <v>0.5164</v>
      </c>
      <c r="F3605" s="224">
        <v>14.37</v>
      </c>
    </row>
    <row r="3606">
      <c r="A3606" s="219" t="s">
        <v>7979</v>
      </c>
      <c r="B3606" s="220" t="s">
        <v>7980</v>
      </c>
      <c r="C3606" s="221" t="s">
        <v>32</v>
      </c>
      <c r="D3606" s="222">
        <v>0.5441</v>
      </c>
      <c r="E3606" s="223">
        <f t="shared" si="1"/>
        <v>0.4559</v>
      </c>
      <c r="F3606" s="224">
        <v>19.85</v>
      </c>
    </row>
    <row r="3607">
      <c r="A3607" s="219" t="s">
        <v>7981</v>
      </c>
      <c r="B3607" s="220" t="s">
        <v>7982</v>
      </c>
      <c r="C3607" s="221" t="s">
        <v>32</v>
      </c>
      <c r="D3607" s="222">
        <v>0.5099</v>
      </c>
      <c r="E3607" s="223">
        <f t="shared" si="1"/>
        <v>0.4901</v>
      </c>
      <c r="F3607" s="224">
        <v>16.24</v>
      </c>
    </row>
    <row r="3608">
      <c r="A3608" s="219" t="s">
        <v>7983</v>
      </c>
      <c r="B3608" s="220" t="s">
        <v>7984</v>
      </c>
      <c r="C3608" s="221" t="s">
        <v>32</v>
      </c>
      <c r="D3608" s="222">
        <v>0.3941</v>
      </c>
      <c r="E3608" s="223">
        <f t="shared" si="1"/>
        <v>0.6059</v>
      </c>
      <c r="F3608" s="224">
        <v>10.2</v>
      </c>
    </row>
    <row r="3609">
      <c r="A3609" s="219" t="s">
        <v>7985</v>
      </c>
      <c r="B3609" s="220" t="s">
        <v>7986</v>
      </c>
      <c r="C3609" s="221" t="s">
        <v>32</v>
      </c>
      <c r="D3609" s="222">
        <v>0.4525</v>
      </c>
      <c r="E3609" s="223">
        <f t="shared" si="1"/>
        <v>0.5475</v>
      </c>
      <c r="F3609" s="224">
        <v>12.53</v>
      </c>
    </row>
    <row r="3610">
      <c r="A3610" s="219" t="s">
        <v>7987</v>
      </c>
      <c r="B3610" s="220" t="s">
        <v>7988</v>
      </c>
      <c r="C3610" s="221" t="s">
        <v>32</v>
      </c>
      <c r="D3610" s="222">
        <v>0.4375</v>
      </c>
      <c r="E3610" s="223">
        <f t="shared" si="1"/>
        <v>0.5625</v>
      </c>
      <c r="F3610" s="224">
        <v>22.47</v>
      </c>
    </row>
    <row r="3611">
      <c r="A3611" s="219" t="s">
        <v>7989</v>
      </c>
      <c r="B3611" s="220" t="s">
        <v>7990</v>
      </c>
      <c r="C3611" s="221" t="s">
        <v>32</v>
      </c>
      <c r="D3611" s="222">
        <v>0.3104</v>
      </c>
      <c r="E3611" s="223">
        <f t="shared" si="1"/>
        <v>0.6896</v>
      </c>
      <c r="F3611" s="224">
        <v>15.24</v>
      </c>
    </row>
    <row r="3612">
      <c r="A3612" s="219" t="s">
        <v>7991</v>
      </c>
      <c r="B3612" s="220" t="s">
        <v>7992</v>
      </c>
      <c r="C3612" s="221" t="s">
        <v>32</v>
      </c>
      <c r="D3612" s="222">
        <v>0.3701</v>
      </c>
      <c r="E3612" s="223">
        <f t="shared" si="1"/>
        <v>0.6299</v>
      </c>
      <c r="F3612" s="224">
        <v>17.94</v>
      </c>
    </row>
    <row r="3613">
      <c r="A3613" s="219" t="s">
        <v>7993</v>
      </c>
      <c r="B3613" s="220" t="s">
        <v>7994</v>
      </c>
      <c r="C3613" s="221" t="s">
        <v>32</v>
      </c>
      <c r="D3613" s="222">
        <v>0.538</v>
      </c>
      <c r="E3613" s="223">
        <f t="shared" si="1"/>
        <v>0.462</v>
      </c>
      <c r="F3613" s="224">
        <v>52.62</v>
      </c>
    </row>
    <row r="3614">
      <c r="A3614" s="219" t="s">
        <v>7995</v>
      </c>
      <c r="B3614" s="220" t="s">
        <v>7996</v>
      </c>
      <c r="C3614" s="221" t="s">
        <v>32</v>
      </c>
      <c r="D3614" s="222">
        <v>0.5647</v>
      </c>
      <c r="E3614" s="223">
        <f t="shared" si="1"/>
        <v>0.4353</v>
      </c>
      <c r="F3614" s="224">
        <v>40.09</v>
      </c>
    </row>
    <row r="3615">
      <c r="A3615" s="219" t="s">
        <v>7997</v>
      </c>
      <c r="B3615" s="220" t="s">
        <v>7998</v>
      </c>
      <c r="C3615" s="221" t="s">
        <v>32</v>
      </c>
      <c r="D3615" s="222">
        <v>0.5162</v>
      </c>
      <c r="E3615" s="223">
        <f t="shared" si="1"/>
        <v>0.4838</v>
      </c>
      <c r="F3615" s="224">
        <v>54.84</v>
      </c>
    </row>
    <row r="3616">
      <c r="A3616" s="219" t="s">
        <v>7999</v>
      </c>
      <c r="B3616" s="220" t="s">
        <v>8000</v>
      </c>
      <c r="C3616" s="221" t="s">
        <v>32</v>
      </c>
      <c r="D3616" s="222">
        <v>0.5351</v>
      </c>
      <c r="E3616" s="223">
        <f t="shared" si="1"/>
        <v>0.4649</v>
      </c>
      <c r="F3616" s="224">
        <v>42.31</v>
      </c>
    </row>
    <row r="3617">
      <c r="A3617" s="219" t="s">
        <v>8001</v>
      </c>
      <c r="B3617" s="220" t="s">
        <v>8002</v>
      </c>
      <c r="C3617" s="221" t="s">
        <v>32</v>
      </c>
      <c r="D3617" s="222">
        <v>0.4592</v>
      </c>
      <c r="E3617" s="223">
        <f t="shared" si="1"/>
        <v>0.5408</v>
      </c>
      <c r="F3617" s="224">
        <v>35.69</v>
      </c>
    </row>
    <row r="3618">
      <c r="A3618" s="219" t="s">
        <v>8003</v>
      </c>
      <c r="B3618" s="220" t="s">
        <v>8004</v>
      </c>
      <c r="C3618" s="221" t="s">
        <v>32</v>
      </c>
      <c r="D3618" s="222">
        <v>0.4629</v>
      </c>
      <c r="E3618" s="223">
        <f t="shared" si="1"/>
        <v>0.5371</v>
      </c>
      <c r="F3618" s="224">
        <v>23.16</v>
      </c>
    </row>
    <row r="3619">
      <c r="A3619" s="219" t="s">
        <v>837</v>
      </c>
      <c r="B3619" s="220" t="s">
        <v>838</v>
      </c>
      <c r="C3619" s="221" t="s">
        <v>32</v>
      </c>
      <c r="D3619" s="222">
        <v>0.4323</v>
      </c>
      <c r="E3619" s="223">
        <f t="shared" si="1"/>
        <v>0.5677</v>
      </c>
      <c r="F3619" s="224">
        <v>37.91</v>
      </c>
    </row>
    <row r="3620">
      <c r="A3620" s="219" t="s">
        <v>8005</v>
      </c>
      <c r="B3620" s="220" t="s">
        <v>8006</v>
      </c>
      <c r="C3620" s="221" t="s">
        <v>32</v>
      </c>
      <c r="D3620" s="222">
        <v>0.4224</v>
      </c>
      <c r="E3620" s="223">
        <f t="shared" si="1"/>
        <v>0.5776</v>
      </c>
      <c r="F3620" s="224">
        <v>25.38</v>
      </c>
    </row>
    <row r="3621">
      <c r="A3621" s="219" t="s">
        <v>8007</v>
      </c>
      <c r="B3621" s="220" t="s">
        <v>8008</v>
      </c>
      <c r="C3621" s="221" t="s">
        <v>32</v>
      </c>
      <c r="D3621" s="222">
        <v>0.443</v>
      </c>
      <c r="E3621" s="223">
        <f t="shared" si="1"/>
        <v>0.557</v>
      </c>
      <c r="F3621" s="224">
        <v>54.9</v>
      </c>
    </row>
    <row r="3622">
      <c r="A3622" s="219" t="s">
        <v>8009</v>
      </c>
      <c r="B3622" s="220" t="s">
        <v>8010</v>
      </c>
      <c r="C3622" s="221" t="s">
        <v>32</v>
      </c>
      <c r="D3622" s="222">
        <v>0.4402</v>
      </c>
      <c r="E3622" s="223">
        <f t="shared" si="1"/>
        <v>0.5598</v>
      </c>
      <c r="F3622" s="224">
        <v>42.37</v>
      </c>
    </row>
    <row r="3623">
      <c r="A3623" s="219" t="s">
        <v>8011</v>
      </c>
      <c r="B3623" s="220" t="s">
        <v>8012</v>
      </c>
      <c r="C3623" s="221" t="s">
        <v>32</v>
      </c>
      <c r="D3623" s="222">
        <v>0.4098</v>
      </c>
      <c r="E3623" s="223">
        <f t="shared" si="1"/>
        <v>0.5902</v>
      </c>
      <c r="F3623" s="224">
        <v>59.34</v>
      </c>
    </row>
    <row r="3624">
      <c r="A3624" s="219" t="s">
        <v>8013</v>
      </c>
      <c r="B3624" s="220" t="s">
        <v>8014</v>
      </c>
      <c r="C3624" s="221" t="s">
        <v>32</v>
      </c>
      <c r="D3624" s="222">
        <v>0.3984</v>
      </c>
      <c r="E3624" s="223">
        <f t="shared" si="1"/>
        <v>0.6016</v>
      </c>
      <c r="F3624" s="224">
        <v>46.81</v>
      </c>
    </row>
    <row r="3625">
      <c r="A3625" s="219" t="s">
        <v>8015</v>
      </c>
      <c r="B3625" s="220" t="s">
        <v>8016</v>
      </c>
      <c r="C3625" s="221" t="s">
        <v>32</v>
      </c>
      <c r="D3625" s="222">
        <v>0.4354</v>
      </c>
      <c r="E3625" s="223">
        <f t="shared" si="1"/>
        <v>0.5646</v>
      </c>
      <c r="F3625" s="224">
        <v>74.1</v>
      </c>
    </row>
    <row r="3626">
      <c r="A3626" s="219" t="s">
        <v>8017</v>
      </c>
      <c r="B3626" s="220" t="s">
        <v>8018</v>
      </c>
      <c r="C3626" s="221" t="s">
        <v>32</v>
      </c>
      <c r="D3626" s="222">
        <v>0.4319</v>
      </c>
      <c r="E3626" s="223">
        <f t="shared" si="1"/>
        <v>0.5681</v>
      </c>
      <c r="F3626" s="224">
        <v>61.57</v>
      </c>
    </row>
    <row r="3627">
      <c r="A3627" s="219" t="s">
        <v>833</v>
      </c>
      <c r="B3627" s="220" t="s">
        <v>834</v>
      </c>
      <c r="C3627" s="221" t="s">
        <v>32</v>
      </c>
      <c r="D3627" s="222">
        <v>0.3995</v>
      </c>
      <c r="E3627" s="223">
        <f t="shared" si="1"/>
        <v>0.6005</v>
      </c>
      <c r="F3627" s="224">
        <v>80.76</v>
      </c>
    </row>
    <row r="3628">
      <c r="A3628" s="219" t="s">
        <v>8019</v>
      </c>
      <c r="B3628" s="220" t="s">
        <v>8020</v>
      </c>
      <c r="C3628" s="221" t="s">
        <v>32</v>
      </c>
      <c r="D3628" s="222">
        <v>0.3897</v>
      </c>
      <c r="E3628" s="223">
        <f t="shared" si="1"/>
        <v>0.6103</v>
      </c>
      <c r="F3628" s="224">
        <v>68.23</v>
      </c>
    </row>
    <row r="3629">
      <c r="A3629" s="219" t="s">
        <v>8021</v>
      </c>
      <c r="B3629" s="220" t="s">
        <v>8022</v>
      </c>
      <c r="C3629" s="221" t="s">
        <v>32</v>
      </c>
      <c r="D3629" s="222">
        <v>0.4189</v>
      </c>
      <c r="E3629" s="223">
        <f t="shared" si="1"/>
        <v>0.5811</v>
      </c>
      <c r="F3629" s="224">
        <v>99.41</v>
      </c>
    </row>
    <row r="3630">
      <c r="A3630" s="219" t="s">
        <v>8023</v>
      </c>
      <c r="B3630" s="220" t="s">
        <v>8024</v>
      </c>
      <c r="C3630" s="221" t="s">
        <v>32</v>
      </c>
      <c r="D3630" s="222">
        <v>0.4296</v>
      </c>
      <c r="E3630" s="223">
        <f t="shared" si="1"/>
        <v>0.5704</v>
      </c>
      <c r="F3630" s="224">
        <v>81.47</v>
      </c>
    </row>
    <row r="3631">
      <c r="A3631" s="219" t="s">
        <v>8025</v>
      </c>
      <c r="B3631" s="220" t="s">
        <v>8026</v>
      </c>
      <c r="C3631" s="221" t="s">
        <v>32</v>
      </c>
      <c r="D3631" s="222">
        <v>0.418</v>
      </c>
      <c r="E3631" s="223">
        <f t="shared" si="1"/>
        <v>0.582</v>
      </c>
      <c r="F3631" s="224">
        <v>138.14</v>
      </c>
    </row>
    <row r="3632">
      <c r="A3632" s="219" t="s">
        <v>8027</v>
      </c>
      <c r="B3632" s="220" t="s">
        <v>8028</v>
      </c>
      <c r="C3632" s="221" t="s">
        <v>32</v>
      </c>
      <c r="D3632" s="222">
        <v>0.4251</v>
      </c>
      <c r="E3632" s="223">
        <f t="shared" si="1"/>
        <v>0.5749</v>
      </c>
      <c r="F3632" s="224">
        <v>120.2</v>
      </c>
    </row>
    <row r="3633">
      <c r="A3633" s="219" t="s">
        <v>8029</v>
      </c>
      <c r="B3633" s="220" t="s">
        <v>8030</v>
      </c>
      <c r="C3633" s="221" t="s">
        <v>32</v>
      </c>
      <c r="D3633" s="222">
        <v>0.4878</v>
      </c>
      <c r="E3633" s="223">
        <f t="shared" si="1"/>
        <v>0.5122</v>
      </c>
      <c r="F3633" s="224">
        <v>40.41</v>
      </c>
    </row>
    <row r="3634">
      <c r="A3634" s="219" t="s">
        <v>8031</v>
      </c>
      <c r="B3634" s="220" t="s">
        <v>8032</v>
      </c>
      <c r="C3634" s="221" t="s">
        <v>32</v>
      </c>
      <c r="D3634" s="222">
        <v>0.5036</v>
      </c>
      <c r="E3634" s="223">
        <f t="shared" si="1"/>
        <v>0.4964</v>
      </c>
      <c r="F3634" s="224">
        <v>27.88</v>
      </c>
    </row>
    <row r="3635">
      <c r="A3635" s="219" t="s">
        <v>8033</v>
      </c>
      <c r="B3635" s="220" t="s">
        <v>8034</v>
      </c>
      <c r="C3635" s="221" t="s">
        <v>32</v>
      </c>
      <c r="D3635" s="222">
        <v>0.4624</v>
      </c>
      <c r="E3635" s="223">
        <f t="shared" si="1"/>
        <v>0.5376</v>
      </c>
      <c r="F3635" s="224">
        <v>42.63</v>
      </c>
    </row>
    <row r="3636">
      <c r="A3636" s="219" t="s">
        <v>8035</v>
      </c>
      <c r="B3636" s="220" t="s">
        <v>8036</v>
      </c>
      <c r="C3636" s="221" t="s">
        <v>32</v>
      </c>
      <c r="D3636" s="222">
        <v>0.4664</v>
      </c>
      <c r="E3636" s="223">
        <f t="shared" si="1"/>
        <v>0.5336</v>
      </c>
      <c r="F3636" s="224">
        <v>30.1</v>
      </c>
    </row>
    <row r="3637">
      <c r="A3637" s="219" t="s">
        <v>8037</v>
      </c>
      <c r="B3637" s="220" t="s">
        <v>8038</v>
      </c>
      <c r="C3637" s="221" t="s">
        <v>32</v>
      </c>
      <c r="D3637" s="222">
        <v>0.4815</v>
      </c>
      <c r="E3637" s="223">
        <f t="shared" si="1"/>
        <v>0.5185</v>
      </c>
      <c r="F3637" s="224">
        <v>64.4</v>
      </c>
    </row>
    <row r="3638">
      <c r="A3638" s="219" t="s">
        <v>8039</v>
      </c>
      <c r="B3638" s="220" t="s">
        <v>8040</v>
      </c>
      <c r="C3638" s="221" t="s">
        <v>32</v>
      </c>
      <c r="D3638" s="222">
        <v>0.4885</v>
      </c>
      <c r="E3638" s="223">
        <f t="shared" si="1"/>
        <v>0.5115</v>
      </c>
      <c r="F3638" s="224">
        <v>51.87</v>
      </c>
    </row>
    <row r="3639">
      <c r="A3639" s="219" t="s">
        <v>8041</v>
      </c>
      <c r="B3639" s="220" t="s">
        <v>8042</v>
      </c>
      <c r="C3639" s="221" t="s">
        <v>32</v>
      </c>
      <c r="D3639" s="222">
        <v>0.4505</v>
      </c>
      <c r="E3639" s="223">
        <f t="shared" si="1"/>
        <v>0.5495</v>
      </c>
      <c r="F3639" s="224">
        <v>68.84</v>
      </c>
    </row>
    <row r="3640">
      <c r="A3640" s="219" t="s">
        <v>8043</v>
      </c>
      <c r="B3640" s="220" t="s">
        <v>8044</v>
      </c>
      <c r="C3640" s="221" t="s">
        <v>32</v>
      </c>
      <c r="D3640" s="222">
        <v>0.45</v>
      </c>
      <c r="E3640" s="223">
        <f t="shared" si="1"/>
        <v>0.55</v>
      </c>
      <c r="F3640" s="224">
        <v>56.31</v>
      </c>
    </row>
    <row r="3641">
      <c r="A3641" s="219" t="s">
        <v>8045</v>
      </c>
      <c r="B3641" s="220" t="s">
        <v>8046</v>
      </c>
      <c r="C3641" s="221" t="s">
        <v>32</v>
      </c>
      <c r="D3641" s="222">
        <v>0.4785</v>
      </c>
      <c r="E3641" s="223">
        <f t="shared" si="1"/>
        <v>0.5215</v>
      </c>
      <c r="F3641" s="224">
        <v>88.33</v>
      </c>
    </row>
    <row r="3642">
      <c r="A3642" s="219" t="s">
        <v>8047</v>
      </c>
      <c r="B3642" s="220" t="s">
        <v>8048</v>
      </c>
      <c r="C3642" s="221" t="s">
        <v>32</v>
      </c>
      <c r="D3642" s="222">
        <v>0.4828</v>
      </c>
      <c r="E3642" s="223">
        <f t="shared" si="1"/>
        <v>0.5172</v>
      </c>
      <c r="F3642" s="224">
        <v>75.8</v>
      </c>
    </row>
    <row r="3643">
      <c r="A3643" s="219" t="s">
        <v>8049</v>
      </c>
      <c r="B3643" s="220" t="s">
        <v>8050</v>
      </c>
      <c r="C3643" s="221" t="s">
        <v>32</v>
      </c>
      <c r="D3643" s="222">
        <v>0.445</v>
      </c>
      <c r="E3643" s="223">
        <f t="shared" si="1"/>
        <v>0.555</v>
      </c>
      <c r="F3643" s="224">
        <v>94.99</v>
      </c>
    </row>
    <row r="3644">
      <c r="A3644" s="219" t="s">
        <v>8051</v>
      </c>
      <c r="B3644" s="220" t="s">
        <v>8052</v>
      </c>
      <c r="C3644" s="221" t="s">
        <v>32</v>
      </c>
      <c r="D3644" s="222">
        <v>0.4439</v>
      </c>
      <c r="E3644" s="223">
        <f t="shared" si="1"/>
        <v>0.5561</v>
      </c>
      <c r="F3644" s="224">
        <v>82.46</v>
      </c>
    </row>
    <row r="3645">
      <c r="A3645" s="219" t="s">
        <v>8053</v>
      </c>
      <c r="B3645" s="220" t="s">
        <v>8054</v>
      </c>
      <c r="C3645" s="221" t="s">
        <v>32</v>
      </c>
      <c r="D3645" s="222">
        <v>0.3398</v>
      </c>
      <c r="E3645" s="223">
        <f t="shared" si="1"/>
        <v>0.6602</v>
      </c>
      <c r="F3645" s="224">
        <v>29.99</v>
      </c>
    </row>
    <row r="3646">
      <c r="A3646" s="219" t="s">
        <v>8055</v>
      </c>
      <c r="B3646" s="220" t="s">
        <v>8056</v>
      </c>
      <c r="C3646" s="221" t="s">
        <v>32</v>
      </c>
      <c r="D3646" s="222">
        <v>0.3155</v>
      </c>
      <c r="E3646" s="223">
        <f t="shared" si="1"/>
        <v>0.6845</v>
      </c>
      <c r="F3646" s="224">
        <v>35.82</v>
      </c>
    </row>
    <row r="3647">
      <c r="A3647" s="219" t="s">
        <v>2430</v>
      </c>
      <c r="B3647" s="220" t="s">
        <v>8057</v>
      </c>
      <c r="C3647" s="221" t="s">
        <v>32</v>
      </c>
      <c r="D3647" s="222">
        <v>0.3596</v>
      </c>
      <c r="E3647" s="223">
        <f t="shared" si="1"/>
        <v>0.6404</v>
      </c>
      <c r="F3647" s="224">
        <v>33.59</v>
      </c>
    </row>
    <row r="3648">
      <c r="A3648" s="219" t="s">
        <v>8058</v>
      </c>
      <c r="B3648" s="220" t="s">
        <v>8059</v>
      </c>
      <c r="C3648" s="221" t="s">
        <v>32</v>
      </c>
      <c r="D3648" s="222">
        <v>0.3507</v>
      </c>
      <c r="E3648" s="223">
        <f t="shared" si="1"/>
        <v>0.6493</v>
      </c>
      <c r="F3648" s="224">
        <v>40.75</v>
      </c>
    </row>
    <row r="3649">
      <c r="A3649" s="219" t="s">
        <v>8060</v>
      </c>
      <c r="B3649" s="220" t="s">
        <v>8061</v>
      </c>
      <c r="C3649" s="221" t="s">
        <v>32</v>
      </c>
      <c r="D3649" s="222">
        <v>0.2953</v>
      </c>
      <c r="E3649" s="223">
        <f t="shared" si="1"/>
        <v>0.7047</v>
      </c>
      <c r="F3649" s="224">
        <v>38.27</v>
      </c>
    </row>
    <row r="3650">
      <c r="A3650" s="219" t="s">
        <v>8062</v>
      </c>
      <c r="B3650" s="220" t="s">
        <v>8063</v>
      </c>
      <c r="C3650" s="221" t="s">
        <v>32</v>
      </c>
      <c r="D3650" s="222">
        <v>0.3659</v>
      </c>
      <c r="E3650" s="223">
        <f t="shared" si="1"/>
        <v>0.6341</v>
      </c>
      <c r="F3650" s="224">
        <v>27.85</v>
      </c>
    </row>
    <row r="3651">
      <c r="A3651" s="219" t="s">
        <v>8064</v>
      </c>
      <c r="B3651" s="220" t="s">
        <v>8065</v>
      </c>
      <c r="C3651" s="221" t="s">
        <v>32</v>
      </c>
      <c r="D3651" s="222">
        <v>0.2826</v>
      </c>
      <c r="E3651" s="223">
        <f t="shared" si="1"/>
        <v>0.7174</v>
      </c>
      <c r="F3651" s="224">
        <v>45.4</v>
      </c>
    </row>
    <row r="3652">
      <c r="A3652" s="219" t="s">
        <v>8066</v>
      </c>
      <c r="B3652" s="220" t="s">
        <v>8067</v>
      </c>
      <c r="C3652" s="221" t="s">
        <v>32</v>
      </c>
      <c r="D3652" s="222">
        <v>0.4152</v>
      </c>
      <c r="E3652" s="223">
        <f t="shared" si="1"/>
        <v>0.5848</v>
      </c>
      <c r="F3652" s="224">
        <v>33.65</v>
      </c>
    </row>
    <row r="3653">
      <c r="A3653" s="219" t="s">
        <v>8068</v>
      </c>
      <c r="B3653" s="220" t="s">
        <v>8069</v>
      </c>
      <c r="C3653" s="221" t="s">
        <v>32</v>
      </c>
      <c r="D3653" s="222">
        <v>0.3752</v>
      </c>
      <c r="E3653" s="223">
        <f t="shared" si="1"/>
        <v>0.6248</v>
      </c>
      <c r="F3653" s="224">
        <v>46.05</v>
      </c>
    </row>
    <row r="3654">
      <c r="A3654" s="219" t="s">
        <v>8070</v>
      </c>
      <c r="B3654" s="220" t="s">
        <v>8071</v>
      </c>
      <c r="C3654" s="221" t="s">
        <v>32</v>
      </c>
      <c r="D3654" s="222">
        <v>0.3413</v>
      </c>
      <c r="E3654" s="223">
        <f t="shared" si="1"/>
        <v>0.6587</v>
      </c>
      <c r="F3654" s="224">
        <v>64.22</v>
      </c>
    </row>
    <row r="3655">
      <c r="A3655" s="219" t="s">
        <v>603</v>
      </c>
      <c r="B3655" s="220" t="s">
        <v>8072</v>
      </c>
      <c r="C3655" s="221" t="s">
        <v>32</v>
      </c>
      <c r="D3655" s="222">
        <v>0.413</v>
      </c>
      <c r="E3655" s="223">
        <f t="shared" si="1"/>
        <v>0.587</v>
      </c>
      <c r="F3655" s="224">
        <v>38.4</v>
      </c>
    </row>
    <row r="3656">
      <c r="A3656" s="219" t="s">
        <v>8073</v>
      </c>
      <c r="B3656" s="220" t="s">
        <v>8074</v>
      </c>
      <c r="C3656" s="221" t="s">
        <v>32</v>
      </c>
      <c r="D3656" s="222">
        <v>0.3745</v>
      </c>
      <c r="E3656" s="223">
        <f t="shared" si="1"/>
        <v>0.6255</v>
      </c>
      <c r="F3656" s="224">
        <v>54.15</v>
      </c>
    </row>
    <row r="3657">
      <c r="A3657" s="219" t="s">
        <v>8075</v>
      </c>
      <c r="B3657" s="220" t="s">
        <v>8076</v>
      </c>
      <c r="C3657" s="221" t="s">
        <v>32</v>
      </c>
      <c r="D3657" s="222">
        <v>0.3527</v>
      </c>
      <c r="E3657" s="223">
        <f t="shared" si="1"/>
        <v>0.6473</v>
      </c>
      <c r="F3657" s="224">
        <v>75.06</v>
      </c>
    </row>
    <row r="3658">
      <c r="A3658" s="219" t="s">
        <v>8077</v>
      </c>
      <c r="B3658" s="220" t="s">
        <v>8078</v>
      </c>
      <c r="C3658" s="221" t="s">
        <v>32</v>
      </c>
      <c r="D3658" s="222">
        <v>0.3856</v>
      </c>
      <c r="E3658" s="223">
        <f t="shared" si="1"/>
        <v>0.6144</v>
      </c>
      <c r="F3658" s="224">
        <v>46.06</v>
      </c>
    </row>
    <row r="3659">
      <c r="A3659" s="219" t="s">
        <v>8079</v>
      </c>
      <c r="B3659" s="220" t="s">
        <v>8080</v>
      </c>
      <c r="C3659" s="221" t="s">
        <v>32</v>
      </c>
      <c r="D3659" s="222">
        <v>0.406</v>
      </c>
      <c r="E3659" s="223">
        <f t="shared" si="1"/>
        <v>0.594</v>
      </c>
      <c r="F3659" s="224">
        <v>57.32</v>
      </c>
    </row>
    <row r="3660">
      <c r="A3660" s="219" t="s">
        <v>8081</v>
      </c>
      <c r="B3660" s="220" t="s">
        <v>8082</v>
      </c>
      <c r="C3660" s="221" t="s">
        <v>32</v>
      </c>
      <c r="D3660" s="222">
        <v>0.3708</v>
      </c>
      <c r="E3660" s="223">
        <f t="shared" si="1"/>
        <v>0.6292</v>
      </c>
      <c r="F3660" s="224">
        <v>83.64</v>
      </c>
    </row>
    <row r="3661">
      <c r="A3661" s="219" t="s">
        <v>8083</v>
      </c>
      <c r="B3661" s="220" t="s">
        <v>8084</v>
      </c>
      <c r="C3661" s="221" t="s">
        <v>32</v>
      </c>
      <c r="D3661" s="222">
        <v>0.3047</v>
      </c>
      <c r="E3661" s="223">
        <f t="shared" si="1"/>
        <v>0.6953</v>
      </c>
      <c r="F3661" s="224">
        <v>31.21</v>
      </c>
    </row>
    <row r="3662">
      <c r="A3662" s="219" t="s">
        <v>8085</v>
      </c>
      <c r="B3662" s="220" t="s">
        <v>8086</v>
      </c>
      <c r="C3662" s="221" t="s">
        <v>32</v>
      </c>
      <c r="D3662" s="222">
        <v>0.3238</v>
      </c>
      <c r="E3662" s="223">
        <f t="shared" si="1"/>
        <v>0.6762</v>
      </c>
      <c r="F3662" s="224">
        <v>32.77</v>
      </c>
    </row>
    <row r="3663">
      <c r="A3663" s="219" t="s">
        <v>8087</v>
      </c>
      <c r="B3663" s="220" t="s">
        <v>8088</v>
      </c>
      <c r="C3663" s="221" t="s">
        <v>32</v>
      </c>
      <c r="D3663" s="222">
        <v>0.3399</v>
      </c>
      <c r="E3663" s="223">
        <f t="shared" si="1"/>
        <v>0.6601</v>
      </c>
      <c r="F3663" s="224">
        <v>35.77</v>
      </c>
    </row>
    <row r="3664">
      <c r="A3664" s="219" t="s">
        <v>8089</v>
      </c>
      <c r="B3664" s="220" t="s">
        <v>8090</v>
      </c>
      <c r="C3664" s="221" t="s">
        <v>32</v>
      </c>
      <c r="D3664" s="222">
        <v>0.3092</v>
      </c>
      <c r="E3664" s="223">
        <f t="shared" si="1"/>
        <v>0.6908</v>
      </c>
      <c r="F3664" s="224">
        <v>34.67</v>
      </c>
    </row>
    <row r="3665">
      <c r="A3665" s="219" t="s">
        <v>8091</v>
      </c>
      <c r="B3665" s="220" t="s">
        <v>8092</v>
      </c>
      <c r="C3665" s="221" t="s">
        <v>32</v>
      </c>
      <c r="D3665" s="222">
        <v>0.3622</v>
      </c>
      <c r="E3665" s="223">
        <f t="shared" si="1"/>
        <v>0.6378</v>
      </c>
      <c r="F3665" s="224">
        <v>35.7</v>
      </c>
    </row>
    <row r="3666">
      <c r="A3666" s="219" t="s">
        <v>8093</v>
      </c>
      <c r="B3666" s="220" t="s">
        <v>8094</v>
      </c>
      <c r="C3666" s="221" t="s">
        <v>32</v>
      </c>
      <c r="D3666" s="222">
        <v>0.3607</v>
      </c>
      <c r="E3666" s="223">
        <f t="shared" si="1"/>
        <v>0.6393</v>
      </c>
      <c r="F3666" s="224">
        <v>44.44</v>
      </c>
    </row>
    <row r="3667">
      <c r="A3667" s="219" t="s">
        <v>8095</v>
      </c>
      <c r="B3667" s="220" t="s">
        <v>8096</v>
      </c>
      <c r="C3667" s="221" t="s">
        <v>32</v>
      </c>
      <c r="D3667" s="222">
        <v>0.3126</v>
      </c>
      <c r="E3667" s="223">
        <f t="shared" si="1"/>
        <v>0.6874</v>
      </c>
      <c r="F3667" s="224">
        <v>30.42</v>
      </c>
    </row>
    <row r="3668">
      <c r="A3668" s="219" t="s">
        <v>8097</v>
      </c>
      <c r="B3668" s="220" t="s">
        <v>8098</v>
      </c>
      <c r="C3668" s="221" t="s">
        <v>32</v>
      </c>
      <c r="D3668" s="222">
        <v>0.3462</v>
      </c>
      <c r="E3668" s="223">
        <f t="shared" si="1"/>
        <v>0.6538</v>
      </c>
      <c r="F3668" s="224">
        <v>30.65</v>
      </c>
    </row>
    <row r="3669">
      <c r="A3669" s="219" t="s">
        <v>8099</v>
      </c>
      <c r="B3669" s="220" t="s">
        <v>8100</v>
      </c>
      <c r="C3669" s="221" t="s">
        <v>32</v>
      </c>
      <c r="D3669" s="222">
        <v>0.3306</v>
      </c>
      <c r="E3669" s="223">
        <f t="shared" si="1"/>
        <v>0.6694</v>
      </c>
      <c r="F3669" s="224">
        <v>36.78</v>
      </c>
    </row>
    <row r="3670">
      <c r="A3670" s="219" t="s">
        <v>8101</v>
      </c>
      <c r="B3670" s="220" t="s">
        <v>8102</v>
      </c>
      <c r="C3670" s="221" t="s">
        <v>32</v>
      </c>
      <c r="D3670" s="222">
        <v>0.1496</v>
      </c>
      <c r="E3670" s="223">
        <f t="shared" si="1"/>
        <v>0.8504</v>
      </c>
      <c r="F3670" s="224">
        <v>24.27</v>
      </c>
    </row>
    <row r="3671">
      <c r="A3671" s="219" t="s">
        <v>8103</v>
      </c>
      <c r="B3671" s="220" t="s">
        <v>8104</v>
      </c>
      <c r="C3671" s="221" t="s">
        <v>32</v>
      </c>
      <c r="D3671" s="222">
        <v>0.2398</v>
      </c>
      <c r="E3671" s="223">
        <f t="shared" si="1"/>
        <v>0.7602</v>
      </c>
      <c r="F3671" s="224">
        <v>28.98</v>
      </c>
    </row>
    <row r="3672">
      <c r="A3672" s="219" t="s">
        <v>8105</v>
      </c>
      <c r="B3672" s="220" t="s">
        <v>8106</v>
      </c>
      <c r="C3672" s="221" t="s">
        <v>32</v>
      </c>
      <c r="D3672" s="222">
        <v>0.2992</v>
      </c>
      <c r="E3672" s="223">
        <f t="shared" si="1"/>
        <v>0.7008</v>
      </c>
      <c r="F3672" s="224">
        <v>38.7</v>
      </c>
    </row>
    <row r="3673">
      <c r="A3673" s="219" t="s">
        <v>8107</v>
      </c>
      <c r="B3673" s="220" t="s">
        <v>8108</v>
      </c>
      <c r="C3673" s="221" t="s">
        <v>32</v>
      </c>
      <c r="D3673" s="222">
        <v>0.3278</v>
      </c>
      <c r="E3673" s="223">
        <f t="shared" si="1"/>
        <v>0.6722</v>
      </c>
      <c r="F3673" s="224">
        <v>36.43</v>
      </c>
    </row>
    <row r="3674">
      <c r="A3674" s="219" t="s">
        <v>8109</v>
      </c>
      <c r="B3674" s="220" t="s">
        <v>8110</v>
      </c>
      <c r="C3674" s="221" t="s">
        <v>32</v>
      </c>
      <c r="D3674" s="222">
        <v>0.3708</v>
      </c>
      <c r="E3674" s="223">
        <f t="shared" si="1"/>
        <v>0.6292</v>
      </c>
      <c r="F3674" s="224">
        <v>41.13</v>
      </c>
    </row>
    <row r="3675">
      <c r="A3675" s="219" t="s">
        <v>8111</v>
      </c>
      <c r="B3675" s="220" t="s">
        <v>8112</v>
      </c>
      <c r="C3675" s="221" t="s">
        <v>32</v>
      </c>
      <c r="D3675" s="222">
        <v>0.391</v>
      </c>
      <c r="E3675" s="223">
        <f t="shared" si="1"/>
        <v>0.609</v>
      </c>
      <c r="F3675" s="224">
        <v>50.85</v>
      </c>
    </row>
    <row r="3676">
      <c r="A3676" s="219" t="s">
        <v>8113</v>
      </c>
      <c r="B3676" s="220" t="s">
        <v>8114</v>
      </c>
      <c r="C3676" s="221" t="s">
        <v>32</v>
      </c>
      <c r="D3676" s="222">
        <v>0.328</v>
      </c>
      <c r="E3676" s="223">
        <f t="shared" si="1"/>
        <v>0.672</v>
      </c>
      <c r="F3676" s="224">
        <v>36.4</v>
      </c>
    </row>
    <row r="3677">
      <c r="A3677" s="219" t="s">
        <v>8115</v>
      </c>
      <c r="B3677" s="220" t="s">
        <v>8116</v>
      </c>
      <c r="C3677" s="221" t="s">
        <v>32</v>
      </c>
      <c r="D3677" s="222">
        <v>0.3911</v>
      </c>
      <c r="E3677" s="223">
        <f t="shared" si="1"/>
        <v>0.6089</v>
      </c>
      <c r="F3677" s="224">
        <v>38.99</v>
      </c>
    </row>
    <row r="3678">
      <c r="A3678" s="219" t="s">
        <v>8117</v>
      </c>
      <c r="B3678" s="220" t="s">
        <v>8118</v>
      </c>
      <c r="C3678" s="221" t="s">
        <v>32</v>
      </c>
      <c r="D3678" s="222">
        <v>0.3982</v>
      </c>
      <c r="E3678" s="223">
        <f t="shared" si="1"/>
        <v>0.6018</v>
      </c>
      <c r="F3678" s="224">
        <v>49.93</v>
      </c>
    </row>
    <row r="3679">
      <c r="A3679" s="219" t="s">
        <v>8119</v>
      </c>
      <c r="B3679" s="220" t="s">
        <v>8120</v>
      </c>
      <c r="C3679" s="221" t="s">
        <v>32</v>
      </c>
      <c r="D3679" s="222">
        <v>0.3842</v>
      </c>
      <c r="E3679" s="223">
        <f t="shared" si="1"/>
        <v>0.6158</v>
      </c>
      <c r="F3679" s="224">
        <v>45.73</v>
      </c>
    </row>
    <row r="3680">
      <c r="A3680" s="219" t="s">
        <v>8121</v>
      </c>
      <c r="B3680" s="220" t="s">
        <v>8122</v>
      </c>
      <c r="C3680" s="221" t="s">
        <v>32</v>
      </c>
      <c r="D3680" s="222">
        <v>0.3837</v>
      </c>
      <c r="E3680" s="223">
        <f t="shared" si="1"/>
        <v>0.6163</v>
      </c>
      <c r="F3680" s="224">
        <v>61.9</v>
      </c>
    </row>
    <row r="3681">
      <c r="A3681" s="219" t="s">
        <v>8123</v>
      </c>
      <c r="B3681" s="220" t="s">
        <v>8124</v>
      </c>
      <c r="C3681" s="221" t="s">
        <v>32</v>
      </c>
      <c r="D3681" s="222">
        <v>0.1734</v>
      </c>
      <c r="E3681" s="223">
        <f t="shared" si="1"/>
        <v>0.8266</v>
      </c>
      <c r="F3681" s="224">
        <v>27.97</v>
      </c>
    </row>
    <row r="3682">
      <c r="A3682" s="219" t="s">
        <v>8125</v>
      </c>
      <c r="B3682" s="220" t="s">
        <v>8126</v>
      </c>
      <c r="C3682" s="221" t="s">
        <v>32</v>
      </c>
      <c r="D3682" s="222">
        <v>0.2707</v>
      </c>
      <c r="E3682" s="223">
        <f t="shared" si="1"/>
        <v>0.7293</v>
      </c>
      <c r="F3682" s="224">
        <v>34.25</v>
      </c>
    </row>
    <row r="3683">
      <c r="A3683" s="219" t="s">
        <v>8127</v>
      </c>
      <c r="B3683" s="220" t="s">
        <v>8128</v>
      </c>
      <c r="C3683" s="221" t="s">
        <v>32</v>
      </c>
      <c r="D3683" s="222">
        <v>0.3106</v>
      </c>
      <c r="E3683" s="223">
        <f t="shared" si="1"/>
        <v>0.6894</v>
      </c>
      <c r="F3683" s="224">
        <v>49.75</v>
      </c>
    </row>
    <row r="3684">
      <c r="A3684" s="219" t="s">
        <v>8129</v>
      </c>
      <c r="B3684" s="220" t="s">
        <v>8130</v>
      </c>
      <c r="C3684" s="221" t="s">
        <v>32</v>
      </c>
      <c r="D3684" s="222">
        <v>0.3248</v>
      </c>
      <c r="E3684" s="223">
        <f t="shared" si="1"/>
        <v>0.6752</v>
      </c>
      <c r="F3684" s="224">
        <v>44.24</v>
      </c>
    </row>
    <row r="3685">
      <c r="A3685" s="219" t="s">
        <v>8131</v>
      </c>
      <c r="B3685" s="220" t="s">
        <v>8132</v>
      </c>
      <c r="C3685" s="221" t="s">
        <v>32</v>
      </c>
      <c r="D3685" s="222">
        <v>0.3875</v>
      </c>
      <c r="E3685" s="223">
        <f t="shared" si="1"/>
        <v>0.6125</v>
      </c>
      <c r="F3685" s="224">
        <v>51.3</v>
      </c>
    </row>
    <row r="3686">
      <c r="A3686" s="219" t="s">
        <v>8133</v>
      </c>
      <c r="B3686" s="220" t="s">
        <v>8134</v>
      </c>
      <c r="C3686" s="221" t="s">
        <v>32</v>
      </c>
      <c r="D3686" s="222">
        <v>0.3871</v>
      </c>
      <c r="E3686" s="223">
        <f t="shared" si="1"/>
        <v>0.6129</v>
      </c>
      <c r="F3686" s="224">
        <v>71.35</v>
      </c>
    </row>
    <row r="3687">
      <c r="A3687" s="219" t="s">
        <v>8135</v>
      </c>
      <c r="B3687" s="220" t="s">
        <v>8136</v>
      </c>
      <c r="C3687" s="221" t="s">
        <v>107</v>
      </c>
      <c r="D3687" s="222">
        <v>0.4487</v>
      </c>
      <c r="E3687" s="223">
        <f t="shared" si="1"/>
        <v>0.5513</v>
      </c>
      <c r="F3687" s="224">
        <v>19.9</v>
      </c>
    </row>
    <row r="3688">
      <c r="A3688" s="219" t="s">
        <v>8137</v>
      </c>
      <c r="B3688" s="220" t="s">
        <v>8138</v>
      </c>
      <c r="C3688" s="221" t="s">
        <v>107</v>
      </c>
      <c r="D3688" s="222">
        <v>0.4703</v>
      </c>
      <c r="E3688" s="223">
        <f t="shared" si="1"/>
        <v>0.5297</v>
      </c>
      <c r="F3688" s="224">
        <v>24.45</v>
      </c>
    </row>
    <row r="3689">
      <c r="A3689" s="219" t="s">
        <v>8139</v>
      </c>
      <c r="B3689" s="220" t="s">
        <v>8140</v>
      </c>
      <c r="C3689" s="221" t="s">
        <v>107</v>
      </c>
      <c r="D3689" s="222">
        <v>0.4724</v>
      </c>
      <c r="E3689" s="223">
        <f t="shared" si="1"/>
        <v>0.5276</v>
      </c>
      <c r="F3689" s="224">
        <v>31.94</v>
      </c>
    </row>
    <row r="3690">
      <c r="A3690" s="219" t="s">
        <v>8141</v>
      </c>
      <c r="B3690" s="220" t="s">
        <v>8142</v>
      </c>
      <c r="C3690" s="221" t="s">
        <v>107</v>
      </c>
      <c r="D3690" s="222">
        <v>0.035</v>
      </c>
      <c r="E3690" s="223">
        <f t="shared" si="1"/>
        <v>0.965</v>
      </c>
      <c r="F3690" s="224">
        <v>11.15</v>
      </c>
    </row>
    <row r="3691">
      <c r="A3691" s="219" t="s">
        <v>8143</v>
      </c>
      <c r="B3691" s="220" t="s">
        <v>8144</v>
      </c>
      <c r="C3691" s="221" t="s">
        <v>107</v>
      </c>
      <c r="D3691" s="222">
        <v>0.0334</v>
      </c>
      <c r="E3691" s="223">
        <f t="shared" si="1"/>
        <v>0.9666</v>
      </c>
      <c r="F3691" s="224">
        <v>11.68</v>
      </c>
    </row>
    <row r="3692">
      <c r="A3692" s="219" t="s">
        <v>8145</v>
      </c>
      <c r="B3692" s="220" t="s">
        <v>8146</v>
      </c>
      <c r="C3692" s="221" t="s">
        <v>107</v>
      </c>
      <c r="D3692" s="222">
        <v>0.0317</v>
      </c>
      <c r="E3692" s="223">
        <f t="shared" si="1"/>
        <v>0.9683</v>
      </c>
      <c r="F3692" s="224">
        <v>17.68</v>
      </c>
    </row>
    <row r="3693">
      <c r="A3693" s="219" t="s">
        <v>8147</v>
      </c>
      <c r="B3693" s="220" t="s">
        <v>8148</v>
      </c>
      <c r="C3693" s="221" t="s">
        <v>107</v>
      </c>
      <c r="D3693" s="222">
        <v>0.0336</v>
      </c>
      <c r="E3693" s="223">
        <f t="shared" si="1"/>
        <v>0.9664</v>
      </c>
      <c r="F3693" s="224">
        <v>16.69</v>
      </c>
    </row>
    <row r="3694">
      <c r="A3694" s="219" t="s">
        <v>8149</v>
      </c>
      <c r="B3694" s="220" t="s">
        <v>8150</v>
      </c>
      <c r="C3694" s="221" t="s">
        <v>107</v>
      </c>
      <c r="D3694" s="222">
        <v>0.0148</v>
      </c>
      <c r="E3694" s="223">
        <f t="shared" si="1"/>
        <v>0.9852</v>
      </c>
      <c r="F3694" s="224">
        <v>10.83</v>
      </c>
    </row>
    <row r="3695">
      <c r="A3695" s="219" t="s">
        <v>8151</v>
      </c>
      <c r="B3695" s="220" t="s">
        <v>8152</v>
      </c>
      <c r="C3695" s="221" t="s">
        <v>107</v>
      </c>
      <c r="D3695" s="222">
        <v>0.0141</v>
      </c>
      <c r="E3695" s="223">
        <f t="shared" si="1"/>
        <v>0.9859</v>
      </c>
      <c r="F3695" s="224">
        <v>11.36</v>
      </c>
    </row>
    <row r="3696">
      <c r="A3696" s="219" t="s">
        <v>8153</v>
      </c>
      <c r="B3696" s="220" t="s">
        <v>8154</v>
      </c>
      <c r="C3696" s="221" t="s">
        <v>107</v>
      </c>
      <c r="D3696" s="222">
        <v>0.0173</v>
      </c>
      <c r="E3696" s="223">
        <f t="shared" si="1"/>
        <v>0.9827</v>
      </c>
      <c r="F3696" s="224">
        <v>17.31</v>
      </c>
    </row>
    <row r="3697">
      <c r="A3697" s="219" t="s">
        <v>8155</v>
      </c>
      <c r="B3697" s="220" t="s">
        <v>8156</v>
      </c>
      <c r="C3697" s="221" t="s">
        <v>107</v>
      </c>
      <c r="D3697" s="222">
        <v>0.0184</v>
      </c>
      <c r="E3697" s="223">
        <f t="shared" si="1"/>
        <v>0.9816</v>
      </c>
      <c r="F3697" s="224">
        <v>16.32</v>
      </c>
    </row>
    <row r="3698">
      <c r="A3698" s="219" t="s">
        <v>8157</v>
      </c>
      <c r="B3698" s="220" t="s">
        <v>8158</v>
      </c>
      <c r="C3698" s="221" t="s">
        <v>107</v>
      </c>
      <c r="D3698" s="222">
        <v>0.019</v>
      </c>
      <c r="E3698" s="223">
        <f t="shared" si="1"/>
        <v>0.981</v>
      </c>
      <c r="F3698" s="224">
        <v>26.87</v>
      </c>
    </row>
    <row r="3699">
      <c r="A3699" s="219" t="s">
        <v>8159</v>
      </c>
      <c r="B3699" s="220" t="s">
        <v>8158</v>
      </c>
      <c r="C3699" s="221" t="s">
        <v>107</v>
      </c>
      <c r="D3699" s="222">
        <v>0.0199</v>
      </c>
      <c r="E3699" s="223">
        <f t="shared" si="1"/>
        <v>0.9801</v>
      </c>
      <c r="F3699" s="224">
        <v>25.58</v>
      </c>
    </row>
    <row r="3700">
      <c r="A3700" s="219" t="s">
        <v>8160</v>
      </c>
      <c r="B3700" s="220" t="s">
        <v>8161</v>
      </c>
      <c r="C3700" s="221" t="s">
        <v>32</v>
      </c>
      <c r="D3700" s="222">
        <v>0.1242</v>
      </c>
      <c r="E3700" s="223">
        <f t="shared" si="1"/>
        <v>0.8758</v>
      </c>
      <c r="F3700" s="224">
        <v>154.23</v>
      </c>
    </row>
    <row r="3701">
      <c r="A3701" s="219" t="s">
        <v>8162</v>
      </c>
      <c r="B3701" s="220" t="s">
        <v>8163</v>
      </c>
      <c r="C3701" s="221" t="s">
        <v>32</v>
      </c>
      <c r="D3701" s="222">
        <v>0.0212</v>
      </c>
      <c r="E3701" s="223">
        <f t="shared" si="1"/>
        <v>0.9788</v>
      </c>
      <c r="F3701" s="224">
        <v>1633.5</v>
      </c>
    </row>
    <row r="3702">
      <c r="A3702" s="219" t="s">
        <v>8164</v>
      </c>
      <c r="B3702" s="220" t="s">
        <v>8165</v>
      </c>
      <c r="C3702" s="221" t="s">
        <v>32</v>
      </c>
      <c r="D3702" s="222">
        <v>0.0366</v>
      </c>
      <c r="E3702" s="223">
        <f t="shared" si="1"/>
        <v>0.9634</v>
      </c>
      <c r="F3702" s="224">
        <v>172.64</v>
      </c>
    </row>
    <row r="3703">
      <c r="A3703" s="219" t="s">
        <v>8166</v>
      </c>
      <c r="B3703" s="220" t="s">
        <v>8167</v>
      </c>
      <c r="C3703" s="221" t="s">
        <v>32</v>
      </c>
      <c r="D3703" s="222">
        <v>0.0412</v>
      </c>
      <c r="E3703" s="223">
        <f t="shared" si="1"/>
        <v>0.9588</v>
      </c>
      <c r="F3703" s="224">
        <v>213.42</v>
      </c>
    </row>
    <row r="3704">
      <c r="A3704" s="219" t="s">
        <v>8168</v>
      </c>
      <c r="B3704" s="220" t="s">
        <v>8169</v>
      </c>
      <c r="C3704" s="221" t="s">
        <v>32</v>
      </c>
      <c r="D3704" s="222">
        <v>0.0404</v>
      </c>
      <c r="E3704" s="223">
        <f t="shared" si="1"/>
        <v>0.9596</v>
      </c>
      <c r="F3704" s="224">
        <v>445.2</v>
      </c>
    </row>
    <row r="3705">
      <c r="A3705" s="219" t="s">
        <v>8170</v>
      </c>
      <c r="B3705" s="220" t="s">
        <v>8171</v>
      </c>
      <c r="C3705" s="221" t="s">
        <v>32</v>
      </c>
      <c r="D3705" s="222">
        <v>0.0115</v>
      </c>
      <c r="E3705" s="223">
        <f t="shared" si="1"/>
        <v>0.9885</v>
      </c>
      <c r="F3705" s="224">
        <v>5088.24</v>
      </c>
    </row>
    <row r="3706">
      <c r="A3706" s="219" t="s">
        <v>8172</v>
      </c>
      <c r="B3706" s="220" t="s">
        <v>8173</v>
      </c>
      <c r="C3706" s="221" t="s">
        <v>32</v>
      </c>
      <c r="D3706" s="222">
        <v>0.0484</v>
      </c>
      <c r="E3706" s="223">
        <f t="shared" si="1"/>
        <v>0.9516</v>
      </c>
      <c r="F3706" s="224">
        <v>64.27</v>
      </c>
    </row>
    <row r="3707">
      <c r="A3707" s="219" t="s">
        <v>8174</v>
      </c>
      <c r="B3707" s="220" t="s">
        <v>8175</v>
      </c>
      <c r="C3707" s="221" t="s">
        <v>32</v>
      </c>
      <c r="D3707" s="222">
        <v>0.0638</v>
      </c>
      <c r="E3707" s="223">
        <f t="shared" si="1"/>
        <v>0.9362</v>
      </c>
      <c r="F3707" s="224">
        <v>65.84</v>
      </c>
    </row>
    <row r="3708">
      <c r="A3708" s="219" t="s">
        <v>2442</v>
      </c>
      <c r="B3708" s="220" t="s">
        <v>8176</v>
      </c>
      <c r="C3708" s="221" t="s">
        <v>32</v>
      </c>
      <c r="D3708" s="222">
        <v>0.0851</v>
      </c>
      <c r="E3708" s="223">
        <f t="shared" si="1"/>
        <v>0.9149</v>
      </c>
      <c r="F3708" s="224">
        <v>68.85</v>
      </c>
    </row>
    <row r="3709">
      <c r="A3709" s="219" t="s">
        <v>8177</v>
      </c>
      <c r="B3709" s="220" t="s">
        <v>8178</v>
      </c>
      <c r="C3709" s="221" t="s">
        <v>32</v>
      </c>
      <c r="D3709" s="222">
        <v>0.0851</v>
      </c>
      <c r="E3709" s="223">
        <f t="shared" si="1"/>
        <v>0.9149</v>
      </c>
      <c r="F3709" s="224">
        <v>68.85</v>
      </c>
    </row>
    <row r="3710">
      <c r="A3710" s="219" t="s">
        <v>8179</v>
      </c>
      <c r="B3710" s="220" t="s">
        <v>8180</v>
      </c>
      <c r="C3710" s="221" t="s">
        <v>32</v>
      </c>
      <c r="D3710" s="222">
        <v>0.1112</v>
      </c>
      <c r="E3710" s="223">
        <f t="shared" si="1"/>
        <v>0.8888</v>
      </c>
      <c r="F3710" s="224">
        <v>72.55</v>
      </c>
    </row>
    <row r="3711">
      <c r="A3711" s="219" t="s">
        <v>8181</v>
      </c>
      <c r="B3711" s="220" t="s">
        <v>8182</v>
      </c>
      <c r="C3711" s="221" t="s">
        <v>32</v>
      </c>
      <c r="D3711" s="222">
        <v>0.1545</v>
      </c>
      <c r="E3711" s="223">
        <f t="shared" si="1"/>
        <v>0.8455</v>
      </c>
      <c r="F3711" s="224">
        <v>77.49</v>
      </c>
    </row>
    <row r="3712">
      <c r="A3712" s="219" t="s">
        <v>8183</v>
      </c>
      <c r="B3712" s="220" t="s">
        <v>8184</v>
      </c>
      <c r="C3712" s="221" t="s">
        <v>32</v>
      </c>
      <c r="D3712" s="222">
        <v>0.1972</v>
      </c>
      <c r="E3712" s="223">
        <f t="shared" si="1"/>
        <v>0.8028</v>
      </c>
      <c r="F3712" s="224">
        <v>85.01</v>
      </c>
    </row>
    <row r="3713">
      <c r="A3713" s="219" t="s">
        <v>8185</v>
      </c>
      <c r="B3713" s="220" t="s">
        <v>8186</v>
      </c>
      <c r="C3713" s="221" t="s">
        <v>32</v>
      </c>
      <c r="D3713" s="222">
        <v>0.0721</v>
      </c>
      <c r="E3713" s="223">
        <f t="shared" si="1"/>
        <v>0.9279</v>
      </c>
      <c r="F3713" s="224">
        <v>81.3</v>
      </c>
    </row>
    <row r="3714">
      <c r="A3714" s="219" t="s">
        <v>2336</v>
      </c>
      <c r="B3714" s="220" t="s">
        <v>8187</v>
      </c>
      <c r="C3714" s="221" t="s">
        <v>32</v>
      </c>
      <c r="D3714" s="222">
        <v>0.1158</v>
      </c>
      <c r="E3714" s="223">
        <f t="shared" si="1"/>
        <v>0.8842</v>
      </c>
      <c r="F3714" s="224">
        <v>13.38</v>
      </c>
    </row>
    <row r="3715">
      <c r="A3715" s="219" t="s">
        <v>8188</v>
      </c>
      <c r="B3715" s="220" t="s">
        <v>8189</v>
      </c>
      <c r="C3715" s="221" t="s">
        <v>32</v>
      </c>
      <c r="D3715" s="222">
        <v>0.1484</v>
      </c>
      <c r="E3715" s="223">
        <f t="shared" si="1"/>
        <v>0.8516</v>
      </c>
      <c r="F3715" s="224">
        <v>14.15</v>
      </c>
    </row>
    <row r="3716">
      <c r="A3716" s="219" t="s">
        <v>2332</v>
      </c>
      <c r="B3716" s="220" t="s">
        <v>8190</v>
      </c>
      <c r="C3716" s="221" t="s">
        <v>32</v>
      </c>
      <c r="D3716" s="222">
        <v>0.187</v>
      </c>
      <c r="E3716" s="223">
        <f t="shared" si="1"/>
        <v>0.813</v>
      </c>
      <c r="F3716" s="224">
        <v>15.67</v>
      </c>
    </row>
    <row r="3717">
      <c r="A3717" s="219" t="s">
        <v>8191</v>
      </c>
      <c r="B3717" s="220" t="s">
        <v>8192</v>
      </c>
      <c r="C3717" s="221" t="s">
        <v>32</v>
      </c>
      <c r="D3717" s="222">
        <v>0.187</v>
      </c>
      <c r="E3717" s="223">
        <f t="shared" si="1"/>
        <v>0.813</v>
      </c>
      <c r="F3717" s="224">
        <v>15.67</v>
      </c>
    </row>
    <row r="3718">
      <c r="A3718" s="219" t="s">
        <v>8193</v>
      </c>
      <c r="B3718" s="220" t="s">
        <v>8194</v>
      </c>
      <c r="C3718" s="221" t="s">
        <v>32</v>
      </c>
      <c r="D3718" s="222">
        <v>0.2303</v>
      </c>
      <c r="E3718" s="223">
        <f t="shared" si="1"/>
        <v>0.7697</v>
      </c>
      <c r="F3718" s="224">
        <v>17.5</v>
      </c>
    </row>
    <row r="3719">
      <c r="A3719" s="219" t="s">
        <v>8195</v>
      </c>
      <c r="B3719" s="220" t="s">
        <v>8196</v>
      </c>
      <c r="C3719" s="221" t="s">
        <v>32</v>
      </c>
      <c r="D3719" s="222">
        <v>0.2366</v>
      </c>
      <c r="E3719" s="223">
        <f t="shared" si="1"/>
        <v>0.7634</v>
      </c>
      <c r="F3719" s="224">
        <v>25.27</v>
      </c>
    </row>
    <row r="3720">
      <c r="A3720" s="219" t="s">
        <v>8197</v>
      </c>
      <c r="B3720" s="220" t="s">
        <v>8198</v>
      </c>
      <c r="C3720" s="221" t="s">
        <v>32</v>
      </c>
      <c r="D3720" s="222">
        <v>0.2883</v>
      </c>
      <c r="E3720" s="223">
        <f t="shared" si="1"/>
        <v>0.7117</v>
      </c>
      <c r="F3720" s="224">
        <v>29.03</v>
      </c>
    </row>
    <row r="3721">
      <c r="A3721" s="219" t="s">
        <v>8199</v>
      </c>
      <c r="B3721" s="220" t="s">
        <v>8200</v>
      </c>
      <c r="C3721" s="221" t="s">
        <v>32</v>
      </c>
      <c r="D3721" s="222">
        <v>0.1572</v>
      </c>
      <c r="E3721" s="223">
        <f t="shared" si="1"/>
        <v>0.8428</v>
      </c>
      <c r="F3721" s="224">
        <v>18.64</v>
      </c>
    </row>
    <row r="3722">
      <c r="A3722" s="219" t="s">
        <v>8201</v>
      </c>
      <c r="B3722" s="220" t="s">
        <v>8202</v>
      </c>
      <c r="C3722" s="221" t="s">
        <v>32</v>
      </c>
      <c r="D3722" s="222">
        <v>0.1857</v>
      </c>
      <c r="E3722" s="223">
        <f t="shared" si="1"/>
        <v>0.8143</v>
      </c>
      <c r="F3722" s="224">
        <v>32.21</v>
      </c>
    </row>
    <row r="3723">
      <c r="A3723" s="219" t="s">
        <v>8203</v>
      </c>
      <c r="B3723" s="220" t="s">
        <v>8204</v>
      </c>
      <c r="C3723" s="221" t="s">
        <v>32</v>
      </c>
      <c r="D3723" s="222">
        <v>0.1205</v>
      </c>
      <c r="E3723" s="223">
        <f t="shared" si="1"/>
        <v>0.8795</v>
      </c>
      <c r="F3723" s="224">
        <v>486.47</v>
      </c>
    </row>
    <row r="3724">
      <c r="A3724" s="219" t="s">
        <v>8205</v>
      </c>
      <c r="B3724" s="220" t="s">
        <v>8206</v>
      </c>
      <c r="C3724" s="221" t="s">
        <v>32</v>
      </c>
      <c r="D3724" s="222">
        <v>0.081</v>
      </c>
      <c r="E3724" s="223">
        <f t="shared" si="1"/>
        <v>0.919</v>
      </c>
      <c r="F3724" s="224">
        <v>724.15</v>
      </c>
    </row>
    <row r="3725">
      <c r="A3725" s="219" t="s">
        <v>8207</v>
      </c>
      <c r="B3725" s="220" t="s">
        <v>8208</v>
      </c>
      <c r="C3725" s="221" t="s">
        <v>32</v>
      </c>
      <c r="D3725" s="222">
        <v>0.051</v>
      </c>
      <c r="E3725" s="223">
        <f t="shared" si="1"/>
        <v>0.949</v>
      </c>
      <c r="F3725" s="224">
        <v>1149.06</v>
      </c>
    </row>
    <row r="3726">
      <c r="A3726" s="219" t="s">
        <v>8209</v>
      </c>
      <c r="B3726" s="220" t="s">
        <v>8210</v>
      </c>
      <c r="C3726" s="221" t="s">
        <v>32</v>
      </c>
      <c r="D3726" s="222">
        <v>0.0383</v>
      </c>
      <c r="E3726" s="223">
        <f t="shared" si="1"/>
        <v>0.9617</v>
      </c>
      <c r="F3726" s="224">
        <v>1532.7</v>
      </c>
    </row>
    <row r="3727">
      <c r="A3727" s="219" t="s">
        <v>8211</v>
      </c>
      <c r="B3727" s="220" t="s">
        <v>8212</v>
      </c>
      <c r="C3727" s="221" t="s">
        <v>32</v>
      </c>
      <c r="D3727" s="222">
        <v>0.024</v>
      </c>
      <c r="E3727" s="223">
        <f t="shared" si="1"/>
        <v>0.976</v>
      </c>
      <c r="F3727" s="224">
        <v>2445.2</v>
      </c>
    </row>
    <row r="3728">
      <c r="A3728" s="219" t="s">
        <v>8213</v>
      </c>
      <c r="B3728" s="220" t="s">
        <v>8214</v>
      </c>
      <c r="C3728" s="221" t="s">
        <v>32</v>
      </c>
      <c r="D3728" s="222">
        <v>0.0578</v>
      </c>
      <c r="E3728" s="223">
        <f t="shared" si="1"/>
        <v>0.9422</v>
      </c>
      <c r="F3728" s="224">
        <v>80.59</v>
      </c>
    </row>
    <row r="3729">
      <c r="A3729" s="219" t="s">
        <v>8215</v>
      </c>
      <c r="B3729" s="220" t="s">
        <v>8216</v>
      </c>
      <c r="C3729" s="221" t="s">
        <v>32</v>
      </c>
      <c r="D3729" s="222">
        <v>0.0762</v>
      </c>
      <c r="E3729" s="223">
        <f t="shared" si="1"/>
        <v>0.9238</v>
      </c>
      <c r="F3729" s="224">
        <v>82.94</v>
      </c>
    </row>
    <row r="3730">
      <c r="A3730" s="219" t="s">
        <v>8217</v>
      </c>
      <c r="B3730" s="220" t="s">
        <v>8218</v>
      </c>
      <c r="C3730" s="221" t="s">
        <v>32</v>
      </c>
      <c r="D3730" s="222">
        <v>0.1006</v>
      </c>
      <c r="E3730" s="223">
        <f t="shared" si="1"/>
        <v>0.8994</v>
      </c>
      <c r="F3730" s="224">
        <v>87.46</v>
      </c>
    </row>
    <row r="3731">
      <c r="A3731" s="219" t="s">
        <v>8219</v>
      </c>
      <c r="B3731" s="220" t="s">
        <v>8220</v>
      </c>
      <c r="C3731" s="221" t="s">
        <v>32</v>
      </c>
      <c r="D3731" s="222">
        <v>0.1006</v>
      </c>
      <c r="E3731" s="223">
        <f t="shared" si="1"/>
        <v>0.8994</v>
      </c>
      <c r="F3731" s="224">
        <v>87.46</v>
      </c>
    </row>
    <row r="3732">
      <c r="A3732" s="219" t="s">
        <v>8221</v>
      </c>
      <c r="B3732" s="220" t="s">
        <v>8222</v>
      </c>
      <c r="C3732" s="221" t="s">
        <v>32</v>
      </c>
      <c r="D3732" s="222">
        <v>0.1302</v>
      </c>
      <c r="E3732" s="223">
        <f t="shared" si="1"/>
        <v>0.8698</v>
      </c>
      <c r="F3732" s="224">
        <v>92.99</v>
      </c>
    </row>
    <row r="3733">
      <c r="A3733" s="219" t="s">
        <v>8223</v>
      </c>
      <c r="B3733" s="220" t="s">
        <v>8224</v>
      </c>
      <c r="C3733" s="221" t="s">
        <v>32</v>
      </c>
      <c r="D3733" s="222">
        <v>0.1766</v>
      </c>
      <c r="E3733" s="223">
        <f t="shared" si="1"/>
        <v>0.8234</v>
      </c>
      <c r="F3733" s="224">
        <v>101.74</v>
      </c>
    </row>
    <row r="3734">
      <c r="A3734" s="219" t="s">
        <v>8225</v>
      </c>
      <c r="B3734" s="220" t="s">
        <v>8226</v>
      </c>
      <c r="C3734" s="221" t="s">
        <v>32</v>
      </c>
      <c r="D3734" s="222">
        <v>0.2225</v>
      </c>
      <c r="E3734" s="223">
        <f t="shared" si="1"/>
        <v>0.7775</v>
      </c>
      <c r="F3734" s="224">
        <v>113.01</v>
      </c>
    </row>
    <row r="3735">
      <c r="A3735" s="219" t="s">
        <v>8227</v>
      </c>
      <c r="B3735" s="220" t="s">
        <v>8228</v>
      </c>
      <c r="C3735" s="221" t="s">
        <v>32</v>
      </c>
      <c r="D3735" s="222">
        <v>0.0844</v>
      </c>
      <c r="E3735" s="223">
        <f t="shared" si="1"/>
        <v>0.9156</v>
      </c>
      <c r="F3735" s="224">
        <v>104.26</v>
      </c>
    </row>
    <row r="3736">
      <c r="A3736" s="219" t="s">
        <v>8229</v>
      </c>
      <c r="B3736" s="220" t="s">
        <v>8230</v>
      </c>
      <c r="C3736" s="221" t="s">
        <v>32</v>
      </c>
      <c r="D3736" s="222">
        <v>0.191</v>
      </c>
      <c r="E3736" s="223">
        <f t="shared" si="1"/>
        <v>0.809</v>
      </c>
      <c r="F3736" s="224">
        <v>181.65</v>
      </c>
    </row>
    <row r="3737">
      <c r="A3737" s="219" t="s">
        <v>8231</v>
      </c>
      <c r="B3737" s="220" t="s">
        <v>8232</v>
      </c>
      <c r="C3737" s="221" t="s">
        <v>32</v>
      </c>
      <c r="D3737" s="222">
        <v>0.07</v>
      </c>
      <c r="E3737" s="223">
        <f t="shared" si="1"/>
        <v>0.93</v>
      </c>
      <c r="F3737" s="224">
        <v>337.01</v>
      </c>
    </row>
    <row r="3738">
      <c r="A3738" s="219" t="s">
        <v>8233</v>
      </c>
      <c r="B3738" s="220" t="s">
        <v>8234</v>
      </c>
      <c r="C3738" s="221" t="s">
        <v>32</v>
      </c>
      <c r="D3738" s="222">
        <v>0.0569</v>
      </c>
      <c r="E3738" s="223">
        <f t="shared" si="1"/>
        <v>0.9431</v>
      </c>
      <c r="F3738" s="224">
        <v>461.29</v>
      </c>
    </row>
    <row r="3739">
      <c r="A3739" s="219" t="s">
        <v>8235</v>
      </c>
      <c r="B3739" s="220" t="s">
        <v>8236</v>
      </c>
      <c r="C3739" s="221" t="s">
        <v>32</v>
      </c>
      <c r="D3739" s="222">
        <v>0.0548</v>
      </c>
      <c r="E3739" s="223">
        <f t="shared" si="1"/>
        <v>0.9452</v>
      </c>
      <c r="F3739" s="224">
        <v>483.36</v>
      </c>
    </row>
    <row r="3740">
      <c r="A3740" s="219" t="s">
        <v>8237</v>
      </c>
      <c r="B3740" s="220" t="s">
        <v>8238</v>
      </c>
      <c r="C3740" s="221" t="s">
        <v>32</v>
      </c>
      <c r="D3740" s="222">
        <v>0.0571</v>
      </c>
      <c r="E3740" s="223">
        <f t="shared" si="1"/>
        <v>0.9429</v>
      </c>
      <c r="F3740" s="224">
        <v>557.54</v>
      </c>
    </row>
    <row r="3741">
      <c r="A3741" s="219" t="s">
        <v>8239</v>
      </c>
      <c r="B3741" s="220" t="s">
        <v>8240</v>
      </c>
      <c r="C3741" s="221" t="s">
        <v>32</v>
      </c>
      <c r="D3741" s="222">
        <v>0.0285</v>
      </c>
      <c r="E3741" s="223">
        <f t="shared" si="1"/>
        <v>0.9715</v>
      </c>
      <c r="F3741" s="224">
        <v>1117.75</v>
      </c>
    </row>
    <row r="3742">
      <c r="A3742" s="219" t="s">
        <v>8241</v>
      </c>
      <c r="B3742" s="220" t="s">
        <v>8242</v>
      </c>
      <c r="C3742" s="221" t="s">
        <v>32</v>
      </c>
      <c r="D3742" s="222">
        <v>0.0403</v>
      </c>
      <c r="E3742" s="223">
        <f t="shared" si="1"/>
        <v>0.9597</v>
      </c>
      <c r="F3742" s="224">
        <v>793.13</v>
      </c>
    </row>
    <row r="3743">
      <c r="A3743" s="219" t="s">
        <v>8243</v>
      </c>
      <c r="B3743" s="220" t="s">
        <v>8244</v>
      </c>
      <c r="C3743" s="221" t="s">
        <v>32</v>
      </c>
      <c r="D3743" s="222">
        <v>0.1398</v>
      </c>
      <c r="E3743" s="223">
        <f t="shared" si="1"/>
        <v>0.8602</v>
      </c>
      <c r="F3743" s="224">
        <v>482.85</v>
      </c>
    </row>
    <row r="3744">
      <c r="A3744" s="219" t="s">
        <v>8245</v>
      </c>
      <c r="B3744" s="220" t="s">
        <v>8246</v>
      </c>
      <c r="C3744" s="221" t="s">
        <v>32</v>
      </c>
      <c r="D3744" s="222">
        <v>0.1725</v>
      </c>
      <c r="E3744" s="223">
        <f t="shared" si="1"/>
        <v>0.8275</v>
      </c>
      <c r="F3744" s="224">
        <v>78.67</v>
      </c>
    </row>
    <row r="3745">
      <c r="A3745" s="219" t="s">
        <v>2328</v>
      </c>
      <c r="B3745" s="220" t="s">
        <v>8247</v>
      </c>
      <c r="C3745" s="221" t="s">
        <v>32</v>
      </c>
      <c r="D3745" s="222">
        <v>0.1329</v>
      </c>
      <c r="E3745" s="223">
        <f t="shared" si="1"/>
        <v>0.8671</v>
      </c>
      <c r="F3745" s="224">
        <v>115.13</v>
      </c>
    </row>
    <row r="3746">
      <c r="A3746" s="219" t="s">
        <v>8248</v>
      </c>
      <c r="B3746" s="220" t="s">
        <v>8249</v>
      </c>
      <c r="C3746" s="221" t="s">
        <v>32</v>
      </c>
      <c r="D3746" s="222">
        <v>0.0238</v>
      </c>
      <c r="E3746" s="223">
        <f t="shared" si="1"/>
        <v>0.9762</v>
      </c>
      <c r="F3746" s="224">
        <v>10205.34</v>
      </c>
    </row>
    <row r="3747">
      <c r="A3747" s="219" t="s">
        <v>8250</v>
      </c>
      <c r="B3747" s="220" t="s">
        <v>8251</v>
      </c>
      <c r="C3747" s="221" t="s">
        <v>32</v>
      </c>
      <c r="D3747" s="222">
        <v>0.0238</v>
      </c>
      <c r="E3747" s="223">
        <f t="shared" si="1"/>
        <v>0.9762</v>
      </c>
      <c r="F3747" s="224">
        <v>13607.11</v>
      </c>
    </row>
    <row r="3748">
      <c r="A3748" s="219" t="s">
        <v>8252</v>
      </c>
      <c r="B3748" s="220" t="s">
        <v>8253</v>
      </c>
      <c r="C3748" s="221" t="s">
        <v>32</v>
      </c>
      <c r="D3748" s="222">
        <v>0.0307</v>
      </c>
      <c r="E3748" s="223">
        <f t="shared" si="1"/>
        <v>0.9693</v>
      </c>
      <c r="F3748" s="224">
        <v>5286.65</v>
      </c>
    </row>
    <row r="3749">
      <c r="A3749" s="219" t="s">
        <v>8254</v>
      </c>
      <c r="B3749" s="220" t="s">
        <v>8255</v>
      </c>
      <c r="C3749" s="221" t="s">
        <v>32</v>
      </c>
      <c r="D3749" s="222">
        <v>0.3071</v>
      </c>
      <c r="E3749" s="223">
        <f t="shared" si="1"/>
        <v>0.6929</v>
      </c>
      <c r="F3749" s="224">
        <v>219.82</v>
      </c>
    </row>
    <row r="3750">
      <c r="A3750" s="219" t="s">
        <v>8256</v>
      </c>
      <c r="B3750" s="220" t="s">
        <v>8257</v>
      </c>
      <c r="C3750" s="221" t="s">
        <v>32</v>
      </c>
      <c r="D3750" s="222">
        <v>0.0246</v>
      </c>
      <c r="E3750" s="223">
        <f t="shared" si="1"/>
        <v>0.9754</v>
      </c>
      <c r="F3750" s="224">
        <v>1526.07</v>
      </c>
    </row>
    <row r="3751">
      <c r="A3751" s="219" t="s">
        <v>8258</v>
      </c>
      <c r="B3751" s="220" t="s">
        <v>8259</v>
      </c>
      <c r="C3751" s="221" t="s">
        <v>32</v>
      </c>
      <c r="D3751" s="222">
        <v>0.2943</v>
      </c>
      <c r="E3751" s="223">
        <f t="shared" si="1"/>
        <v>0.7057</v>
      </c>
      <c r="F3751" s="224">
        <v>14.51</v>
      </c>
    </row>
    <row r="3752">
      <c r="A3752" s="219" t="s">
        <v>8260</v>
      </c>
      <c r="B3752" s="220" t="s">
        <v>8261</v>
      </c>
      <c r="C3752" s="221" t="s">
        <v>32</v>
      </c>
      <c r="D3752" s="222">
        <v>0.385</v>
      </c>
      <c r="E3752" s="223">
        <f t="shared" si="1"/>
        <v>0.615</v>
      </c>
      <c r="F3752" s="224">
        <v>11.09</v>
      </c>
    </row>
    <row r="3753">
      <c r="A3753" s="219" t="s">
        <v>8262</v>
      </c>
      <c r="B3753" s="220" t="s">
        <v>8263</v>
      </c>
      <c r="C3753" s="221" t="s">
        <v>32</v>
      </c>
      <c r="D3753" s="222">
        <v>0.5358</v>
      </c>
      <c r="E3753" s="223">
        <f t="shared" si="1"/>
        <v>0.4642</v>
      </c>
      <c r="F3753" s="224">
        <v>7.97</v>
      </c>
    </row>
    <row r="3754">
      <c r="A3754" s="219" t="s">
        <v>8264</v>
      </c>
      <c r="B3754" s="220" t="s">
        <v>8265</v>
      </c>
      <c r="C3754" s="221" t="s">
        <v>32</v>
      </c>
      <c r="D3754" s="222">
        <v>0.5709</v>
      </c>
      <c r="E3754" s="223">
        <f t="shared" si="1"/>
        <v>0.4291</v>
      </c>
      <c r="F3754" s="224">
        <v>7.48</v>
      </c>
    </row>
    <row r="3755">
      <c r="A3755" s="219" t="s">
        <v>8266</v>
      </c>
      <c r="B3755" s="220" t="s">
        <v>8267</v>
      </c>
      <c r="C3755" s="221" t="s">
        <v>32</v>
      </c>
      <c r="D3755" s="222">
        <v>0.324</v>
      </c>
      <c r="E3755" s="223">
        <f t="shared" si="1"/>
        <v>0.676</v>
      </c>
      <c r="F3755" s="224">
        <v>111.95</v>
      </c>
    </row>
    <row r="3756">
      <c r="A3756" s="219" t="s">
        <v>8268</v>
      </c>
      <c r="B3756" s="220" t="s">
        <v>8269</v>
      </c>
      <c r="C3756" s="221" t="s">
        <v>32</v>
      </c>
      <c r="D3756" s="222">
        <v>0.2445</v>
      </c>
      <c r="E3756" s="223">
        <f t="shared" si="1"/>
        <v>0.7555</v>
      </c>
      <c r="F3756" s="224">
        <v>41.56</v>
      </c>
    </row>
    <row r="3757">
      <c r="A3757" s="219" t="s">
        <v>8270</v>
      </c>
      <c r="B3757" s="220" t="s">
        <v>8271</v>
      </c>
      <c r="C3757" s="221" t="s">
        <v>32</v>
      </c>
      <c r="D3757" s="222">
        <v>0.2632</v>
      </c>
      <c r="E3757" s="223">
        <f t="shared" si="1"/>
        <v>0.7368</v>
      </c>
      <c r="F3757" s="224">
        <v>32.18</v>
      </c>
    </row>
    <row r="3758">
      <c r="A3758" s="219" t="s">
        <v>8272</v>
      </c>
      <c r="B3758" s="220" t="s">
        <v>8273</v>
      </c>
      <c r="C3758" s="221" t="s">
        <v>32</v>
      </c>
      <c r="D3758" s="222">
        <v>0.286</v>
      </c>
      <c r="E3758" s="223">
        <f t="shared" si="1"/>
        <v>0.714</v>
      </c>
      <c r="F3758" s="224">
        <v>71.09</v>
      </c>
    </row>
    <row r="3759">
      <c r="A3759" s="219" t="s">
        <v>8274</v>
      </c>
      <c r="B3759" s="220" t="s">
        <v>8275</v>
      </c>
      <c r="C3759" s="221" t="s">
        <v>32</v>
      </c>
      <c r="D3759" s="222">
        <v>0.2897</v>
      </c>
      <c r="E3759" s="223">
        <f t="shared" si="1"/>
        <v>0.7103</v>
      </c>
      <c r="F3759" s="224">
        <v>58.55</v>
      </c>
    </row>
    <row r="3760">
      <c r="A3760" s="219" t="s">
        <v>8276</v>
      </c>
      <c r="B3760" s="220" t="s">
        <v>8277</v>
      </c>
      <c r="C3760" s="221" t="s">
        <v>32</v>
      </c>
      <c r="D3760" s="222">
        <v>0.2599</v>
      </c>
      <c r="E3760" s="223">
        <f t="shared" si="1"/>
        <v>0.7401</v>
      </c>
      <c r="F3760" s="224">
        <v>117.36</v>
      </c>
    </row>
    <row r="3761">
      <c r="A3761" s="219" t="s">
        <v>8278</v>
      </c>
      <c r="B3761" s="220" t="s">
        <v>8279</v>
      </c>
      <c r="C3761" s="221" t="s">
        <v>32</v>
      </c>
      <c r="D3761" s="222">
        <v>0.2751</v>
      </c>
      <c r="E3761" s="223">
        <f t="shared" si="1"/>
        <v>0.7249</v>
      </c>
      <c r="F3761" s="224">
        <v>92.47</v>
      </c>
    </row>
    <row r="3762">
      <c r="A3762" s="219" t="s">
        <v>8280</v>
      </c>
      <c r="B3762" s="220" t="s">
        <v>8281</v>
      </c>
      <c r="C3762" s="221" t="s">
        <v>32</v>
      </c>
      <c r="D3762" s="222">
        <v>0.2646</v>
      </c>
      <c r="E3762" s="223">
        <f t="shared" si="1"/>
        <v>0.7354</v>
      </c>
      <c r="F3762" s="224">
        <v>153.66</v>
      </c>
    </row>
    <row r="3763">
      <c r="A3763" s="219" t="s">
        <v>8282</v>
      </c>
      <c r="B3763" s="220" t="s">
        <v>8283</v>
      </c>
      <c r="C3763" s="221" t="s">
        <v>32</v>
      </c>
      <c r="D3763" s="222">
        <v>0.2569</v>
      </c>
      <c r="E3763" s="223">
        <f t="shared" si="1"/>
        <v>0.7431</v>
      </c>
      <c r="F3763" s="224">
        <v>132.07</v>
      </c>
    </row>
    <row r="3764">
      <c r="A3764" s="219" t="s">
        <v>8284</v>
      </c>
      <c r="B3764" s="220" t="s">
        <v>8285</v>
      </c>
      <c r="C3764" s="221" t="s">
        <v>107</v>
      </c>
      <c r="D3764" s="222">
        <v>0.0065</v>
      </c>
      <c r="E3764" s="223">
        <f t="shared" si="1"/>
        <v>0.9935</v>
      </c>
      <c r="F3764" s="224">
        <v>10.79</v>
      </c>
    </row>
    <row r="3765">
      <c r="A3765" s="219" t="s">
        <v>8286</v>
      </c>
      <c r="B3765" s="220" t="s">
        <v>8287</v>
      </c>
      <c r="C3765" s="221" t="s">
        <v>107</v>
      </c>
      <c r="D3765" s="222">
        <v>6.0E-4</v>
      </c>
      <c r="E3765" s="223">
        <f t="shared" si="1"/>
        <v>0.9994</v>
      </c>
      <c r="F3765" s="224">
        <v>131.33</v>
      </c>
    </row>
    <row r="3766">
      <c r="A3766" s="219" t="s">
        <v>8288</v>
      </c>
      <c r="B3766" s="220" t="s">
        <v>8289</v>
      </c>
      <c r="C3766" s="221" t="s">
        <v>107</v>
      </c>
      <c r="D3766" s="222">
        <v>0.0041</v>
      </c>
      <c r="E3766" s="223">
        <f t="shared" si="1"/>
        <v>0.9959</v>
      </c>
      <c r="F3766" s="224">
        <v>17.13</v>
      </c>
    </row>
    <row r="3767">
      <c r="A3767" s="219" t="s">
        <v>8290</v>
      </c>
      <c r="B3767" s="220" t="s">
        <v>8291</v>
      </c>
      <c r="C3767" s="221" t="s">
        <v>107</v>
      </c>
      <c r="D3767" s="222">
        <v>0.0026</v>
      </c>
      <c r="E3767" s="223">
        <f t="shared" si="1"/>
        <v>0.9974</v>
      </c>
      <c r="F3767" s="224">
        <v>26.52</v>
      </c>
    </row>
    <row r="3768">
      <c r="A3768" s="219" t="s">
        <v>8292</v>
      </c>
      <c r="B3768" s="220" t="s">
        <v>8293</v>
      </c>
      <c r="C3768" s="221" t="s">
        <v>107</v>
      </c>
      <c r="D3768" s="222">
        <v>0.0019</v>
      </c>
      <c r="E3768" s="223">
        <f t="shared" si="1"/>
        <v>0.9981</v>
      </c>
      <c r="F3768" s="224">
        <v>37.46</v>
      </c>
    </row>
    <row r="3769">
      <c r="A3769" s="219" t="s">
        <v>8294</v>
      </c>
      <c r="B3769" s="220" t="s">
        <v>8295</v>
      </c>
      <c r="C3769" s="221" t="s">
        <v>107</v>
      </c>
      <c r="D3769" s="222">
        <v>0.0013</v>
      </c>
      <c r="E3769" s="223">
        <f t="shared" si="1"/>
        <v>0.9987</v>
      </c>
      <c r="F3769" s="224">
        <v>55.35</v>
      </c>
    </row>
    <row r="3770">
      <c r="A3770" s="219" t="s">
        <v>8296</v>
      </c>
      <c r="B3770" s="220" t="s">
        <v>8297</v>
      </c>
      <c r="C3770" s="221" t="s">
        <v>107</v>
      </c>
      <c r="D3770" s="222">
        <v>9.0E-4</v>
      </c>
      <c r="E3770" s="223">
        <f t="shared" si="1"/>
        <v>0.9991</v>
      </c>
      <c r="F3770" s="224">
        <v>77.38</v>
      </c>
    </row>
    <row r="3771">
      <c r="A3771" s="219" t="s">
        <v>8298</v>
      </c>
      <c r="B3771" s="220" t="s">
        <v>8299</v>
      </c>
      <c r="C3771" s="221" t="s">
        <v>107</v>
      </c>
      <c r="D3771" s="222">
        <v>8.0E-4</v>
      </c>
      <c r="E3771" s="223">
        <f t="shared" si="1"/>
        <v>0.9992</v>
      </c>
      <c r="F3771" s="224">
        <v>100.45</v>
      </c>
    </row>
    <row r="3772">
      <c r="A3772" s="219" t="s">
        <v>8300</v>
      </c>
      <c r="B3772" s="220" t="s">
        <v>8301</v>
      </c>
      <c r="C3772" s="221" t="s">
        <v>32</v>
      </c>
      <c r="D3772" s="222">
        <v>0.2149</v>
      </c>
      <c r="E3772" s="223">
        <f t="shared" si="1"/>
        <v>0.7851</v>
      </c>
      <c r="F3772" s="224">
        <v>1981.94</v>
      </c>
    </row>
    <row r="3773">
      <c r="A3773" s="219" t="s">
        <v>8302</v>
      </c>
      <c r="B3773" s="220" t="s">
        <v>8303</v>
      </c>
      <c r="C3773" s="221" t="s">
        <v>32</v>
      </c>
      <c r="D3773" s="222">
        <v>0.2114</v>
      </c>
      <c r="E3773" s="223">
        <f t="shared" si="1"/>
        <v>0.7886</v>
      </c>
      <c r="F3773" s="224">
        <v>2148.1</v>
      </c>
    </row>
    <row r="3774">
      <c r="A3774" s="219" t="s">
        <v>8304</v>
      </c>
      <c r="B3774" s="220" t="s">
        <v>8305</v>
      </c>
      <c r="C3774" s="221" t="s">
        <v>32</v>
      </c>
      <c r="D3774" s="222">
        <v>0.1899</v>
      </c>
      <c r="E3774" s="223">
        <f t="shared" si="1"/>
        <v>0.8101</v>
      </c>
      <c r="F3774" s="224">
        <v>2182.73</v>
      </c>
    </row>
    <row r="3775">
      <c r="A3775" s="219" t="s">
        <v>8306</v>
      </c>
      <c r="B3775" s="220" t="s">
        <v>8307</v>
      </c>
      <c r="C3775" s="221" t="s">
        <v>32</v>
      </c>
      <c r="D3775" s="222">
        <v>0.179</v>
      </c>
      <c r="E3775" s="223">
        <f t="shared" si="1"/>
        <v>0.821</v>
      </c>
      <c r="F3775" s="224">
        <v>2410.32</v>
      </c>
    </row>
    <row r="3776">
      <c r="A3776" s="219" t="s">
        <v>8308</v>
      </c>
      <c r="B3776" s="220" t="s">
        <v>8309</v>
      </c>
      <c r="C3776" s="221" t="s">
        <v>32</v>
      </c>
      <c r="D3776" s="222">
        <v>0.2202</v>
      </c>
      <c r="E3776" s="223">
        <f t="shared" si="1"/>
        <v>0.7798</v>
      </c>
      <c r="F3776" s="224">
        <v>1993.24</v>
      </c>
    </row>
    <row r="3777">
      <c r="A3777" s="219" t="s">
        <v>8310</v>
      </c>
      <c r="B3777" s="220" t="s">
        <v>8311</v>
      </c>
      <c r="C3777" s="221" t="s">
        <v>32</v>
      </c>
      <c r="D3777" s="222">
        <v>0.2163</v>
      </c>
      <c r="E3777" s="223">
        <f t="shared" si="1"/>
        <v>0.7837</v>
      </c>
      <c r="F3777" s="224">
        <v>2159.4</v>
      </c>
    </row>
    <row r="3778">
      <c r="A3778" s="219" t="s">
        <v>8312</v>
      </c>
      <c r="B3778" s="220" t="s">
        <v>8313</v>
      </c>
      <c r="C3778" s="221" t="s">
        <v>32</v>
      </c>
      <c r="D3778" s="222">
        <v>0.1949</v>
      </c>
      <c r="E3778" s="223">
        <f t="shared" si="1"/>
        <v>0.8051</v>
      </c>
      <c r="F3778" s="224">
        <v>2194.03</v>
      </c>
    </row>
    <row r="3779">
      <c r="A3779" s="219" t="s">
        <v>8314</v>
      </c>
      <c r="B3779" s="220" t="s">
        <v>8315</v>
      </c>
      <c r="C3779" s="221" t="s">
        <v>32</v>
      </c>
      <c r="D3779" s="222">
        <v>0.1835</v>
      </c>
      <c r="E3779" s="223">
        <f t="shared" si="1"/>
        <v>0.8165</v>
      </c>
      <c r="F3779" s="224">
        <v>2421.62</v>
      </c>
    </row>
    <row r="3780">
      <c r="A3780" s="219" t="s">
        <v>8316</v>
      </c>
      <c r="B3780" s="220" t="s">
        <v>8317</v>
      </c>
      <c r="C3780" s="221" t="s">
        <v>32</v>
      </c>
      <c r="D3780" s="222">
        <v>0.2396</v>
      </c>
      <c r="E3780" s="223">
        <f t="shared" si="1"/>
        <v>0.7604</v>
      </c>
      <c r="F3780" s="224">
        <v>1648.9</v>
      </c>
    </row>
    <row r="3781">
      <c r="A3781" s="219" t="s">
        <v>8318</v>
      </c>
      <c r="B3781" s="220" t="s">
        <v>8319</v>
      </c>
      <c r="C3781" s="221" t="s">
        <v>32</v>
      </c>
      <c r="D3781" s="222">
        <v>0.2352</v>
      </c>
      <c r="E3781" s="223">
        <f t="shared" si="1"/>
        <v>0.7648</v>
      </c>
      <c r="F3781" s="224">
        <v>1758.68</v>
      </c>
    </row>
    <row r="3782">
      <c r="A3782" s="219" t="s">
        <v>8320</v>
      </c>
      <c r="B3782" s="220" t="s">
        <v>8321</v>
      </c>
      <c r="C3782" s="221" t="s">
        <v>32</v>
      </c>
      <c r="D3782" s="222">
        <v>0.2176</v>
      </c>
      <c r="E3782" s="223">
        <f t="shared" si="1"/>
        <v>0.7824</v>
      </c>
      <c r="F3782" s="224">
        <v>1781.56</v>
      </c>
    </row>
    <row r="3783">
      <c r="A3783" s="219" t="s">
        <v>8322</v>
      </c>
      <c r="B3783" s="220" t="s">
        <v>8323</v>
      </c>
      <c r="C3783" s="221" t="s">
        <v>32</v>
      </c>
      <c r="D3783" s="222">
        <v>0.2067</v>
      </c>
      <c r="E3783" s="223">
        <f t="shared" si="1"/>
        <v>0.7933</v>
      </c>
      <c r="F3783" s="224">
        <v>1945.87</v>
      </c>
    </row>
    <row r="3784">
      <c r="A3784" s="219" t="s">
        <v>8324</v>
      </c>
      <c r="B3784" s="220" t="s">
        <v>8325</v>
      </c>
      <c r="C3784" s="221" t="s">
        <v>32</v>
      </c>
      <c r="D3784" s="222">
        <v>0.2466</v>
      </c>
      <c r="E3784" s="223">
        <f t="shared" si="1"/>
        <v>0.7534</v>
      </c>
      <c r="F3784" s="224">
        <v>1668.75</v>
      </c>
    </row>
    <row r="3785">
      <c r="A3785" s="219" t="s">
        <v>8326</v>
      </c>
      <c r="B3785" s="220" t="s">
        <v>8327</v>
      </c>
      <c r="C3785" s="221" t="s">
        <v>32</v>
      </c>
      <c r="D3785" s="222">
        <v>0.2419</v>
      </c>
      <c r="E3785" s="223">
        <f t="shared" si="1"/>
        <v>0.7581</v>
      </c>
      <c r="F3785" s="224">
        <v>1778.53</v>
      </c>
    </row>
    <row r="3786">
      <c r="A3786" s="219" t="s">
        <v>8328</v>
      </c>
      <c r="B3786" s="220" t="s">
        <v>8329</v>
      </c>
      <c r="C3786" s="221" t="s">
        <v>32</v>
      </c>
      <c r="D3786" s="222">
        <v>0.2243</v>
      </c>
      <c r="E3786" s="223">
        <f t="shared" si="1"/>
        <v>0.7757</v>
      </c>
      <c r="F3786" s="224">
        <v>1801.41</v>
      </c>
    </row>
    <row r="3787">
      <c r="A3787" s="219" t="s">
        <v>8330</v>
      </c>
      <c r="B3787" s="220" t="s">
        <v>8331</v>
      </c>
      <c r="C3787" s="221" t="s">
        <v>32</v>
      </c>
      <c r="D3787" s="222">
        <v>0.213</v>
      </c>
      <c r="E3787" s="223">
        <f t="shared" si="1"/>
        <v>0.787</v>
      </c>
      <c r="F3787" s="224">
        <v>1965.72</v>
      </c>
    </row>
    <row r="3788">
      <c r="A3788" s="219" t="s">
        <v>8332</v>
      </c>
      <c r="B3788" s="220" t="s">
        <v>8333</v>
      </c>
      <c r="C3788" s="221" t="s">
        <v>32</v>
      </c>
      <c r="D3788" s="222">
        <v>0.2222</v>
      </c>
      <c r="E3788" s="223">
        <f t="shared" si="1"/>
        <v>0.7778</v>
      </c>
      <c r="F3788" s="224">
        <v>2040.58</v>
      </c>
    </row>
    <row r="3789">
      <c r="A3789" s="219" t="s">
        <v>8334</v>
      </c>
      <c r="B3789" s="220" t="s">
        <v>8335</v>
      </c>
      <c r="C3789" s="221" t="s">
        <v>32</v>
      </c>
      <c r="D3789" s="222">
        <v>0.2171</v>
      </c>
      <c r="E3789" s="223">
        <f t="shared" si="1"/>
        <v>0.7829</v>
      </c>
      <c r="F3789" s="224">
        <v>2262.13</v>
      </c>
    </row>
    <row r="3790">
      <c r="A3790" s="219" t="s">
        <v>8336</v>
      </c>
      <c r="B3790" s="220" t="s">
        <v>8337</v>
      </c>
      <c r="C3790" s="221" t="s">
        <v>32</v>
      </c>
      <c r="D3790" s="222">
        <v>0.1899</v>
      </c>
      <c r="E3790" s="223">
        <f t="shared" si="1"/>
        <v>0.8101</v>
      </c>
      <c r="F3790" s="224">
        <v>2308.31</v>
      </c>
    </row>
    <row r="3791">
      <c r="A3791" s="219" t="s">
        <v>8338</v>
      </c>
      <c r="B3791" s="220" t="s">
        <v>8339</v>
      </c>
      <c r="C3791" s="221" t="s">
        <v>32</v>
      </c>
      <c r="D3791" s="222">
        <v>0.176</v>
      </c>
      <c r="E3791" s="223">
        <f t="shared" si="1"/>
        <v>0.824</v>
      </c>
      <c r="F3791" s="224">
        <v>2598.06</v>
      </c>
    </row>
    <row r="3792">
      <c r="A3792" s="219" t="s">
        <v>8340</v>
      </c>
      <c r="B3792" s="220" t="s">
        <v>8341</v>
      </c>
      <c r="C3792" s="221" t="s">
        <v>32</v>
      </c>
      <c r="D3792" s="222">
        <v>0.2199</v>
      </c>
      <c r="E3792" s="223">
        <f t="shared" si="1"/>
        <v>0.7801</v>
      </c>
      <c r="F3792" s="224">
        <v>2118.92</v>
      </c>
    </row>
    <row r="3793">
      <c r="A3793" s="219" t="s">
        <v>8342</v>
      </c>
      <c r="B3793" s="220" t="s">
        <v>8343</v>
      </c>
      <c r="C3793" s="221" t="s">
        <v>32</v>
      </c>
      <c r="D3793" s="222">
        <v>0.2151</v>
      </c>
      <c r="E3793" s="223">
        <f t="shared" si="1"/>
        <v>0.7849</v>
      </c>
      <c r="F3793" s="224">
        <v>2340.47</v>
      </c>
    </row>
    <row r="3794">
      <c r="A3794" s="219" t="s">
        <v>8344</v>
      </c>
      <c r="B3794" s="220" t="s">
        <v>8345</v>
      </c>
      <c r="C3794" s="221" t="s">
        <v>32</v>
      </c>
      <c r="D3794" s="222">
        <v>0.1889</v>
      </c>
      <c r="E3794" s="223">
        <f t="shared" si="1"/>
        <v>0.8111</v>
      </c>
      <c r="F3794" s="224">
        <v>2386.65</v>
      </c>
    </row>
    <row r="3795">
      <c r="A3795" s="219" t="s">
        <v>8346</v>
      </c>
      <c r="B3795" s="220" t="s">
        <v>8347</v>
      </c>
      <c r="C3795" s="221" t="s">
        <v>32</v>
      </c>
      <c r="D3795" s="222">
        <v>0.1755</v>
      </c>
      <c r="E3795" s="223">
        <f t="shared" si="1"/>
        <v>0.8245</v>
      </c>
      <c r="F3795" s="224">
        <v>2676.4</v>
      </c>
    </row>
    <row r="3796">
      <c r="A3796" s="219" t="s">
        <v>8348</v>
      </c>
      <c r="B3796" s="220" t="s">
        <v>8349</v>
      </c>
      <c r="C3796" s="221" t="s">
        <v>32</v>
      </c>
      <c r="D3796" s="222">
        <v>0.156</v>
      </c>
      <c r="E3796" s="223">
        <f t="shared" si="1"/>
        <v>0.844</v>
      </c>
      <c r="F3796" s="224">
        <v>1211.14</v>
      </c>
    </row>
    <row r="3797">
      <c r="A3797" s="219" t="s">
        <v>8350</v>
      </c>
      <c r="B3797" s="220" t="s">
        <v>8351</v>
      </c>
      <c r="C3797" s="221" t="s">
        <v>32</v>
      </c>
      <c r="D3797" s="222">
        <v>0.1579</v>
      </c>
      <c r="E3797" s="223">
        <f t="shared" si="1"/>
        <v>0.8421</v>
      </c>
      <c r="F3797" s="224">
        <v>1408.74</v>
      </c>
    </row>
    <row r="3798">
      <c r="A3798" s="219" t="s">
        <v>8352</v>
      </c>
      <c r="B3798" s="220" t="s">
        <v>8353</v>
      </c>
      <c r="C3798" s="221" t="s">
        <v>32</v>
      </c>
      <c r="D3798" s="222">
        <v>0.121</v>
      </c>
      <c r="E3798" s="223">
        <f t="shared" si="1"/>
        <v>0.879</v>
      </c>
      <c r="F3798" s="224">
        <v>1449.92</v>
      </c>
    </row>
    <row r="3799">
      <c r="A3799" s="219" t="s">
        <v>8354</v>
      </c>
      <c r="B3799" s="220" t="s">
        <v>8355</v>
      </c>
      <c r="C3799" s="221" t="s">
        <v>32</v>
      </c>
      <c r="D3799" s="222">
        <v>0.1096</v>
      </c>
      <c r="E3799" s="223">
        <f t="shared" si="1"/>
        <v>0.8904</v>
      </c>
      <c r="F3799" s="224">
        <v>1671.68</v>
      </c>
    </row>
    <row r="3800">
      <c r="A3800" s="219" t="s">
        <v>8356</v>
      </c>
      <c r="B3800" s="220" t="s">
        <v>8357</v>
      </c>
      <c r="C3800" s="221" t="s">
        <v>32</v>
      </c>
      <c r="D3800" s="222">
        <v>0.1652</v>
      </c>
      <c r="E3800" s="223">
        <f t="shared" si="1"/>
        <v>0.8348</v>
      </c>
      <c r="F3800" s="224">
        <v>1222.45</v>
      </c>
    </row>
    <row r="3801">
      <c r="A3801" s="219" t="s">
        <v>8358</v>
      </c>
      <c r="B3801" s="220" t="s">
        <v>8359</v>
      </c>
      <c r="C3801" s="221" t="s">
        <v>32</v>
      </c>
      <c r="D3801" s="222">
        <v>0.1658</v>
      </c>
      <c r="E3801" s="223">
        <f t="shared" si="1"/>
        <v>0.8342</v>
      </c>
      <c r="F3801" s="224">
        <v>1420.05</v>
      </c>
    </row>
    <row r="3802">
      <c r="A3802" s="219" t="s">
        <v>8360</v>
      </c>
      <c r="B3802" s="220" t="s">
        <v>8361</v>
      </c>
      <c r="C3802" s="221" t="s">
        <v>32</v>
      </c>
      <c r="D3802" s="222">
        <v>0.129</v>
      </c>
      <c r="E3802" s="223">
        <f t="shared" si="1"/>
        <v>0.871</v>
      </c>
      <c r="F3802" s="224">
        <v>1461.23</v>
      </c>
    </row>
    <row r="3803">
      <c r="A3803" s="219" t="s">
        <v>8362</v>
      </c>
      <c r="B3803" s="220" t="s">
        <v>8363</v>
      </c>
      <c r="C3803" s="221" t="s">
        <v>32</v>
      </c>
      <c r="D3803" s="222">
        <v>0.1166</v>
      </c>
      <c r="E3803" s="223">
        <f t="shared" si="1"/>
        <v>0.8834</v>
      </c>
      <c r="F3803" s="224">
        <v>1682.99</v>
      </c>
    </row>
    <row r="3804">
      <c r="A3804" s="219" t="s">
        <v>8364</v>
      </c>
      <c r="B3804" s="220" t="s">
        <v>8365</v>
      </c>
      <c r="C3804" s="221" t="s">
        <v>32</v>
      </c>
      <c r="D3804" s="222">
        <v>0.1798</v>
      </c>
      <c r="E3804" s="223">
        <f t="shared" si="1"/>
        <v>0.8202</v>
      </c>
      <c r="F3804" s="224">
        <v>861.37</v>
      </c>
    </row>
    <row r="3805">
      <c r="A3805" s="219" t="s">
        <v>8366</v>
      </c>
      <c r="B3805" s="220" t="s">
        <v>8367</v>
      </c>
      <c r="C3805" s="221" t="s">
        <v>32</v>
      </c>
      <c r="D3805" s="222">
        <v>0.1785</v>
      </c>
      <c r="E3805" s="223">
        <f t="shared" si="1"/>
        <v>0.8215</v>
      </c>
      <c r="F3805" s="224">
        <v>993.1</v>
      </c>
    </row>
    <row r="3806">
      <c r="A3806" s="219" t="s">
        <v>8368</v>
      </c>
      <c r="B3806" s="220" t="s">
        <v>8369</v>
      </c>
      <c r="C3806" s="221" t="s">
        <v>32</v>
      </c>
      <c r="D3806" s="222">
        <v>0.143</v>
      </c>
      <c r="E3806" s="223">
        <f t="shared" si="1"/>
        <v>0.857</v>
      </c>
      <c r="F3806" s="224">
        <v>1020.56</v>
      </c>
    </row>
    <row r="3807">
      <c r="A3807" s="219" t="s">
        <v>8370</v>
      </c>
      <c r="B3807" s="220" t="s">
        <v>8371</v>
      </c>
      <c r="C3807" s="221" t="s">
        <v>32</v>
      </c>
      <c r="D3807" s="222">
        <v>0.1293</v>
      </c>
      <c r="E3807" s="223">
        <f t="shared" si="1"/>
        <v>0.8707</v>
      </c>
      <c r="F3807" s="224">
        <v>1168.4</v>
      </c>
    </row>
    <row r="3808">
      <c r="A3808" s="219" t="s">
        <v>8372</v>
      </c>
      <c r="B3808" s="220" t="s">
        <v>8373</v>
      </c>
      <c r="C3808" s="221" t="s">
        <v>32</v>
      </c>
      <c r="D3808" s="222">
        <v>0.1945</v>
      </c>
      <c r="E3808" s="223">
        <f t="shared" si="1"/>
        <v>0.8055</v>
      </c>
      <c r="F3808" s="224">
        <v>881.24</v>
      </c>
    </row>
    <row r="3809">
      <c r="A3809" s="219" t="s">
        <v>8374</v>
      </c>
      <c r="B3809" s="220" t="s">
        <v>8375</v>
      </c>
      <c r="C3809" s="221" t="s">
        <v>32</v>
      </c>
      <c r="D3809" s="222">
        <v>0.1912</v>
      </c>
      <c r="E3809" s="223">
        <f t="shared" si="1"/>
        <v>0.8088</v>
      </c>
      <c r="F3809" s="224">
        <v>1012.97</v>
      </c>
    </row>
    <row r="3810">
      <c r="A3810" s="219" t="s">
        <v>8376</v>
      </c>
      <c r="B3810" s="220" t="s">
        <v>8377</v>
      </c>
      <c r="C3810" s="221" t="s">
        <v>32</v>
      </c>
      <c r="D3810" s="222">
        <v>0.1561</v>
      </c>
      <c r="E3810" s="223">
        <f t="shared" si="1"/>
        <v>0.8439</v>
      </c>
      <c r="F3810" s="224">
        <v>1040.43</v>
      </c>
    </row>
    <row r="3811">
      <c r="A3811" s="219" t="s">
        <v>8378</v>
      </c>
      <c r="B3811" s="220" t="s">
        <v>8379</v>
      </c>
      <c r="C3811" s="221" t="s">
        <v>32</v>
      </c>
      <c r="D3811" s="222">
        <v>0.141</v>
      </c>
      <c r="E3811" s="223">
        <f t="shared" si="1"/>
        <v>0.859</v>
      </c>
      <c r="F3811" s="224">
        <v>1188.27</v>
      </c>
    </row>
    <row r="3812">
      <c r="A3812" s="219" t="s">
        <v>8380</v>
      </c>
      <c r="B3812" s="220" t="s">
        <v>8381</v>
      </c>
      <c r="C3812" s="221" t="s">
        <v>32</v>
      </c>
      <c r="D3812" s="222">
        <v>0.1708</v>
      </c>
      <c r="E3812" s="223">
        <f t="shared" si="1"/>
        <v>0.8292</v>
      </c>
      <c r="F3812" s="224">
        <v>1288.26</v>
      </c>
    </row>
    <row r="3813">
      <c r="A3813" s="219" t="s">
        <v>8382</v>
      </c>
      <c r="B3813" s="220" t="s">
        <v>8383</v>
      </c>
      <c r="C3813" s="221" t="s">
        <v>32</v>
      </c>
      <c r="D3813" s="222">
        <v>0.1706</v>
      </c>
      <c r="E3813" s="223">
        <f t="shared" si="1"/>
        <v>0.8294</v>
      </c>
      <c r="F3813" s="224">
        <v>1551.73</v>
      </c>
    </row>
    <row r="3814">
      <c r="A3814" s="219" t="s">
        <v>8384</v>
      </c>
      <c r="B3814" s="220" t="s">
        <v>8385</v>
      </c>
      <c r="C3814" s="221" t="s">
        <v>32</v>
      </c>
      <c r="D3814" s="222">
        <v>0.1258</v>
      </c>
      <c r="E3814" s="223">
        <f t="shared" si="1"/>
        <v>0.8742</v>
      </c>
      <c r="F3814" s="224">
        <v>1606.64</v>
      </c>
    </row>
    <row r="3815">
      <c r="A3815" s="219" t="s">
        <v>8386</v>
      </c>
      <c r="B3815" s="220" t="s">
        <v>8387</v>
      </c>
      <c r="C3815" s="221" t="s">
        <v>32</v>
      </c>
      <c r="D3815" s="222">
        <v>0.1116</v>
      </c>
      <c r="E3815" s="223">
        <f t="shared" si="1"/>
        <v>0.8884</v>
      </c>
      <c r="F3815" s="224">
        <v>1902.32</v>
      </c>
    </row>
    <row r="3816">
      <c r="A3816" s="219" t="s">
        <v>8388</v>
      </c>
      <c r="B3816" s="220" t="s">
        <v>8389</v>
      </c>
      <c r="C3816" s="221" t="s">
        <v>32</v>
      </c>
      <c r="D3816" s="222">
        <v>0.1701</v>
      </c>
      <c r="E3816" s="223">
        <f t="shared" si="1"/>
        <v>0.8299</v>
      </c>
      <c r="F3816" s="224">
        <v>1366.61</v>
      </c>
    </row>
    <row r="3817">
      <c r="A3817" s="219" t="s">
        <v>8390</v>
      </c>
      <c r="B3817" s="220" t="s">
        <v>8391</v>
      </c>
      <c r="C3817" s="221" t="s">
        <v>32</v>
      </c>
      <c r="D3817" s="222">
        <v>0.17</v>
      </c>
      <c r="E3817" s="223">
        <f t="shared" si="1"/>
        <v>0.83</v>
      </c>
      <c r="F3817" s="224">
        <v>1630.08</v>
      </c>
    </row>
    <row r="3818">
      <c r="A3818" s="219" t="s">
        <v>8392</v>
      </c>
      <c r="B3818" s="220" t="s">
        <v>8393</v>
      </c>
      <c r="C3818" s="221" t="s">
        <v>32</v>
      </c>
      <c r="D3818" s="222">
        <v>0.1273</v>
      </c>
      <c r="E3818" s="223">
        <f t="shared" si="1"/>
        <v>0.8727</v>
      </c>
      <c r="F3818" s="224">
        <v>1684.99</v>
      </c>
    </row>
    <row r="3819">
      <c r="A3819" s="219" t="s">
        <v>8394</v>
      </c>
      <c r="B3819" s="220" t="s">
        <v>8395</v>
      </c>
      <c r="C3819" s="221" t="s">
        <v>32</v>
      </c>
      <c r="D3819" s="222">
        <v>0.1135</v>
      </c>
      <c r="E3819" s="223">
        <f t="shared" si="1"/>
        <v>0.8865</v>
      </c>
      <c r="F3819" s="224">
        <v>1980.67</v>
      </c>
    </row>
    <row r="3820">
      <c r="A3820" s="219" t="s">
        <v>8396</v>
      </c>
      <c r="B3820" s="220" t="s">
        <v>8397</v>
      </c>
      <c r="C3820" s="221" t="s">
        <v>32</v>
      </c>
      <c r="D3820" s="222">
        <v>0.2828</v>
      </c>
      <c r="E3820" s="223">
        <f t="shared" si="1"/>
        <v>0.7172</v>
      </c>
      <c r="F3820" s="224">
        <v>19.27</v>
      </c>
    </row>
    <row r="3821">
      <c r="A3821" s="219" t="s">
        <v>8398</v>
      </c>
      <c r="B3821" s="220" t="s">
        <v>8399</v>
      </c>
      <c r="C3821" s="221" t="s">
        <v>32</v>
      </c>
      <c r="D3821" s="222">
        <v>0.017</v>
      </c>
      <c r="E3821" s="223">
        <f t="shared" si="1"/>
        <v>0.983</v>
      </c>
      <c r="F3821" s="224">
        <v>98.68</v>
      </c>
    </row>
    <row r="3822">
      <c r="A3822" s="219" t="s">
        <v>8400</v>
      </c>
      <c r="B3822" s="220" t="s">
        <v>8401</v>
      </c>
      <c r="C3822" s="221" t="s">
        <v>32</v>
      </c>
      <c r="D3822" s="222">
        <v>0.0528</v>
      </c>
      <c r="E3822" s="223">
        <f t="shared" si="1"/>
        <v>0.9472</v>
      </c>
      <c r="F3822" s="224">
        <v>31.81</v>
      </c>
    </row>
    <row r="3823">
      <c r="A3823" s="219" t="s">
        <v>8402</v>
      </c>
      <c r="B3823" s="220" t="s">
        <v>8403</v>
      </c>
      <c r="C3823" s="221" t="s">
        <v>32</v>
      </c>
      <c r="D3823" s="222">
        <v>0.2044</v>
      </c>
      <c r="E3823" s="223">
        <f t="shared" si="1"/>
        <v>0.7956</v>
      </c>
      <c r="F3823" s="224">
        <v>8.22</v>
      </c>
    </row>
    <row r="3824">
      <c r="A3824" s="219" t="s">
        <v>8404</v>
      </c>
      <c r="B3824" s="220" t="s">
        <v>8405</v>
      </c>
      <c r="C3824" s="221" t="s">
        <v>32</v>
      </c>
      <c r="D3824" s="222">
        <v>0.1492</v>
      </c>
      <c r="E3824" s="223">
        <f t="shared" si="1"/>
        <v>0.8508</v>
      </c>
      <c r="F3824" s="224">
        <v>37.4</v>
      </c>
    </row>
    <row r="3825">
      <c r="A3825" s="219" t="s">
        <v>8406</v>
      </c>
      <c r="B3825" s="220" t="s">
        <v>8407</v>
      </c>
      <c r="C3825" s="221" t="s">
        <v>32</v>
      </c>
      <c r="D3825" s="222">
        <v>0.1382</v>
      </c>
      <c r="E3825" s="223">
        <f t="shared" si="1"/>
        <v>0.8618</v>
      </c>
      <c r="F3825" s="224">
        <v>41.18</v>
      </c>
    </row>
    <row r="3826">
      <c r="A3826" s="219" t="s">
        <v>8408</v>
      </c>
      <c r="B3826" s="220" t="s">
        <v>8409</v>
      </c>
      <c r="C3826" s="221" t="s">
        <v>32</v>
      </c>
      <c r="D3826" s="222">
        <v>0.1264</v>
      </c>
      <c r="E3826" s="223">
        <f t="shared" si="1"/>
        <v>0.8736</v>
      </c>
      <c r="F3826" s="224">
        <v>45.96</v>
      </c>
    </row>
    <row r="3827">
      <c r="A3827" s="219" t="s">
        <v>8410</v>
      </c>
      <c r="B3827" s="220" t="s">
        <v>8411</v>
      </c>
      <c r="C3827" s="221" t="s">
        <v>32</v>
      </c>
      <c r="D3827" s="222">
        <v>0.0884</v>
      </c>
      <c r="E3827" s="223">
        <f t="shared" si="1"/>
        <v>0.9116</v>
      </c>
      <c r="F3827" s="224">
        <v>67.51</v>
      </c>
    </row>
    <row r="3828">
      <c r="A3828" s="219" t="s">
        <v>8412</v>
      </c>
      <c r="B3828" s="220" t="s">
        <v>8413</v>
      </c>
      <c r="C3828" s="221" t="s">
        <v>32</v>
      </c>
      <c r="D3828" s="222">
        <v>0.0807</v>
      </c>
      <c r="E3828" s="223">
        <f t="shared" si="1"/>
        <v>0.9193</v>
      </c>
      <c r="F3828" s="224">
        <v>76.37</v>
      </c>
    </row>
    <row r="3829">
      <c r="A3829" s="219" t="s">
        <v>8414</v>
      </c>
      <c r="B3829" s="220" t="s">
        <v>8415</v>
      </c>
      <c r="C3829" s="221" t="s">
        <v>32</v>
      </c>
      <c r="D3829" s="222">
        <v>0.0629</v>
      </c>
      <c r="E3829" s="223">
        <f t="shared" si="1"/>
        <v>0.9371</v>
      </c>
      <c r="F3829" s="224">
        <v>101.58</v>
      </c>
    </row>
    <row r="3830">
      <c r="A3830" s="219" t="s">
        <v>8416</v>
      </c>
      <c r="B3830" s="220" t="s">
        <v>8417</v>
      </c>
      <c r="C3830" s="221" t="s">
        <v>32</v>
      </c>
      <c r="D3830" s="222">
        <v>0.2957</v>
      </c>
      <c r="E3830" s="223">
        <f t="shared" si="1"/>
        <v>0.7043</v>
      </c>
      <c r="F3830" s="224">
        <v>19.24</v>
      </c>
    </row>
    <row r="3831">
      <c r="A3831" s="219" t="s">
        <v>8418</v>
      </c>
      <c r="B3831" s="220" t="s">
        <v>8419</v>
      </c>
      <c r="C3831" s="221" t="s">
        <v>32</v>
      </c>
      <c r="D3831" s="222">
        <v>0.283</v>
      </c>
      <c r="E3831" s="223">
        <f t="shared" si="1"/>
        <v>0.717</v>
      </c>
      <c r="F3831" s="224">
        <v>20.53</v>
      </c>
    </row>
    <row r="3832">
      <c r="A3832" s="219" t="s">
        <v>8420</v>
      </c>
      <c r="B3832" s="220" t="s">
        <v>8421</v>
      </c>
      <c r="C3832" s="221" t="s">
        <v>32</v>
      </c>
      <c r="D3832" s="222">
        <v>0.2218</v>
      </c>
      <c r="E3832" s="223">
        <f t="shared" si="1"/>
        <v>0.7782</v>
      </c>
      <c r="F3832" s="224">
        <v>26.92</v>
      </c>
    </row>
    <row r="3833">
      <c r="A3833" s="219" t="s">
        <v>8422</v>
      </c>
      <c r="B3833" s="220" t="s">
        <v>8423</v>
      </c>
      <c r="C3833" s="221" t="s">
        <v>32</v>
      </c>
      <c r="D3833" s="222">
        <v>0.17</v>
      </c>
      <c r="E3833" s="223">
        <f t="shared" si="1"/>
        <v>0.83</v>
      </c>
      <c r="F3833" s="224">
        <v>36.24</v>
      </c>
    </row>
    <row r="3834">
      <c r="A3834" s="219" t="s">
        <v>8424</v>
      </c>
      <c r="B3834" s="220" t="s">
        <v>8425</v>
      </c>
      <c r="C3834" s="221" t="s">
        <v>32</v>
      </c>
      <c r="D3834" s="222">
        <v>0.1793</v>
      </c>
      <c r="E3834" s="223">
        <f t="shared" si="1"/>
        <v>0.8207</v>
      </c>
      <c r="F3834" s="224">
        <v>35.63</v>
      </c>
    </row>
    <row r="3835">
      <c r="A3835" s="219" t="s">
        <v>8426</v>
      </c>
      <c r="B3835" s="220" t="s">
        <v>8427</v>
      </c>
      <c r="C3835" s="221" t="s">
        <v>32</v>
      </c>
      <c r="D3835" s="222">
        <v>0.1198</v>
      </c>
      <c r="E3835" s="223">
        <f t="shared" si="1"/>
        <v>0.8802</v>
      </c>
      <c r="F3835" s="224">
        <v>55.28</v>
      </c>
    </row>
    <row r="3836">
      <c r="A3836" s="219" t="s">
        <v>8428</v>
      </c>
      <c r="B3836" s="220" t="s">
        <v>8429</v>
      </c>
      <c r="C3836" s="221" t="s">
        <v>32</v>
      </c>
      <c r="D3836" s="222">
        <v>0.0473</v>
      </c>
      <c r="E3836" s="223">
        <f t="shared" si="1"/>
        <v>0.9527</v>
      </c>
      <c r="F3836" s="224">
        <v>279.76</v>
      </c>
    </row>
    <row r="3837">
      <c r="A3837" s="219" t="s">
        <v>8430</v>
      </c>
      <c r="B3837" s="220" t="s">
        <v>8431</v>
      </c>
      <c r="C3837" s="221" t="s">
        <v>32</v>
      </c>
      <c r="D3837" s="222">
        <v>0.0528</v>
      </c>
      <c r="E3837" s="223">
        <f t="shared" si="1"/>
        <v>0.9472</v>
      </c>
      <c r="F3837" s="224">
        <v>224.37</v>
      </c>
    </row>
    <row r="3838">
      <c r="A3838" s="219" t="s">
        <v>8432</v>
      </c>
      <c r="B3838" s="220" t="s">
        <v>8433</v>
      </c>
      <c r="C3838" s="221" t="s">
        <v>32</v>
      </c>
      <c r="D3838" s="222">
        <v>0.039</v>
      </c>
      <c r="E3838" s="223">
        <f t="shared" si="1"/>
        <v>0.961</v>
      </c>
      <c r="F3838" s="224">
        <v>313.66</v>
      </c>
    </row>
    <row r="3839">
      <c r="A3839" s="219" t="s">
        <v>8434</v>
      </c>
      <c r="B3839" s="220" t="s">
        <v>8435</v>
      </c>
      <c r="C3839" s="221" t="s">
        <v>32</v>
      </c>
      <c r="D3839" s="222">
        <v>0.2331</v>
      </c>
      <c r="E3839" s="223">
        <f t="shared" si="1"/>
        <v>0.7669</v>
      </c>
      <c r="F3839" s="224">
        <v>69.92</v>
      </c>
    </row>
    <row r="3840">
      <c r="A3840" s="219" t="s">
        <v>8436</v>
      </c>
      <c r="B3840" s="220" t="s">
        <v>8437</v>
      </c>
      <c r="C3840" s="221" t="s">
        <v>32</v>
      </c>
      <c r="D3840" s="222">
        <v>0.4301</v>
      </c>
      <c r="E3840" s="223">
        <f t="shared" si="1"/>
        <v>0.5699</v>
      </c>
      <c r="F3840" s="224">
        <v>3.86</v>
      </c>
    </row>
    <row r="3841">
      <c r="A3841" s="219" t="s">
        <v>8438</v>
      </c>
      <c r="B3841" s="220" t="s">
        <v>8439</v>
      </c>
      <c r="C3841" s="221" t="s">
        <v>32</v>
      </c>
      <c r="D3841" s="222">
        <v>0.3814</v>
      </c>
      <c r="E3841" s="223">
        <f t="shared" si="1"/>
        <v>0.6186</v>
      </c>
      <c r="F3841" s="224">
        <v>5.69</v>
      </c>
    </row>
    <row r="3842">
      <c r="A3842" s="219" t="s">
        <v>8440</v>
      </c>
      <c r="B3842" s="220" t="s">
        <v>8441</v>
      </c>
      <c r="C3842" s="221" t="s">
        <v>32</v>
      </c>
      <c r="D3842" s="222">
        <v>0.3303</v>
      </c>
      <c r="E3842" s="223">
        <f t="shared" si="1"/>
        <v>0.6697</v>
      </c>
      <c r="F3842" s="224">
        <v>8.81</v>
      </c>
    </row>
    <row r="3843">
      <c r="A3843" s="219" t="s">
        <v>8442</v>
      </c>
      <c r="B3843" s="220" t="s">
        <v>8443</v>
      </c>
      <c r="C3843" s="221" t="s">
        <v>32</v>
      </c>
      <c r="D3843" s="222">
        <v>0.3479</v>
      </c>
      <c r="E3843" s="223">
        <f t="shared" si="1"/>
        <v>0.6521</v>
      </c>
      <c r="F3843" s="224">
        <v>11.67</v>
      </c>
    </row>
    <row r="3844">
      <c r="A3844" s="219" t="s">
        <v>8444</v>
      </c>
      <c r="B3844" s="220" t="s">
        <v>8445</v>
      </c>
      <c r="C3844" s="221" t="s">
        <v>32</v>
      </c>
      <c r="D3844" s="222">
        <v>0.2639</v>
      </c>
      <c r="E3844" s="223">
        <f t="shared" si="1"/>
        <v>0.7361</v>
      </c>
      <c r="F3844" s="224">
        <v>20.65</v>
      </c>
    </row>
    <row r="3845">
      <c r="A3845" s="219" t="s">
        <v>8446</v>
      </c>
      <c r="B3845" s="220" t="s">
        <v>8447</v>
      </c>
      <c r="C3845" s="221" t="s">
        <v>32</v>
      </c>
      <c r="D3845" s="222">
        <v>0.2412</v>
      </c>
      <c r="E3845" s="223">
        <f t="shared" si="1"/>
        <v>0.7588</v>
      </c>
      <c r="F3845" s="224">
        <v>33.29</v>
      </c>
    </row>
    <row r="3846">
      <c r="A3846" s="219" t="s">
        <v>8448</v>
      </c>
      <c r="B3846" s="220" t="s">
        <v>8449</v>
      </c>
      <c r="C3846" s="221" t="s">
        <v>32</v>
      </c>
      <c r="D3846" s="222">
        <v>0.2289</v>
      </c>
      <c r="E3846" s="223">
        <f t="shared" si="1"/>
        <v>0.7711</v>
      </c>
      <c r="F3846" s="224">
        <v>44.03</v>
      </c>
    </row>
    <row r="3847">
      <c r="A3847" s="219" t="s">
        <v>8450</v>
      </c>
      <c r="B3847" s="220" t="s">
        <v>8451</v>
      </c>
      <c r="C3847" s="221" t="s">
        <v>32</v>
      </c>
      <c r="D3847" s="222">
        <v>0.1662</v>
      </c>
      <c r="E3847" s="223">
        <f t="shared" si="1"/>
        <v>0.8338</v>
      </c>
      <c r="F3847" s="224">
        <v>10.05</v>
      </c>
    </row>
    <row r="3848">
      <c r="A3848" s="219" t="s">
        <v>8452</v>
      </c>
      <c r="B3848" s="220" t="s">
        <v>8453</v>
      </c>
      <c r="C3848" s="221" t="s">
        <v>32</v>
      </c>
      <c r="D3848" s="222">
        <v>0.0603</v>
      </c>
      <c r="E3848" s="223">
        <f t="shared" si="1"/>
        <v>0.9397</v>
      </c>
      <c r="F3848" s="224">
        <v>35.49</v>
      </c>
    </row>
    <row r="3849">
      <c r="A3849" s="219" t="s">
        <v>8454</v>
      </c>
      <c r="B3849" s="220" t="s">
        <v>8455</v>
      </c>
      <c r="C3849" s="221" t="s">
        <v>32</v>
      </c>
      <c r="D3849" s="222">
        <v>0.0574</v>
      </c>
      <c r="E3849" s="223">
        <f t="shared" si="1"/>
        <v>0.9426</v>
      </c>
      <c r="F3849" s="224">
        <v>39.88</v>
      </c>
    </row>
    <row r="3850">
      <c r="A3850" s="219" t="s">
        <v>8456</v>
      </c>
      <c r="B3850" s="220" t="s">
        <v>8457</v>
      </c>
      <c r="C3850" s="221" t="s">
        <v>32</v>
      </c>
      <c r="D3850" s="222">
        <v>0.0768</v>
      </c>
      <c r="E3850" s="223">
        <f t="shared" si="1"/>
        <v>0.9232</v>
      </c>
      <c r="F3850" s="224">
        <v>42.04</v>
      </c>
    </row>
    <row r="3851">
      <c r="A3851" s="219" t="s">
        <v>8458</v>
      </c>
      <c r="B3851" s="220" t="s">
        <v>8459</v>
      </c>
      <c r="C3851" s="221" t="s">
        <v>32</v>
      </c>
      <c r="D3851" s="222">
        <v>0.051</v>
      </c>
      <c r="E3851" s="223">
        <f t="shared" si="1"/>
        <v>0.949</v>
      </c>
      <c r="F3851" s="224">
        <v>68.83</v>
      </c>
    </row>
    <row r="3852">
      <c r="A3852" s="219" t="s">
        <v>8460</v>
      </c>
      <c r="B3852" s="220" t="s">
        <v>8461</v>
      </c>
      <c r="C3852" s="221" t="s">
        <v>32</v>
      </c>
      <c r="D3852" s="222">
        <v>0.0921</v>
      </c>
      <c r="E3852" s="223">
        <f t="shared" si="1"/>
        <v>0.9079</v>
      </c>
      <c r="F3852" s="224">
        <v>196.46</v>
      </c>
    </row>
    <row r="3853">
      <c r="A3853" s="219" t="s">
        <v>8462</v>
      </c>
      <c r="B3853" s="220" t="s">
        <v>8463</v>
      </c>
      <c r="C3853" s="221" t="s">
        <v>32</v>
      </c>
      <c r="D3853" s="222">
        <v>0.2731</v>
      </c>
      <c r="E3853" s="223">
        <f t="shared" si="1"/>
        <v>0.7269</v>
      </c>
      <c r="F3853" s="224">
        <v>8.35</v>
      </c>
    </row>
    <row r="3854">
      <c r="A3854" s="219" t="s">
        <v>8464</v>
      </c>
      <c r="B3854" s="220" t="s">
        <v>8465</v>
      </c>
      <c r="C3854" s="221" t="s">
        <v>32</v>
      </c>
      <c r="D3854" s="222">
        <v>0.2788</v>
      </c>
      <c r="E3854" s="223">
        <f t="shared" si="1"/>
        <v>0.7212</v>
      </c>
      <c r="F3854" s="224">
        <v>10.26</v>
      </c>
    </row>
    <row r="3855">
      <c r="A3855" s="219" t="s">
        <v>8466</v>
      </c>
      <c r="B3855" s="220" t="s">
        <v>8467</v>
      </c>
      <c r="C3855" s="221" t="s">
        <v>32</v>
      </c>
      <c r="D3855" s="222">
        <v>0.2539</v>
      </c>
      <c r="E3855" s="223">
        <f t="shared" si="1"/>
        <v>0.7461</v>
      </c>
      <c r="F3855" s="224">
        <v>12.25</v>
      </c>
    </row>
    <row r="3856">
      <c r="A3856" s="219" t="s">
        <v>8468</v>
      </c>
      <c r="B3856" s="220" t="s">
        <v>8469</v>
      </c>
      <c r="C3856" s="221" t="s">
        <v>32</v>
      </c>
      <c r="D3856" s="222">
        <v>0.2034</v>
      </c>
      <c r="E3856" s="223">
        <f t="shared" si="1"/>
        <v>0.7966</v>
      </c>
      <c r="F3856" s="224">
        <v>17.45</v>
      </c>
    </row>
    <row r="3857">
      <c r="A3857" s="219" t="s">
        <v>8470</v>
      </c>
      <c r="B3857" s="220" t="s">
        <v>8471</v>
      </c>
      <c r="C3857" s="221" t="s">
        <v>32</v>
      </c>
      <c r="D3857" s="222">
        <v>0.1869</v>
      </c>
      <c r="E3857" s="223">
        <f t="shared" si="1"/>
        <v>0.8131</v>
      </c>
      <c r="F3857" s="224">
        <v>20.38</v>
      </c>
    </row>
    <row r="3858">
      <c r="A3858" s="219" t="s">
        <v>8472</v>
      </c>
      <c r="B3858" s="220" t="s">
        <v>8473</v>
      </c>
      <c r="C3858" s="221" t="s">
        <v>32</v>
      </c>
      <c r="D3858" s="222">
        <v>0.1816</v>
      </c>
      <c r="E3858" s="223">
        <f t="shared" si="1"/>
        <v>0.8184</v>
      </c>
      <c r="F3858" s="224">
        <v>26.16</v>
      </c>
    </row>
    <row r="3859">
      <c r="A3859" s="219" t="s">
        <v>8474</v>
      </c>
      <c r="B3859" s="220" t="s">
        <v>8475</v>
      </c>
      <c r="C3859" s="221" t="s">
        <v>32</v>
      </c>
      <c r="D3859" s="222">
        <v>0.1931</v>
      </c>
      <c r="E3859" s="223">
        <f t="shared" si="1"/>
        <v>0.8069</v>
      </c>
      <c r="F3859" s="224">
        <v>31.28</v>
      </c>
    </row>
    <row r="3860">
      <c r="A3860" s="219" t="s">
        <v>8476</v>
      </c>
      <c r="B3860" s="220" t="s">
        <v>8477</v>
      </c>
      <c r="C3860" s="221" t="s">
        <v>32</v>
      </c>
      <c r="D3860" s="222">
        <v>0.1757</v>
      </c>
      <c r="E3860" s="223">
        <f t="shared" si="1"/>
        <v>0.8243</v>
      </c>
      <c r="F3860" s="224">
        <v>92.15</v>
      </c>
    </row>
    <row r="3861">
      <c r="A3861" s="219" t="s">
        <v>8478</v>
      </c>
      <c r="B3861" s="220" t="s">
        <v>8479</v>
      </c>
      <c r="C3861" s="221" t="s">
        <v>32</v>
      </c>
      <c r="D3861" s="222">
        <v>0.1879</v>
      </c>
      <c r="E3861" s="223">
        <f t="shared" si="1"/>
        <v>0.8121</v>
      </c>
      <c r="F3861" s="224">
        <v>92.26</v>
      </c>
    </row>
    <row r="3862">
      <c r="A3862" s="219" t="s">
        <v>8480</v>
      </c>
      <c r="B3862" s="220" t="s">
        <v>8481</v>
      </c>
      <c r="C3862" s="221" t="s">
        <v>32</v>
      </c>
      <c r="D3862" s="222">
        <v>0.3187</v>
      </c>
      <c r="E3862" s="223">
        <f t="shared" si="1"/>
        <v>0.6813</v>
      </c>
      <c r="F3862" s="224">
        <v>9.57</v>
      </c>
    </row>
    <row r="3863">
      <c r="A3863" s="219" t="s">
        <v>8482</v>
      </c>
      <c r="B3863" s="220" t="s">
        <v>8483</v>
      </c>
      <c r="C3863" s="221" t="s">
        <v>32</v>
      </c>
      <c r="D3863" s="222">
        <v>0.307</v>
      </c>
      <c r="E3863" s="223">
        <f t="shared" si="1"/>
        <v>0.693</v>
      </c>
      <c r="F3863" s="224">
        <v>11.27</v>
      </c>
    </row>
    <row r="3864">
      <c r="A3864" s="219" t="s">
        <v>8484</v>
      </c>
      <c r="B3864" s="220" t="s">
        <v>8485</v>
      </c>
      <c r="C3864" s="221" t="s">
        <v>32</v>
      </c>
      <c r="D3864" s="222">
        <v>0.1734</v>
      </c>
      <c r="E3864" s="223">
        <f t="shared" si="1"/>
        <v>0.8266</v>
      </c>
      <c r="F3864" s="224">
        <v>22.03</v>
      </c>
    </row>
    <row r="3865">
      <c r="A3865" s="219" t="s">
        <v>8486</v>
      </c>
      <c r="B3865" s="220" t="s">
        <v>8487</v>
      </c>
      <c r="C3865" s="221" t="s">
        <v>32</v>
      </c>
      <c r="D3865" s="222">
        <v>0.1249</v>
      </c>
      <c r="E3865" s="223">
        <f t="shared" si="1"/>
        <v>0.8751</v>
      </c>
      <c r="F3865" s="224">
        <v>35.23</v>
      </c>
    </row>
    <row r="3866">
      <c r="A3866" s="219" t="s">
        <v>8488</v>
      </c>
      <c r="B3866" s="220" t="s">
        <v>8489</v>
      </c>
      <c r="C3866" s="221" t="s">
        <v>32</v>
      </c>
      <c r="D3866" s="222">
        <v>0.165</v>
      </c>
      <c r="E3866" s="223">
        <f t="shared" si="1"/>
        <v>0.835</v>
      </c>
      <c r="F3866" s="224">
        <v>28.25</v>
      </c>
    </row>
    <row r="3867">
      <c r="A3867" s="219" t="s">
        <v>8490</v>
      </c>
      <c r="B3867" s="220" t="s">
        <v>8491</v>
      </c>
      <c r="C3867" s="221" t="s">
        <v>32</v>
      </c>
      <c r="D3867" s="222">
        <v>0.1082</v>
      </c>
      <c r="E3867" s="223">
        <f t="shared" si="1"/>
        <v>0.8918</v>
      </c>
      <c r="F3867" s="224">
        <v>29.58</v>
      </c>
    </row>
    <row r="3868">
      <c r="A3868" s="219" t="s">
        <v>8492</v>
      </c>
      <c r="B3868" s="220" t="s">
        <v>8493</v>
      </c>
      <c r="C3868" s="221" t="s">
        <v>32</v>
      </c>
      <c r="D3868" s="222">
        <v>0.0903</v>
      </c>
      <c r="E3868" s="223">
        <f t="shared" si="1"/>
        <v>0.9097</v>
      </c>
      <c r="F3868" s="224">
        <v>41.1</v>
      </c>
    </row>
    <row r="3869">
      <c r="A3869" s="219" t="s">
        <v>8494</v>
      </c>
      <c r="B3869" s="220" t="s">
        <v>8495</v>
      </c>
      <c r="C3869" s="221" t="s">
        <v>32</v>
      </c>
      <c r="D3869" s="222">
        <v>0.0109</v>
      </c>
      <c r="E3869" s="223">
        <f t="shared" si="1"/>
        <v>0.9891</v>
      </c>
      <c r="F3869" s="224">
        <v>1606.61</v>
      </c>
    </row>
    <row r="3870">
      <c r="A3870" s="219" t="s">
        <v>8496</v>
      </c>
      <c r="B3870" s="220" t="s">
        <v>8497</v>
      </c>
      <c r="C3870" s="221" t="s">
        <v>32</v>
      </c>
      <c r="D3870" s="222">
        <v>0.0571</v>
      </c>
      <c r="E3870" s="223">
        <f t="shared" si="1"/>
        <v>0.9429</v>
      </c>
      <c r="F3870" s="224">
        <v>25.92</v>
      </c>
    </row>
    <row r="3871">
      <c r="A3871" s="219" t="s">
        <v>8498</v>
      </c>
      <c r="B3871" s="220" t="s">
        <v>8499</v>
      </c>
      <c r="C3871" s="221" t="s">
        <v>32</v>
      </c>
      <c r="D3871" s="222">
        <v>0.0557</v>
      </c>
      <c r="E3871" s="223">
        <f t="shared" si="1"/>
        <v>0.9443</v>
      </c>
      <c r="F3871" s="224">
        <v>33.41</v>
      </c>
    </row>
    <row r="3872">
      <c r="A3872" s="219" t="s">
        <v>8500</v>
      </c>
      <c r="B3872" s="220" t="s">
        <v>8501</v>
      </c>
      <c r="C3872" s="221" t="s">
        <v>32</v>
      </c>
      <c r="D3872" s="222">
        <v>0.0466</v>
      </c>
      <c r="E3872" s="223">
        <f t="shared" si="1"/>
        <v>0.9534</v>
      </c>
      <c r="F3872" s="224">
        <v>51.9</v>
      </c>
    </row>
    <row r="3873">
      <c r="A3873" s="219" t="s">
        <v>8502</v>
      </c>
      <c r="B3873" s="220" t="s">
        <v>8503</v>
      </c>
      <c r="C3873" s="221" t="s">
        <v>32</v>
      </c>
      <c r="D3873" s="222">
        <v>0.0489</v>
      </c>
      <c r="E3873" s="223">
        <f t="shared" si="1"/>
        <v>0.9511</v>
      </c>
      <c r="F3873" s="224">
        <v>63.66</v>
      </c>
    </row>
    <row r="3874">
      <c r="A3874" s="219" t="s">
        <v>8504</v>
      </c>
      <c r="B3874" s="220" t="s">
        <v>8505</v>
      </c>
      <c r="C3874" s="221" t="s">
        <v>32</v>
      </c>
      <c r="D3874" s="222">
        <v>0.0451</v>
      </c>
      <c r="E3874" s="223">
        <f t="shared" si="1"/>
        <v>0.9549</v>
      </c>
      <c r="F3874" s="224">
        <v>101.85</v>
      </c>
    </row>
    <row r="3875">
      <c r="A3875" s="219" t="s">
        <v>8506</v>
      </c>
      <c r="B3875" s="220" t="s">
        <v>8507</v>
      </c>
      <c r="C3875" s="221" t="s">
        <v>32</v>
      </c>
      <c r="D3875" s="222">
        <v>0.0208</v>
      </c>
      <c r="E3875" s="223">
        <f t="shared" si="1"/>
        <v>0.9792</v>
      </c>
      <c r="F3875" s="224">
        <v>367.99</v>
      </c>
    </row>
    <row r="3876">
      <c r="A3876" s="219" t="s">
        <v>8508</v>
      </c>
      <c r="B3876" s="220" t="s">
        <v>8509</v>
      </c>
      <c r="C3876" s="221" t="s">
        <v>32</v>
      </c>
      <c r="D3876" s="222">
        <v>0.0205</v>
      </c>
      <c r="E3876" s="223">
        <f t="shared" si="1"/>
        <v>0.9795</v>
      </c>
      <c r="F3876" s="224">
        <v>535.12</v>
      </c>
    </row>
    <row r="3877">
      <c r="A3877" s="219" t="s">
        <v>8510</v>
      </c>
      <c r="B3877" s="220" t="s">
        <v>8511</v>
      </c>
      <c r="C3877" s="221" t="s">
        <v>32</v>
      </c>
      <c r="D3877" s="222">
        <v>0.2701</v>
      </c>
      <c r="E3877" s="223">
        <f t="shared" si="1"/>
        <v>0.7299</v>
      </c>
      <c r="F3877" s="224">
        <v>1411.49</v>
      </c>
    </row>
    <row r="3878">
      <c r="A3878" s="219" t="s">
        <v>8512</v>
      </c>
      <c r="B3878" s="220" t="s">
        <v>8513</v>
      </c>
      <c r="C3878" s="221" t="s">
        <v>32</v>
      </c>
      <c r="D3878" s="222">
        <v>0.2374</v>
      </c>
      <c r="E3878" s="223">
        <f t="shared" si="1"/>
        <v>0.7626</v>
      </c>
      <c r="F3878" s="224">
        <v>1680.82</v>
      </c>
    </row>
    <row r="3879">
      <c r="A3879" s="219" t="s">
        <v>8514</v>
      </c>
      <c r="B3879" s="220" t="s">
        <v>8515</v>
      </c>
      <c r="C3879" s="221" t="s">
        <v>32</v>
      </c>
      <c r="D3879" s="222">
        <v>0.1971</v>
      </c>
      <c r="E3879" s="223">
        <f t="shared" si="1"/>
        <v>0.8029</v>
      </c>
      <c r="F3879" s="224">
        <v>2135.07</v>
      </c>
    </row>
    <row r="3880">
      <c r="A3880" s="219" t="s">
        <v>8516</v>
      </c>
      <c r="B3880" s="220" t="s">
        <v>8517</v>
      </c>
      <c r="C3880" s="221" t="s">
        <v>32</v>
      </c>
      <c r="D3880" s="222">
        <v>0.1491</v>
      </c>
      <c r="E3880" s="223">
        <f t="shared" si="1"/>
        <v>0.8509</v>
      </c>
      <c r="F3880" s="224">
        <v>3023.99</v>
      </c>
    </row>
    <row r="3881">
      <c r="A3881" s="219" t="s">
        <v>8518</v>
      </c>
      <c r="B3881" s="220" t="s">
        <v>8519</v>
      </c>
      <c r="C3881" s="221" t="s">
        <v>32</v>
      </c>
      <c r="D3881" s="222">
        <v>0.2444</v>
      </c>
      <c r="E3881" s="223">
        <f t="shared" si="1"/>
        <v>0.7556</v>
      </c>
      <c r="F3881" s="224">
        <v>83.6</v>
      </c>
    </row>
    <row r="3882">
      <c r="A3882" s="219" t="s">
        <v>8520</v>
      </c>
      <c r="B3882" s="220" t="s">
        <v>8521</v>
      </c>
      <c r="C3882" s="221" t="s">
        <v>32</v>
      </c>
      <c r="D3882" s="222">
        <v>0.1712</v>
      </c>
      <c r="E3882" s="223">
        <f t="shared" si="1"/>
        <v>0.8288</v>
      </c>
      <c r="F3882" s="224">
        <v>139.33</v>
      </c>
    </row>
    <row r="3883">
      <c r="A3883" s="219" t="s">
        <v>8522</v>
      </c>
      <c r="B3883" s="220" t="s">
        <v>8523</v>
      </c>
      <c r="C3883" s="221" t="s">
        <v>32</v>
      </c>
      <c r="D3883" s="222">
        <v>0.1451</v>
      </c>
      <c r="E3883" s="223">
        <f t="shared" si="1"/>
        <v>0.8549</v>
      </c>
      <c r="F3883" s="224">
        <v>194.06</v>
      </c>
    </row>
    <row r="3884">
      <c r="A3884" s="219" t="s">
        <v>8524</v>
      </c>
      <c r="B3884" s="220" t="s">
        <v>8525</v>
      </c>
      <c r="C3884" s="221" t="s">
        <v>32</v>
      </c>
      <c r="D3884" s="222">
        <v>0.2515</v>
      </c>
      <c r="E3884" s="223">
        <f t="shared" si="1"/>
        <v>0.7485</v>
      </c>
      <c r="F3884" s="224">
        <v>81.22</v>
      </c>
    </row>
    <row r="3885">
      <c r="A3885" s="219" t="s">
        <v>8526</v>
      </c>
      <c r="B3885" s="220" t="s">
        <v>8527</v>
      </c>
      <c r="C3885" s="221" t="s">
        <v>32</v>
      </c>
      <c r="D3885" s="222">
        <v>0.1852</v>
      </c>
      <c r="E3885" s="223">
        <f t="shared" si="1"/>
        <v>0.8148</v>
      </c>
      <c r="F3885" s="224">
        <v>128.84</v>
      </c>
    </row>
    <row r="3886">
      <c r="A3886" s="219" t="s">
        <v>8528</v>
      </c>
      <c r="B3886" s="220" t="s">
        <v>8529</v>
      </c>
      <c r="C3886" s="221" t="s">
        <v>32</v>
      </c>
      <c r="D3886" s="222">
        <v>0.162</v>
      </c>
      <c r="E3886" s="223">
        <f t="shared" si="1"/>
        <v>0.838</v>
      </c>
      <c r="F3886" s="224">
        <v>173.86</v>
      </c>
    </row>
    <row r="3887">
      <c r="A3887" s="219" t="s">
        <v>8530</v>
      </c>
      <c r="B3887" s="220" t="s">
        <v>8531</v>
      </c>
      <c r="C3887" s="221" t="s">
        <v>32</v>
      </c>
      <c r="D3887" s="222">
        <v>0.2266</v>
      </c>
      <c r="E3887" s="223">
        <f t="shared" si="1"/>
        <v>0.7734</v>
      </c>
      <c r="F3887" s="224">
        <v>90.14</v>
      </c>
    </row>
    <row r="3888">
      <c r="A3888" s="219" t="s">
        <v>8532</v>
      </c>
      <c r="B3888" s="220" t="s">
        <v>8533</v>
      </c>
      <c r="C3888" s="221" t="s">
        <v>32</v>
      </c>
      <c r="D3888" s="222">
        <v>0.1235</v>
      </c>
      <c r="E3888" s="223">
        <f t="shared" si="1"/>
        <v>0.8765</v>
      </c>
      <c r="F3888" s="224">
        <v>228.1</v>
      </c>
    </row>
    <row r="3889">
      <c r="A3889" s="219" t="s">
        <v>8534</v>
      </c>
      <c r="B3889" s="220" t="s">
        <v>8535</v>
      </c>
      <c r="C3889" s="221" t="s">
        <v>32</v>
      </c>
      <c r="D3889" s="222">
        <v>0.1537</v>
      </c>
      <c r="E3889" s="223">
        <f t="shared" si="1"/>
        <v>0.8463</v>
      </c>
      <c r="F3889" s="224">
        <v>144.05</v>
      </c>
    </row>
    <row r="3890">
      <c r="A3890" s="219" t="s">
        <v>8536</v>
      </c>
      <c r="B3890" s="220" t="s">
        <v>8537</v>
      </c>
      <c r="C3890" s="221" t="s">
        <v>32</v>
      </c>
      <c r="D3890" s="222">
        <v>0.0349</v>
      </c>
      <c r="E3890" s="223">
        <f t="shared" si="1"/>
        <v>0.9651</v>
      </c>
      <c r="F3890" s="224">
        <v>898.21</v>
      </c>
    </row>
    <row r="3891">
      <c r="A3891" s="219" t="s">
        <v>8538</v>
      </c>
      <c r="B3891" s="220" t="s">
        <v>8539</v>
      </c>
      <c r="C3891" s="221" t="s">
        <v>32</v>
      </c>
      <c r="D3891" s="222">
        <v>0.181</v>
      </c>
      <c r="E3891" s="223">
        <f t="shared" si="1"/>
        <v>0.819</v>
      </c>
      <c r="F3891" s="224">
        <v>146.83</v>
      </c>
    </row>
    <row r="3892">
      <c r="A3892" s="219" t="s">
        <v>8540</v>
      </c>
      <c r="B3892" s="220" t="s">
        <v>8541</v>
      </c>
      <c r="C3892" s="221" t="s">
        <v>32</v>
      </c>
      <c r="D3892" s="222">
        <v>0.0688</v>
      </c>
      <c r="E3892" s="223">
        <f t="shared" si="1"/>
        <v>0.9312</v>
      </c>
      <c r="F3892" s="224">
        <v>402.96</v>
      </c>
    </row>
    <row r="3893">
      <c r="A3893" s="219" t="s">
        <v>8542</v>
      </c>
      <c r="B3893" s="220" t="s">
        <v>8543</v>
      </c>
      <c r="C3893" s="221" t="s">
        <v>32</v>
      </c>
      <c r="D3893" s="222">
        <v>0.0739</v>
      </c>
      <c r="E3893" s="223">
        <f t="shared" si="1"/>
        <v>0.9261</v>
      </c>
      <c r="F3893" s="224">
        <v>392.04</v>
      </c>
    </row>
    <row r="3894">
      <c r="A3894" s="219" t="s">
        <v>8544</v>
      </c>
      <c r="B3894" s="220" t="s">
        <v>8545</v>
      </c>
      <c r="C3894" s="221" t="s">
        <v>32</v>
      </c>
      <c r="D3894" s="222">
        <v>0.1514</v>
      </c>
      <c r="E3894" s="223">
        <f t="shared" si="1"/>
        <v>0.8486</v>
      </c>
      <c r="F3894" s="224">
        <v>157.63</v>
      </c>
    </row>
    <row r="3895">
      <c r="A3895" s="219" t="s">
        <v>8546</v>
      </c>
      <c r="B3895" s="220" t="s">
        <v>8547</v>
      </c>
      <c r="C3895" s="221" t="s">
        <v>32</v>
      </c>
      <c r="D3895" s="222">
        <v>0.1218</v>
      </c>
      <c r="E3895" s="223">
        <f t="shared" si="1"/>
        <v>0.8782</v>
      </c>
      <c r="F3895" s="224">
        <v>167.7</v>
      </c>
    </row>
    <row r="3896">
      <c r="A3896" s="219" t="s">
        <v>8548</v>
      </c>
      <c r="B3896" s="220" t="s">
        <v>8549</v>
      </c>
      <c r="C3896" s="221" t="s">
        <v>32</v>
      </c>
      <c r="D3896" s="222">
        <v>0.0983</v>
      </c>
      <c r="E3896" s="223">
        <f t="shared" si="1"/>
        <v>0.9017</v>
      </c>
      <c r="F3896" s="224">
        <v>242.83</v>
      </c>
    </row>
    <row r="3897">
      <c r="A3897" s="219" t="s">
        <v>8550</v>
      </c>
      <c r="B3897" s="220" t="s">
        <v>8551</v>
      </c>
      <c r="C3897" s="221" t="s">
        <v>32</v>
      </c>
      <c r="D3897" s="222">
        <v>0.0819</v>
      </c>
      <c r="E3897" s="223">
        <f t="shared" si="1"/>
        <v>0.9181</v>
      </c>
      <c r="F3897" s="224">
        <v>343.78</v>
      </c>
    </row>
    <row r="3898">
      <c r="A3898" s="219" t="s">
        <v>8552</v>
      </c>
      <c r="B3898" s="220" t="s">
        <v>8553</v>
      </c>
      <c r="C3898" s="221" t="s">
        <v>32</v>
      </c>
      <c r="D3898" s="222">
        <v>0.1538</v>
      </c>
      <c r="E3898" s="223">
        <f t="shared" si="1"/>
        <v>0.8462</v>
      </c>
      <c r="F3898" s="224">
        <v>132.8</v>
      </c>
    </row>
    <row r="3899">
      <c r="A3899" s="219" t="s">
        <v>8554</v>
      </c>
      <c r="B3899" s="220" t="s">
        <v>8555</v>
      </c>
      <c r="C3899" s="221" t="s">
        <v>32</v>
      </c>
      <c r="D3899" s="222">
        <v>0.108</v>
      </c>
      <c r="E3899" s="223">
        <f t="shared" si="1"/>
        <v>0.892</v>
      </c>
      <c r="F3899" s="224">
        <v>220.95</v>
      </c>
    </row>
    <row r="3900">
      <c r="A3900" s="219" t="s">
        <v>8556</v>
      </c>
      <c r="B3900" s="220" t="s">
        <v>8557</v>
      </c>
      <c r="C3900" s="221" t="s">
        <v>32</v>
      </c>
      <c r="D3900" s="222">
        <v>0.0933</v>
      </c>
      <c r="E3900" s="223">
        <f t="shared" si="1"/>
        <v>0.9067</v>
      </c>
      <c r="F3900" s="224">
        <v>301.84</v>
      </c>
    </row>
    <row r="3901">
      <c r="A3901" s="219" t="s">
        <v>8558</v>
      </c>
      <c r="B3901" s="220" t="s">
        <v>8559</v>
      </c>
      <c r="C3901" s="221" t="s">
        <v>32</v>
      </c>
      <c r="D3901" s="222">
        <v>0.1654</v>
      </c>
      <c r="E3901" s="223">
        <f t="shared" si="1"/>
        <v>0.8346</v>
      </c>
      <c r="F3901" s="224">
        <v>13.42</v>
      </c>
    </row>
    <row r="3902">
      <c r="A3902" s="219" t="s">
        <v>8560</v>
      </c>
      <c r="B3902" s="220" t="s">
        <v>8561</v>
      </c>
      <c r="C3902" s="221" t="s">
        <v>32</v>
      </c>
      <c r="D3902" s="222">
        <v>0.1297</v>
      </c>
      <c r="E3902" s="223">
        <f t="shared" si="1"/>
        <v>0.8703</v>
      </c>
      <c r="F3902" s="224">
        <v>21.58</v>
      </c>
    </row>
    <row r="3903">
      <c r="A3903" s="219" t="s">
        <v>8562</v>
      </c>
      <c r="B3903" s="220" t="s">
        <v>8563</v>
      </c>
      <c r="C3903" s="221" t="s">
        <v>32</v>
      </c>
      <c r="D3903" s="222">
        <v>0.1257</v>
      </c>
      <c r="E3903" s="223">
        <f t="shared" si="1"/>
        <v>0.8743</v>
      </c>
      <c r="F3903" s="224">
        <v>162.48</v>
      </c>
    </row>
    <row r="3904">
      <c r="A3904" s="219" t="s">
        <v>8564</v>
      </c>
      <c r="B3904" s="220" t="s">
        <v>8565</v>
      </c>
      <c r="C3904" s="221" t="s">
        <v>32</v>
      </c>
      <c r="D3904" s="222">
        <v>0.0719</v>
      </c>
      <c r="E3904" s="223">
        <f t="shared" si="1"/>
        <v>0.9281</v>
      </c>
      <c r="F3904" s="224">
        <v>332.02</v>
      </c>
    </row>
    <row r="3905">
      <c r="A3905" s="219" t="s">
        <v>8566</v>
      </c>
      <c r="B3905" s="220" t="s">
        <v>8567</v>
      </c>
      <c r="C3905" s="221" t="s">
        <v>32</v>
      </c>
      <c r="D3905" s="222">
        <v>0.0658</v>
      </c>
      <c r="E3905" s="223">
        <f t="shared" si="1"/>
        <v>0.9342</v>
      </c>
      <c r="F3905" s="224">
        <v>428.25</v>
      </c>
    </row>
    <row r="3906">
      <c r="A3906" s="219" t="s">
        <v>8568</v>
      </c>
      <c r="B3906" s="220" t="s">
        <v>8569</v>
      </c>
      <c r="C3906" s="221" t="s">
        <v>32</v>
      </c>
      <c r="D3906" s="222">
        <v>0.1223</v>
      </c>
      <c r="E3906" s="223">
        <f t="shared" si="1"/>
        <v>0.8777</v>
      </c>
      <c r="F3906" s="224">
        <v>166.98</v>
      </c>
    </row>
    <row r="3907">
      <c r="A3907" s="219" t="s">
        <v>8570</v>
      </c>
      <c r="B3907" s="220" t="s">
        <v>8571</v>
      </c>
      <c r="C3907" s="221" t="s">
        <v>32</v>
      </c>
      <c r="D3907" s="222">
        <v>0.0873</v>
      </c>
      <c r="E3907" s="223">
        <f t="shared" si="1"/>
        <v>0.9127</v>
      </c>
      <c r="F3907" s="224">
        <v>273.27</v>
      </c>
    </row>
    <row r="3908">
      <c r="A3908" s="219" t="s">
        <v>8572</v>
      </c>
      <c r="B3908" s="220" t="s">
        <v>8573</v>
      </c>
      <c r="C3908" s="221" t="s">
        <v>32</v>
      </c>
      <c r="D3908" s="222">
        <v>0.0776</v>
      </c>
      <c r="E3908" s="223">
        <f t="shared" si="1"/>
        <v>0.9224</v>
      </c>
      <c r="F3908" s="224">
        <v>363.07</v>
      </c>
    </row>
    <row r="3909">
      <c r="A3909" s="219" t="s">
        <v>8574</v>
      </c>
      <c r="B3909" s="220" t="s">
        <v>8575</v>
      </c>
      <c r="C3909" s="221" t="s">
        <v>32</v>
      </c>
      <c r="D3909" s="222">
        <v>0.1283</v>
      </c>
      <c r="E3909" s="223">
        <f t="shared" si="1"/>
        <v>0.8717</v>
      </c>
      <c r="F3909" s="224">
        <v>159.23</v>
      </c>
    </row>
    <row r="3910">
      <c r="A3910" s="219" t="s">
        <v>8576</v>
      </c>
      <c r="B3910" s="220" t="s">
        <v>8577</v>
      </c>
      <c r="C3910" s="221" t="s">
        <v>32</v>
      </c>
      <c r="D3910" s="222">
        <v>0.0944</v>
      </c>
      <c r="E3910" s="223">
        <f t="shared" si="1"/>
        <v>0.9056</v>
      </c>
      <c r="F3910" s="224">
        <v>252.63</v>
      </c>
    </row>
    <row r="3911">
      <c r="A3911" s="219" t="s">
        <v>8578</v>
      </c>
      <c r="B3911" s="220" t="s">
        <v>8579</v>
      </c>
      <c r="C3911" s="221" t="s">
        <v>32</v>
      </c>
      <c r="D3911" s="222">
        <v>0.0798</v>
      </c>
      <c r="E3911" s="223">
        <f t="shared" si="1"/>
        <v>0.9202</v>
      </c>
      <c r="F3911" s="224">
        <v>352.75</v>
      </c>
    </row>
    <row r="3912">
      <c r="A3912" s="219" t="s">
        <v>8580</v>
      </c>
      <c r="B3912" s="220" t="s">
        <v>8581</v>
      </c>
      <c r="C3912" s="221" t="s">
        <v>32</v>
      </c>
      <c r="D3912" s="222">
        <v>0.1108</v>
      </c>
      <c r="E3912" s="223">
        <f t="shared" si="1"/>
        <v>0.8892</v>
      </c>
      <c r="F3912" s="224">
        <v>220.7</v>
      </c>
    </row>
    <row r="3913">
      <c r="A3913" s="219" t="s">
        <v>8582</v>
      </c>
      <c r="B3913" s="220" t="s">
        <v>8583</v>
      </c>
      <c r="C3913" s="221" t="s">
        <v>32</v>
      </c>
      <c r="D3913" s="222">
        <v>0.3281</v>
      </c>
      <c r="E3913" s="223">
        <f t="shared" si="1"/>
        <v>0.6719</v>
      </c>
      <c r="F3913" s="224">
        <v>7.59</v>
      </c>
    </row>
    <row r="3914">
      <c r="A3914" s="219" t="s">
        <v>8584</v>
      </c>
      <c r="B3914" s="220" t="s">
        <v>8585</v>
      </c>
      <c r="C3914" s="221" t="s">
        <v>32</v>
      </c>
      <c r="D3914" s="222">
        <v>0.2621</v>
      </c>
      <c r="E3914" s="223">
        <f t="shared" si="1"/>
        <v>0.7379</v>
      </c>
      <c r="F3914" s="224">
        <v>12.4</v>
      </c>
    </row>
    <row r="3915">
      <c r="A3915" s="219" t="s">
        <v>8586</v>
      </c>
      <c r="B3915" s="220" t="s">
        <v>8587</v>
      </c>
      <c r="C3915" s="221" t="s">
        <v>32</v>
      </c>
      <c r="D3915" s="222">
        <v>0.221</v>
      </c>
      <c r="E3915" s="223">
        <f t="shared" si="1"/>
        <v>0.779</v>
      </c>
      <c r="F3915" s="224">
        <v>19.73</v>
      </c>
    </row>
    <row r="3916">
      <c r="A3916" s="219" t="s">
        <v>8588</v>
      </c>
      <c r="B3916" s="220" t="s">
        <v>8589</v>
      </c>
      <c r="C3916" s="221" t="s">
        <v>32</v>
      </c>
      <c r="D3916" s="222">
        <v>0.252</v>
      </c>
      <c r="E3916" s="223">
        <f t="shared" si="1"/>
        <v>0.748</v>
      </c>
      <c r="F3916" s="224">
        <v>24.17</v>
      </c>
    </row>
    <row r="3917">
      <c r="A3917" s="219" t="s">
        <v>8590</v>
      </c>
      <c r="B3917" s="220" t="s">
        <v>8591</v>
      </c>
      <c r="C3917" s="221" t="s">
        <v>32</v>
      </c>
      <c r="D3917" s="222">
        <v>0.1694</v>
      </c>
      <c r="E3917" s="223">
        <f t="shared" si="1"/>
        <v>0.8306</v>
      </c>
      <c r="F3917" s="224">
        <v>48.34</v>
      </c>
    </row>
    <row r="3918">
      <c r="A3918" s="219" t="s">
        <v>8592</v>
      </c>
      <c r="B3918" s="220" t="s">
        <v>8593</v>
      </c>
      <c r="C3918" s="221" t="s">
        <v>32</v>
      </c>
      <c r="D3918" s="222">
        <v>0.1644</v>
      </c>
      <c r="E3918" s="223">
        <f t="shared" si="1"/>
        <v>0.8356</v>
      </c>
      <c r="F3918" s="224">
        <v>73.37</v>
      </c>
    </row>
    <row r="3919">
      <c r="A3919" s="219" t="s">
        <v>8594</v>
      </c>
      <c r="B3919" s="220" t="s">
        <v>8595</v>
      </c>
      <c r="C3919" s="221" t="s">
        <v>32</v>
      </c>
      <c r="D3919" s="222">
        <v>0.1621</v>
      </c>
      <c r="E3919" s="223">
        <f t="shared" si="1"/>
        <v>0.8379</v>
      </c>
      <c r="F3919" s="224">
        <v>93.32</v>
      </c>
    </row>
    <row r="3920">
      <c r="A3920" s="219" t="s">
        <v>8596</v>
      </c>
      <c r="B3920" s="220" t="s">
        <v>8597</v>
      </c>
      <c r="C3920" s="221" t="s">
        <v>32</v>
      </c>
      <c r="D3920" s="222">
        <v>0.16</v>
      </c>
      <c r="E3920" s="223">
        <f t="shared" si="1"/>
        <v>0.84</v>
      </c>
      <c r="F3920" s="224">
        <v>166.05</v>
      </c>
    </row>
    <row r="3921">
      <c r="A3921" s="219" t="s">
        <v>8598</v>
      </c>
      <c r="B3921" s="220" t="s">
        <v>8599</v>
      </c>
      <c r="C3921" s="221" t="s">
        <v>32</v>
      </c>
      <c r="D3921" s="222">
        <v>0.0825</v>
      </c>
      <c r="E3921" s="223">
        <f t="shared" si="1"/>
        <v>0.9175</v>
      </c>
      <c r="F3921" s="224">
        <v>336.13</v>
      </c>
    </row>
    <row r="3922">
      <c r="A3922" s="219" t="s">
        <v>8600</v>
      </c>
      <c r="B3922" s="220" t="s">
        <v>8601</v>
      </c>
      <c r="C3922" s="221" t="s">
        <v>32</v>
      </c>
      <c r="D3922" s="222">
        <v>0.2252</v>
      </c>
      <c r="E3922" s="223">
        <f t="shared" si="1"/>
        <v>0.7748</v>
      </c>
      <c r="F3922" s="224">
        <v>19.45</v>
      </c>
    </row>
    <row r="3923">
      <c r="A3923" s="219" t="s">
        <v>8602</v>
      </c>
      <c r="B3923" s="220" t="s">
        <v>8603</v>
      </c>
      <c r="C3923" s="221" t="s">
        <v>32</v>
      </c>
      <c r="D3923" s="222">
        <v>0.1706</v>
      </c>
      <c r="E3923" s="223">
        <f t="shared" si="1"/>
        <v>0.8294</v>
      </c>
      <c r="F3923" s="224">
        <v>28.14</v>
      </c>
    </row>
    <row r="3924">
      <c r="A3924" s="219" t="s">
        <v>8604</v>
      </c>
      <c r="B3924" s="220" t="s">
        <v>8605</v>
      </c>
      <c r="C3924" s="221" t="s">
        <v>32</v>
      </c>
      <c r="D3924" s="222">
        <v>0.3517</v>
      </c>
      <c r="E3924" s="223">
        <f t="shared" si="1"/>
        <v>0.6483</v>
      </c>
      <c r="F3924" s="224">
        <v>7.08</v>
      </c>
    </row>
    <row r="3925">
      <c r="A3925" s="219" t="s">
        <v>8606</v>
      </c>
      <c r="B3925" s="220" t="s">
        <v>8607</v>
      </c>
      <c r="C3925" s="221" t="s">
        <v>32</v>
      </c>
      <c r="D3925" s="222">
        <v>0.3098</v>
      </c>
      <c r="E3925" s="223">
        <f t="shared" si="1"/>
        <v>0.6902</v>
      </c>
      <c r="F3925" s="224">
        <v>10.49</v>
      </c>
    </row>
    <row r="3926">
      <c r="A3926" s="219" t="s">
        <v>8608</v>
      </c>
      <c r="B3926" s="220" t="s">
        <v>8609</v>
      </c>
      <c r="C3926" s="221" t="s">
        <v>32</v>
      </c>
      <c r="D3926" s="222">
        <v>0.3254</v>
      </c>
      <c r="E3926" s="223">
        <f t="shared" si="1"/>
        <v>0.6746</v>
      </c>
      <c r="F3926" s="224">
        <v>13.4</v>
      </c>
    </row>
    <row r="3927">
      <c r="A3927" s="219" t="s">
        <v>8610</v>
      </c>
      <c r="B3927" s="220" t="s">
        <v>8611</v>
      </c>
      <c r="C3927" s="221" t="s">
        <v>32</v>
      </c>
      <c r="D3927" s="222">
        <v>0.2962</v>
      </c>
      <c r="E3927" s="223">
        <f t="shared" si="1"/>
        <v>0.7038</v>
      </c>
      <c r="F3927" s="224">
        <v>20.56</v>
      </c>
    </row>
    <row r="3928">
      <c r="A3928" s="219" t="s">
        <v>8612</v>
      </c>
      <c r="B3928" s="220" t="s">
        <v>8613</v>
      </c>
      <c r="C3928" s="221" t="s">
        <v>32</v>
      </c>
      <c r="D3928" s="222">
        <v>0.2729</v>
      </c>
      <c r="E3928" s="223">
        <f t="shared" si="1"/>
        <v>0.7271</v>
      </c>
      <c r="F3928" s="224">
        <v>30.01</v>
      </c>
    </row>
    <row r="3929">
      <c r="A3929" s="219" t="s">
        <v>8614</v>
      </c>
      <c r="B3929" s="220" t="s">
        <v>8615</v>
      </c>
      <c r="C3929" s="221" t="s">
        <v>32</v>
      </c>
      <c r="D3929" s="222">
        <v>0.2281</v>
      </c>
      <c r="E3929" s="223">
        <f t="shared" si="1"/>
        <v>0.7719</v>
      </c>
      <c r="F3929" s="224">
        <v>52.86</v>
      </c>
    </row>
    <row r="3930">
      <c r="A3930" s="219" t="s">
        <v>8616</v>
      </c>
      <c r="B3930" s="220" t="s">
        <v>8617</v>
      </c>
      <c r="C3930" s="221" t="s">
        <v>32</v>
      </c>
      <c r="D3930" s="222">
        <v>0.2318</v>
      </c>
      <c r="E3930" s="223">
        <f t="shared" si="1"/>
        <v>0.7682</v>
      </c>
      <c r="F3930" s="224">
        <v>65.26</v>
      </c>
    </row>
    <row r="3931">
      <c r="A3931" s="219" t="s">
        <v>8618</v>
      </c>
      <c r="B3931" s="220" t="s">
        <v>8619</v>
      </c>
      <c r="C3931" s="221" t="s">
        <v>32</v>
      </c>
      <c r="D3931" s="222">
        <v>0.3825</v>
      </c>
      <c r="E3931" s="223">
        <f t="shared" si="1"/>
        <v>0.6175</v>
      </c>
      <c r="F3931" s="224">
        <v>6.51</v>
      </c>
    </row>
    <row r="3932">
      <c r="A3932" s="219" t="s">
        <v>8620</v>
      </c>
      <c r="B3932" s="220" t="s">
        <v>8621</v>
      </c>
      <c r="C3932" s="221" t="s">
        <v>32</v>
      </c>
      <c r="D3932" s="222">
        <v>0.0907</v>
      </c>
      <c r="E3932" s="223">
        <f t="shared" si="1"/>
        <v>0.9093</v>
      </c>
      <c r="F3932" s="224">
        <v>288.43</v>
      </c>
    </row>
    <row r="3933">
      <c r="A3933" s="219" t="s">
        <v>8622</v>
      </c>
      <c r="B3933" s="220" t="s">
        <v>8623</v>
      </c>
      <c r="C3933" s="221" t="s">
        <v>32</v>
      </c>
      <c r="D3933" s="222">
        <v>0.2104</v>
      </c>
      <c r="E3933" s="223">
        <f t="shared" si="1"/>
        <v>0.7896</v>
      </c>
      <c r="F3933" s="224">
        <v>10.55</v>
      </c>
    </row>
    <row r="3934">
      <c r="A3934" s="219" t="s">
        <v>8624</v>
      </c>
      <c r="B3934" s="220" t="s">
        <v>8625</v>
      </c>
      <c r="C3934" s="221" t="s">
        <v>32</v>
      </c>
      <c r="D3934" s="222">
        <v>0.1621</v>
      </c>
      <c r="E3934" s="223">
        <f t="shared" si="1"/>
        <v>0.8379</v>
      </c>
      <c r="F3934" s="224">
        <v>17.27</v>
      </c>
    </row>
    <row r="3935">
      <c r="A3935" s="219" t="s">
        <v>8626</v>
      </c>
      <c r="B3935" s="220" t="s">
        <v>8627</v>
      </c>
      <c r="C3935" s="221" t="s">
        <v>32</v>
      </c>
      <c r="D3935" s="222">
        <v>0.1353</v>
      </c>
      <c r="E3935" s="223">
        <f t="shared" si="1"/>
        <v>0.8647</v>
      </c>
      <c r="F3935" s="224">
        <v>26.91</v>
      </c>
    </row>
    <row r="3936">
      <c r="A3936" s="219" t="s">
        <v>8628</v>
      </c>
      <c r="B3936" s="220" t="s">
        <v>8629</v>
      </c>
      <c r="C3936" s="221" t="s">
        <v>32</v>
      </c>
      <c r="D3936" s="222">
        <v>0.122</v>
      </c>
      <c r="E3936" s="223">
        <f t="shared" si="1"/>
        <v>0.878</v>
      </c>
      <c r="F3936" s="224">
        <v>38.37</v>
      </c>
    </row>
    <row r="3937">
      <c r="A3937" s="219" t="s">
        <v>8630</v>
      </c>
      <c r="B3937" s="220" t="s">
        <v>8631</v>
      </c>
      <c r="C3937" s="221" t="s">
        <v>32</v>
      </c>
      <c r="D3937" s="222">
        <v>0.0831</v>
      </c>
      <c r="E3937" s="223">
        <f t="shared" si="1"/>
        <v>0.9169</v>
      </c>
      <c r="F3937" s="224">
        <v>82.81</v>
      </c>
    </row>
    <row r="3938">
      <c r="A3938" s="219" t="s">
        <v>8632</v>
      </c>
      <c r="B3938" s="220" t="s">
        <v>8633</v>
      </c>
      <c r="C3938" s="221" t="s">
        <v>32</v>
      </c>
      <c r="D3938" s="222">
        <v>0.0692</v>
      </c>
      <c r="E3938" s="223">
        <f t="shared" si="1"/>
        <v>0.9308</v>
      </c>
      <c r="F3938" s="224">
        <v>165.96</v>
      </c>
    </row>
    <row r="3939">
      <c r="A3939" s="219" t="s">
        <v>8634</v>
      </c>
      <c r="B3939" s="220" t="s">
        <v>8635</v>
      </c>
      <c r="C3939" s="221" t="s">
        <v>32</v>
      </c>
      <c r="D3939" s="222">
        <v>0.082</v>
      </c>
      <c r="E3939" s="223">
        <f t="shared" si="1"/>
        <v>0.918</v>
      </c>
      <c r="F3939" s="224">
        <v>200.62</v>
      </c>
    </row>
    <row r="3940">
      <c r="A3940" s="219" t="s">
        <v>8636</v>
      </c>
      <c r="B3940" s="220" t="s">
        <v>8637</v>
      </c>
      <c r="C3940" s="221" t="s">
        <v>32</v>
      </c>
      <c r="D3940" s="222">
        <v>0.0623</v>
      </c>
      <c r="E3940" s="223">
        <f t="shared" si="1"/>
        <v>0.9377</v>
      </c>
      <c r="F3940" s="224">
        <v>429.62</v>
      </c>
    </row>
    <row r="3941">
      <c r="A3941" s="219" t="s">
        <v>8638</v>
      </c>
      <c r="B3941" s="220" t="s">
        <v>8639</v>
      </c>
      <c r="C3941" s="221" t="s">
        <v>32</v>
      </c>
      <c r="D3941" s="222">
        <v>0.5093</v>
      </c>
      <c r="E3941" s="223">
        <f t="shared" si="1"/>
        <v>0.4907</v>
      </c>
      <c r="F3941" s="224">
        <v>8.6</v>
      </c>
    </row>
    <row r="3942">
      <c r="A3942" s="219" t="s">
        <v>8640</v>
      </c>
      <c r="B3942" s="220" t="s">
        <v>8641</v>
      </c>
      <c r="C3942" s="221" t="s">
        <v>32</v>
      </c>
      <c r="D3942" s="222">
        <v>0.4776</v>
      </c>
      <c r="E3942" s="223">
        <f t="shared" si="1"/>
        <v>0.5224</v>
      </c>
      <c r="F3942" s="224">
        <v>10.05</v>
      </c>
    </row>
    <row r="3943">
      <c r="A3943" s="219" t="s">
        <v>8642</v>
      </c>
      <c r="B3943" s="220" t="s">
        <v>8643</v>
      </c>
      <c r="C3943" s="221" t="s">
        <v>32</v>
      </c>
      <c r="D3943" s="222">
        <v>0.4338</v>
      </c>
      <c r="E3943" s="223">
        <f t="shared" si="1"/>
        <v>0.5662</v>
      </c>
      <c r="F3943" s="224">
        <v>12.84</v>
      </c>
    </row>
    <row r="3944">
      <c r="A3944" s="219" t="s">
        <v>8644</v>
      </c>
      <c r="B3944" s="220" t="s">
        <v>8645</v>
      </c>
      <c r="C3944" s="221" t="s">
        <v>32</v>
      </c>
      <c r="D3944" s="222">
        <v>0.3228</v>
      </c>
      <c r="E3944" s="223">
        <f t="shared" si="1"/>
        <v>0.6772</v>
      </c>
      <c r="F3944" s="224">
        <v>20.66</v>
      </c>
    </row>
    <row r="3945">
      <c r="A3945" s="219" t="s">
        <v>8646</v>
      </c>
      <c r="B3945" s="220" t="s">
        <v>8647</v>
      </c>
      <c r="C3945" s="221" t="s">
        <v>32</v>
      </c>
      <c r="D3945" s="222">
        <v>0.2755</v>
      </c>
      <c r="E3945" s="223">
        <f t="shared" si="1"/>
        <v>0.7245</v>
      </c>
      <c r="F3945" s="224">
        <v>30.49</v>
      </c>
    </row>
    <row r="3946">
      <c r="A3946" s="219" t="s">
        <v>8648</v>
      </c>
      <c r="B3946" s="220" t="s">
        <v>8649</v>
      </c>
      <c r="C3946" s="221" t="s">
        <v>32</v>
      </c>
      <c r="D3946" s="222">
        <v>0.2433</v>
      </c>
      <c r="E3946" s="223">
        <f t="shared" si="1"/>
        <v>0.7567</v>
      </c>
      <c r="F3946" s="224">
        <v>46.07</v>
      </c>
    </row>
    <row r="3947">
      <c r="A3947" s="219" t="s">
        <v>8650</v>
      </c>
      <c r="B3947" s="220" t="s">
        <v>8651</v>
      </c>
      <c r="C3947" s="221" t="s">
        <v>32</v>
      </c>
      <c r="D3947" s="222">
        <v>0.1328</v>
      </c>
      <c r="E3947" s="223">
        <f t="shared" si="1"/>
        <v>0.8672</v>
      </c>
      <c r="F3947" s="224">
        <v>108.2</v>
      </c>
    </row>
    <row r="3948">
      <c r="A3948" s="219" t="s">
        <v>8652</v>
      </c>
      <c r="B3948" s="220" t="s">
        <v>8653</v>
      </c>
      <c r="C3948" s="221" t="s">
        <v>32</v>
      </c>
      <c r="D3948" s="222">
        <v>0.1378</v>
      </c>
      <c r="E3948" s="223">
        <f t="shared" si="1"/>
        <v>0.8622</v>
      </c>
      <c r="F3948" s="224">
        <v>138.68</v>
      </c>
    </row>
    <row r="3949">
      <c r="A3949" s="219" t="s">
        <v>8654</v>
      </c>
      <c r="B3949" s="220" t="s">
        <v>8655</v>
      </c>
      <c r="C3949" s="221" t="s">
        <v>32</v>
      </c>
      <c r="D3949" s="222">
        <v>0.1006</v>
      </c>
      <c r="E3949" s="223">
        <f t="shared" si="1"/>
        <v>0.8994</v>
      </c>
      <c r="F3949" s="224">
        <v>242.96</v>
      </c>
    </row>
    <row r="3950">
      <c r="A3950" s="219" t="s">
        <v>8656</v>
      </c>
      <c r="B3950" s="220" t="s">
        <v>8657</v>
      </c>
      <c r="C3950" s="221" t="s">
        <v>32</v>
      </c>
      <c r="D3950" s="222">
        <v>0.381</v>
      </c>
      <c r="E3950" s="223">
        <f t="shared" si="1"/>
        <v>0.619</v>
      </c>
      <c r="F3950" s="224">
        <v>8.53</v>
      </c>
    </row>
    <row r="3951">
      <c r="A3951" s="219" t="s">
        <v>8658</v>
      </c>
      <c r="B3951" s="220" t="s">
        <v>8659</v>
      </c>
      <c r="C3951" s="221" t="s">
        <v>32</v>
      </c>
      <c r="D3951" s="222">
        <v>0.3143</v>
      </c>
      <c r="E3951" s="223">
        <f t="shared" si="1"/>
        <v>0.6857</v>
      </c>
      <c r="F3951" s="224">
        <v>13.87</v>
      </c>
    </row>
    <row r="3952">
      <c r="A3952" s="219" t="s">
        <v>8660</v>
      </c>
      <c r="B3952" s="220" t="s">
        <v>8661</v>
      </c>
      <c r="C3952" s="221" t="s">
        <v>32</v>
      </c>
      <c r="D3952" s="222">
        <v>0.3702</v>
      </c>
      <c r="E3952" s="223">
        <f t="shared" si="1"/>
        <v>0.6298</v>
      </c>
      <c r="F3952" s="224">
        <v>16.45</v>
      </c>
    </row>
    <row r="3953">
      <c r="A3953" s="219" t="s">
        <v>8662</v>
      </c>
      <c r="B3953" s="220" t="s">
        <v>8663</v>
      </c>
      <c r="C3953" s="221" t="s">
        <v>32</v>
      </c>
      <c r="D3953" s="222">
        <v>0.1887</v>
      </c>
      <c r="E3953" s="223">
        <f t="shared" si="1"/>
        <v>0.8113</v>
      </c>
      <c r="F3953" s="224">
        <v>43.41</v>
      </c>
    </row>
    <row r="3954">
      <c r="A3954" s="219" t="s">
        <v>8664</v>
      </c>
      <c r="B3954" s="220" t="s">
        <v>8665</v>
      </c>
      <c r="C3954" s="221" t="s">
        <v>32</v>
      </c>
      <c r="D3954" s="222">
        <v>0.1148</v>
      </c>
      <c r="E3954" s="223">
        <f t="shared" si="1"/>
        <v>0.8852</v>
      </c>
      <c r="F3954" s="224">
        <v>105.01</v>
      </c>
    </row>
    <row r="3955">
      <c r="A3955" s="219" t="s">
        <v>8666</v>
      </c>
      <c r="B3955" s="220" t="s">
        <v>8667</v>
      </c>
      <c r="C3955" s="221" t="s">
        <v>32</v>
      </c>
      <c r="D3955" s="222">
        <v>0.1193</v>
      </c>
      <c r="E3955" s="223">
        <f t="shared" si="1"/>
        <v>0.8807</v>
      </c>
      <c r="F3955" s="224">
        <v>126.86</v>
      </c>
    </row>
    <row r="3956">
      <c r="A3956" s="219" t="s">
        <v>8668</v>
      </c>
      <c r="B3956" s="220" t="s">
        <v>8669</v>
      </c>
      <c r="C3956" s="221" t="s">
        <v>32</v>
      </c>
      <c r="D3956" s="222">
        <v>0.1827</v>
      </c>
      <c r="E3956" s="223">
        <f t="shared" si="1"/>
        <v>0.8173</v>
      </c>
      <c r="F3956" s="224">
        <v>12.15</v>
      </c>
    </row>
    <row r="3957">
      <c r="A3957" s="219" t="s">
        <v>8670</v>
      </c>
      <c r="B3957" s="220" t="s">
        <v>8671</v>
      </c>
      <c r="C3957" s="221" t="s">
        <v>32</v>
      </c>
      <c r="D3957" s="222">
        <v>0.1686</v>
      </c>
      <c r="E3957" s="223">
        <f t="shared" si="1"/>
        <v>0.8314</v>
      </c>
      <c r="F3957" s="224">
        <v>16.61</v>
      </c>
    </row>
    <row r="3958">
      <c r="A3958" s="219" t="s">
        <v>8672</v>
      </c>
      <c r="B3958" s="220" t="s">
        <v>8673</v>
      </c>
      <c r="C3958" s="221" t="s">
        <v>32</v>
      </c>
      <c r="D3958" s="222">
        <v>0.144</v>
      </c>
      <c r="E3958" s="223">
        <f t="shared" si="1"/>
        <v>0.856</v>
      </c>
      <c r="F3958" s="224">
        <v>25.28</v>
      </c>
    </row>
    <row r="3959">
      <c r="A3959" s="219" t="s">
        <v>8674</v>
      </c>
      <c r="B3959" s="220" t="s">
        <v>8675</v>
      </c>
      <c r="C3959" s="221" t="s">
        <v>32</v>
      </c>
      <c r="D3959" s="222">
        <v>0.1233</v>
      </c>
      <c r="E3959" s="223">
        <f t="shared" si="1"/>
        <v>0.8767</v>
      </c>
      <c r="F3959" s="224">
        <v>37.97</v>
      </c>
    </row>
    <row r="3960">
      <c r="A3960" s="219" t="s">
        <v>8676</v>
      </c>
      <c r="B3960" s="220" t="s">
        <v>8677</v>
      </c>
      <c r="C3960" s="221" t="s">
        <v>32</v>
      </c>
      <c r="D3960" s="222">
        <v>0.097</v>
      </c>
      <c r="E3960" s="223">
        <f t="shared" si="1"/>
        <v>0.903</v>
      </c>
      <c r="F3960" s="224">
        <v>70.9</v>
      </c>
    </row>
    <row r="3961">
      <c r="A3961" s="219" t="s">
        <v>8678</v>
      </c>
      <c r="B3961" s="220" t="s">
        <v>8679</v>
      </c>
      <c r="C3961" s="221" t="s">
        <v>32</v>
      </c>
      <c r="D3961" s="222">
        <v>0.0716</v>
      </c>
      <c r="E3961" s="223">
        <f t="shared" si="1"/>
        <v>0.9284</v>
      </c>
      <c r="F3961" s="224">
        <v>160.57</v>
      </c>
    </row>
    <row r="3962">
      <c r="A3962" s="219" t="s">
        <v>8680</v>
      </c>
      <c r="B3962" s="220" t="s">
        <v>8681</v>
      </c>
      <c r="C3962" s="221" t="s">
        <v>32</v>
      </c>
      <c r="D3962" s="222">
        <v>0.0703</v>
      </c>
      <c r="E3962" s="223">
        <f t="shared" si="1"/>
        <v>0.9297</v>
      </c>
      <c r="F3962" s="224">
        <v>234.13</v>
      </c>
    </row>
    <row r="3963">
      <c r="A3963" s="219" t="s">
        <v>8682</v>
      </c>
      <c r="B3963" s="220" t="s">
        <v>8683</v>
      </c>
      <c r="C3963" s="221" t="s">
        <v>32</v>
      </c>
      <c r="D3963" s="222">
        <v>0.4916</v>
      </c>
      <c r="E3963" s="223">
        <f t="shared" si="1"/>
        <v>0.5084</v>
      </c>
      <c r="F3963" s="224">
        <v>8.91</v>
      </c>
    </row>
    <row r="3964">
      <c r="A3964" s="219" t="s">
        <v>8684</v>
      </c>
      <c r="B3964" s="220" t="s">
        <v>8685</v>
      </c>
      <c r="C3964" s="221" t="s">
        <v>32</v>
      </c>
      <c r="D3964" s="222">
        <v>0.4545</v>
      </c>
      <c r="E3964" s="223">
        <f t="shared" si="1"/>
        <v>0.5455</v>
      </c>
      <c r="F3964" s="224">
        <v>10.56</v>
      </c>
    </row>
    <row r="3965">
      <c r="A3965" s="219" t="s">
        <v>8686</v>
      </c>
      <c r="B3965" s="220" t="s">
        <v>8687</v>
      </c>
      <c r="C3965" s="221" t="s">
        <v>32</v>
      </c>
      <c r="D3965" s="222">
        <v>0.2414</v>
      </c>
      <c r="E3965" s="223">
        <f t="shared" si="1"/>
        <v>0.7586</v>
      </c>
      <c r="F3965" s="224">
        <v>27.63</v>
      </c>
    </row>
    <row r="3966">
      <c r="A3966" s="219" t="s">
        <v>8688</v>
      </c>
      <c r="B3966" s="220" t="s">
        <v>8689</v>
      </c>
      <c r="C3966" s="221" t="s">
        <v>32</v>
      </c>
      <c r="D3966" s="222">
        <v>0.2023</v>
      </c>
      <c r="E3966" s="223">
        <f t="shared" si="1"/>
        <v>0.7977</v>
      </c>
      <c r="F3966" s="224">
        <v>41.53</v>
      </c>
    </row>
    <row r="3967">
      <c r="A3967" s="219" t="s">
        <v>8690</v>
      </c>
      <c r="B3967" s="220" t="s">
        <v>8691</v>
      </c>
      <c r="C3967" s="221" t="s">
        <v>32</v>
      </c>
      <c r="D3967" s="222">
        <v>0.1705</v>
      </c>
      <c r="E3967" s="223">
        <f t="shared" si="1"/>
        <v>0.8295</v>
      </c>
      <c r="F3967" s="224">
        <v>65.76</v>
      </c>
    </row>
    <row r="3968">
      <c r="A3968" s="219" t="s">
        <v>8692</v>
      </c>
      <c r="B3968" s="220" t="s">
        <v>8693</v>
      </c>
      <c r="C3968" s="221" t="s">
        <v>32</v>
      </c>
      <c r="D3968" s="222">
        <v>0.1195</v>
      </c>
      <c r="E3968" s="223">
        <f t="shared" si="1"/>
        <v>0.8805</v>
      </c>
      <c r="F3968" s="224">
        <v>120.22</v>
      </c>
    </row>
    <row r="3969">
      <c r="A3969" s="219" t="s">
        <v>8694</v>
      </c>
      <c r="B3969" s="220" t="s">
        <v>8695</v>
      </c>
      <c r="C3969" s="221" t="s">
        <v>32</v>
      </c>
      <c r="D3969" s="222">
        <v>0.0924</v>
      </c>
      <c r="E3969" s="223">
        <f t="shared" si="1"/>
        <v>0.9076</v>
      </c>
      <c r="F3969" s="224">
        <v>206.78</v>
      </c>
    </row>
    <row r="3970">
      <c r="A3970" s="219" t="s">
        <v>8696</v>
      </c>
      <c r="B3970" s="220" t="s">
        <v>8697</v>
      </c>
      <c r="C3970" s="221" t="s">
        <v>32</v>
      </c>
      <c r="D3970" s="222">
        <v>0.3252</v>
      </c>
      <c r="E3970" s="223">
        <f t="shared" si="1"/>
        <v>0.6748</v>
      </c>
      <c r="F3970" s="224">
        <v>17.13</v>
      </c>
    </row>
    <row r="3971">
      <c r="A3971" s="219" t="s">
        <v>8698</v>
      </c>
      <c r="B3971" s="220" t="s">
        <v>8699</v>
      </c>
      <c r="C3971" s="221" t="s">
        <v>32</v>
      </c>
      <c r="D3971" s="222">
        <v>0.4036</v>
      </c>
      <c r="E3971" s="223">
        <f t="shared" si="1"/>
        <v>0.5964</v>
      </c>
      <c r="F3971" s="224">
        <v>6.17</v>
      </c>
    </row>
    <row r="3972">
      <c r="A3972" s="219" t="s">
        <v>8700</v>
      </c>
      <c r="B3972" s="220" t="s">
        <v>8701</v>
      </c>
      <c r="C3972" s="221" t="s">
        <v>32</v>
      </c>
      <c r="D3972" s="222">
        <v>0.3193</v>
      </c>
      <c r="E3972" s="223">
        <f t="shared" si="1"/>
        <v>0.6807</v>
      </c>
      <c r="F3972" s="224">
        <v>10.18</v>
      </c>
    </row>
    <row r="3973">
      <c r="A3973" s="219" t="s">
        <v>8702</v>
      </c>
      <c r="B3973" s="220" t="s">
        <v>8703</v>
      </c>
      <c r="C3973" s="221" t="s">
        <v>32</v>
      </c>
      <c r="D3973" s="222">
        <v>0.3132</v>
      </c>
      <c r="E3973" s="223">
        <f t="shared" si="1"/>
        <v>0.6868</v>
      </c>
      <c r="F3973" s="224">
        <v>13.92</v>
      </c>
    </row>
    <row r="3974">
      <c r="A3974" s="219" t="s">
        <v>8704</v>
      </c>
      <c r="B3974" s="220" t="s">
        <v>8705</v>
      </c>
      <c r="C3974" s="221" t="s">
        <v>32</v>
      </c>
      <c r="D3974" s="222">
        <v>0.3232</v>
      </c>
      <c r="E3974" s="223">
        <f t="shared" si="1"/>
        <v>0.6768</v>
      </c>
      <c r="F3974" s="224">
        <v>18.84</v>
      </c>
    </row>
    <row r="3975">
      <c r="A3975" s="219" t="s">
        <v>8706</v>
      </c>
      <c r="B3975" s="220" t="s">
        <v>8707</v>
      </c>
      <c r="C3975" s="221" t="s">
        <v>32</v>
      </c>
      <c r="D3975" s="222">
        <v>0.1962</v>
      </c>
      <c r="E3975" s="223">
        <f t="shared" si="1"/>
        <v>0.8038</v>
      </c>
      <c r="F3975" s="224">
        <v>41.74</v>
      </c>
    </row>
    <row r="3976">
      <c r="A3976" s="219" t="s">
        <v>8708</v>
      </c>
      <c r="B3976" s="220" t="s">
        <v>8709</v>
      </c>
      <c r="C3976" s="221" t="s">
        <v>32</v>
      </c>
      <c r="D3976" s="222">
        <v>0.1407</v>
      </c>
      <c r="E3976" s="223">
        <f t="shared" si="1"/>
        <v>0.8593</v>
      </c>
      <c r="F3976" s="224">
        <v>85.7</v>
      </c>
    </row>
    <row r="3977">
      <c r="A3977" s="219" t="s">
        <v>8710</v>
      </c>
      <c r="B3977" s="220" t="s">
        <v>8711</v>
      </c>
      <c r="C3977" s="221" t="s">
        <v>32</v>
      </c>
      <c r="D3977" s="222">
        <v>0.1425</v>
      </c>
      <c r="E3977" s="223">
        <f t="shared" si="1"/>
        <v>0.8575</v>
      </c>
      <c r="F3977" s="224">
        <v>106.18</v>
      </c>
    </row>
    <row r="3978">
      <c r="A3978" s="219" t="s">
        <v>8712</v>
      </c>
      <c r="B3978" s="220" t="s">
        <v>8713</v>
      </c>
      <c r="C3978" s="221" t="s">
        <v>32</v>
      </c>
      <c r="D3978" s="222">
        <v>0.0478</v>
      </c>
      <c r="E3978" s="223">
        <f t="shared" si="1"/>
        <v>0.9522</v>
      </c>
      <c r="F3978" s="224">
        <v>437.24</v>
      </c>
    </row>
    <row r="3979">
      <c r="A3979" s="219" t="s">
        <v>8714</v>
      </c>
      <c r="B3979" s="220" t="s">
        <v>8715</v>
      </c>
      <c r="C3979" s="221" t="s">
        <v>32</v>
      </c>
      <c r="D3979" s="222">
        <v>0.2704</v>
      </c>
      <c r="E3979" s="223">
        <f t="shared" si="1"/>
        <v>0.7296</v>
      </c>
      <c r="F3979" s="224">
        <v>7.1</v>
      </c>
    </row>
    <row r="3980">
      <c r="A3980" s="219" t="s">
        <v>8716</v>
      </c>
      <c r="B3980" s="220" t="s">
        <v>8717</v>
      </c>
      <c r="C3980" s="221" t="s">
        <v>32</v>
      </c>
      <c r="D3980" s="222">
        <v>0.2417</v>
      </c>
      <c r="E3980" s="223">
        <f t="shared" si="1"/>
        <v>0.7583</v>
      </c>
      <c r="F3980" s="224">
        <v>10.51</v>
      </c>
    </row>
    <row r="3981">
      <c r="A3981" s="219" t="s">
        <v>8718</v>
      </c>
      <c r="B3981" s="220" t="s">
        <v>8719</v>
      </c>
      <c r="C3981" s="221" t="s">
        <v>32</v>
      </c>
      <c r="D3981" s="222">
        <v>0.2152</v>
      </c>
      <c r="E3981" s="223">
        <f t="shared" si="1"/>
        <v>0.7848</v>
      </c>
      <c r="F3981" s="224">
        <v>22.07</v>
      </c>
    </row>
    <row r="3982">
      <c r="A3982" s="219" t="s">
        <v>8720</v>
      </c>
      <c r="B3982" s="220" t="s">
        <v>8721</v>
      </c>
      <c r="C3982" s="221" t="s">
        <v>32</v>
      </c>
      <c r="D3982" s="222">
        <v>0.1592</v>
      </c>
      <c r="E3982" s="223">
        <f t="shared" si="1"/>
        <v>0.8408</v>
      </c>
      <c r="F3982" s="224">
        <v>92.71</v>
      </c>
    </row>
    <row r="3983">
      <c r="A3983" s="219" t="s">
        <v>8722</v>
      </c>
      <c r="B3983" s="220" t="s">
        <v>8723</v>
      </c>
      <c r="C3983" s="221" t="s">
        <v>32</v>
      </c>
      <c r="D3983" s="222">
        <v>0.1225</v>
      </c>
      <c r="E3983" s="223">
        <f t="shared" si="1"/>
        <v>0.8775</v>
      </c>
      <c r="F3983" s="224">
        <v>132.13</v>
      </c>
    </row>
    <row r="3984">
      <c r="A3984" s="219" t="s">
        <v>8724</v>
      </c>
      <c r="B3984" s="220" t="s">
        <v>8725</v>
      </c>
      <c r="C3984" s="221" t="s">
        <v>32</v>
      </c>
      <c r="D3984" s="222">
        <v>0.1296</v>
      </c>
      <c r="E3984" s="223">
        <f t="shared" si="1"/>
        <v>0.8704</v>
      </c>
      <c r="F3984" s="224">
        <v>133.82</v>
      </c>
    </row>
    <row r="3985">
      <c r="A3985" s="219" t="s">
        <v>8726</v>
      </c>
      <c r="B3985" s="220" t="s">
        <v>8727</v>
      </c>
      <c r="C3985" s="221" t="s">
        <v>32</v>
      </c>
      <c r="D3985" s="222">
        <v>0.2352</v>
      </c>
      <c r="E3985" s="223">
        <f t="shared" si="1"/>
        <v>0.7648</v>
      </c>
      <c r="F3985" s="224">
        <v>12.16</v>
      </c>
    </row>
    <row r="3986">
      <c r="A3986" s="219" t="s">
        <v>8728</v>
      </c>
      <c r="B3986" s="220" t="s">
        <v>8729</v>
      </c>
      <c r="C3986" s="221" t="s">
        <v>32</v>
      </c>
      <c r="D3986" s="222">
        <v>0.2049</v>
      </c>
      <c r="E3986" s="223">
        <f t="shared" si="1"/>
        <v>0.7951</v>
      </c>
      <c r="F3986" s="224">
        <v>86.44</v>
      </c>
    </row>
    <row r="3987">
      <c r="A3987" s="219" t="s">
        <v>8730</v>
      </c>
      <c r="B3987" s="220" t="s">
        <v>8731</v>
      </c>
      <c r="C3987" s="221" t="s">
        <v>32</v>
      </c>
      <c r="D3987" s="222">
        <v>0.0872</v>
      </c>
      <c r="E3987" s="223">
        <f t="shared" si="1"/>
        <v>0.9128</v>
      </c>
      <c r="F3987" s="224">
        <v>211.85</v>
      </c>
    </row>
    <row r="3988">
      <c r="A3988" s="219" t="s">
        <v>8732</v>
      </c>
      <c r="B3988" s="220" t="s">
        <v>8733</v>
      </c>
      <c r="C3988" s="221" t="s">
        <v>32</v>
      </c>
      <c r="D3988" s="222">
        <v>0.0626</v>
      </c>
      <c r="E3988" s="223">
        <f t="shared" si="1"/>
        <v>0.9374</v>
      </c>
      <c r="F3988" s="224">
        <v>308.48</v>
      </c>
    </row>
    <row r="3989">
      <c r="A3989" s="219" t="s">
        <v>8734</v>
      </c>
      <c r="B3989" s="220" t="s">
        <v>8735</v>
      </c>
      <c r="C3989" s="221" t="s">
        <v>32</v>
      </c>
      <c r="D3989" s="222">
        <v>0.3825</v>
      </c>
      <c r="E3989" s="223">
        <f t="shared" si="1"/>
        <v>0.6175</v>
      </c>
      <c r="F3989" s="224">
        <v>4.34</v>
      </c>
    </row>
    <row r="3990">
      <c r="A3990" s="219" t="s">
        <v>8736</v>
      </c>
      <c r="B3990" s="220" t="s">
        <v>8737</v>
      </c>
      <c r="C3990" s="221" t="s">
        <v>32</v>
      </c>
      <c r="D3990" s="222">
        <v>0.3288</v>
      </c>
      <c r="E3990" s="223">
        <f t="shared" si="1"/>
        <v>0.6712</v>
      </c>
      <c r="F3990" s="224">
        <v>6.6</v>
      </c>
    </row>
    <row r="3991">
      <c r="A3991" s="219" t="s">
        <v>8738</v>
      </c>
      <c r="B3991" s="220" t="s">
        <v>8739</v>
      </c>
      <c r="C3991" s="221" t="s">
        <v>32</v>
      </c>
      <c r="D3991" s="222">
        <v>0.0741</v>
      </c>
      <c r="E3991" s="223">
        <f t="shared" si="1"/>
        <v>0.9259</v>
      </c>
      <c r="F3991" s="224">
        <v>235.24</v>
      </c>
    </row>
    <row r="3992">
      <c r="A3992" s="219" t="s">
        <v>8740</v>
      </c>
      <c r="B3992" s="220" t="s">
        <v>8741</v>
      </c>
      <c r="C3992" s="221" t="s">
        <v>32</v>
      </c>
      <c r="D3992" s="222">
        <v>0.195</v>
      </c>
      <c r="E3992" s="223">
        <f t="shared" si="1"/>
        <v>0.805</v>
      </c>
      <c r="F3992" s="224">
        <v>7.59</v>
      </c>
    </row>
    <row r="3993">
      <c r="A3993" s="219" t="s">
        <v>8742</v>
      </c>
      <c r="B3993" s="220" t="s">
        <v>8743</v>
      </c>
      <c r="C3993" s="221" t="s">
        <v>32</v>
      </c>
      <c r="D3993" s="222">
        <v>0.1536</v>
      </c>
      <c r="E3993" s="223">
        <f t="shared" si="1"/>
        <v>0.8464</v>
      </c>
      <c r="F3993" s="224">
        <v>12.11</v>
      </c>
    </row>
    <row r="3994">
      <c r="A3994" s="219" t="s">
        <v>8744</v>
      </c>
      <c r="B3994" s="220" t="s">
        <v>8745</v>
      </c>
      <c r="C3994" s="221" t="s">
        <v>32</v>
      </c>
      <c r="D3994" s="222">
        <v>0.1182</v>
      </c>
      <c r="E3994" s="223">
        <f t="shared" si="1"/>
        <v>0.8818</v>
      </c>
      <c r="F3994" s="224">
        <v>20.47</v>
      </c>
    </row>
    <row r="3995">
      <c r="A3995" s="219" t="s">
        <v>8746</v>
      </c>
      <c r="B3995" s="220" t="s">
        <v>8747</v>
      </c>
      <c r="C3995" s="221" t="s">
        <v>32</v>
      </c>
      <c r="D3995" s="222">
        <v>0.1151</v>
      </c>
      <c r="E3995" s="223">
        <f t="shared" si="1"/>
        <v>0.8849</v>
      </c>
      <c r="F3995" s="224">
        <v>27.03</v>
      </c>
    </row>
    <row r="3996">
      <c r="A3996" s="219" t="s">
        <v>8748</v>
      </c>
      <c r="B3996" s="220" t="s">
        <v>8749</v>
      </c>
      <c r="C3996" s="221" t="s">
        <v>32</v>
      </c>
      <c r="D3996" s="222">
        <v>0.098</v>
      </c>
      <c r="E3996" s="223">
        <f t="shared" si="1"/>
        <v>0.902</v>
      </c>
      <c r="F3996" s="224">
        <v>46.82</v>
      </c>
    </row>
    <row r="3997">
      <c r="A3997" s="219" t="s">
        <v>8750</v>
      </c>
      <c r="B3997" s="220" t="s">
        <v>8751</v>
      </c>
      <c r="C3997" s="221" t="s">
        <v>32</v>
      </c>
      <c r="D3997" s="222">
        <v>0.0483</v>
      </c>
      <c r="E3997" s="223">
        <f t="shared" si="1"/>
        <v>0.9517</v>
      </c>
      <c r="F3997" s="224">
        <v>158.44</v>
      </c>
    </row>
    <row r="3998">
      <c r="A3998" s="219" t="s">
        <v>8752</v>
      </c>
      <c r="B3998" s="220" t="s">
        <v>8753</v>
      </c>
      <c r="C3998" s="221" t="s">
        <v>32</v>
      </c>
      <c r="D3998" s="222">
        <v>0.0578</v>
      </c>
      <c r="E3998" s="223">
        <f t="shared" si="1"/>
        <v>0.9422</v>
      </c>
      <c r="F3998" s="224">
        <v>189.89</v>
      </c>
    </row>
    <row r="3999">
      <c r="A3999" s="219" t="s">
        <v>8754</v>
      </c>
      <c r="B3999" s="220" t="s">
        <v>8755</v>
      </c>
      <c r="C3999" s="221" t="s">
        <v>32</v>
      </c>
      <c r="D3999" s="222">
        <v>0.2417</v>
      </c>
      <c r="E3999" s="223">
        <f t="shared" si="1"/>
        <v>0.7583</v>
      </c>
      <c r="F3999" s="224">
        <v>56.3</v>
      </c>
    </row>
    <row r="4000">
      <c r="A4000" s="219" t="s">
        <v>8756</v>
      </c>
      <c r="B4000" s="220" t="s">
        <v>8757</v>
      </c>
      <c r="C4000" s="221" t="s">
        <v>32</v>
      </c>
      <c r="D4000" s="222">
        <v>0.1771</v>
      </c>
      <c r="E4000" s="223">
        <f t="shared" si="1"/>
        <v>0.8229</v>
      </c>
      <c r="F4000" s="224">
        <v>89.86</v>
      </c>
    </row>
    <row r="4001">
      <c r="A4001" s="219" t="s">
        <v>8758</v>
      </c>
      <c r="B4001" s="220" t="s">
        <v>8759</v>
      </c>
      <c r="C4001" s="221" t="s">
        <v>32</v>
      </c>
      <c r="D4001" s="222">
        <v>0.1466</v>
      </c>
      <c r="E4001" s="223">
        <f t="shared" si="1"/>
        <v>0.8534</v>
      </c>
      <c r="F4001" s="224">
        <v>128.0</v>
      </c>
    </row>
    <row r="4002">
      <c r="A4002" s="219" t="s">
        <v>8760</v>
      </c>
      <c r="B4002" s="220" t="s">
        <v>8761</v>
      </c>
      <c r="C4002" s="221" t="s">
        <v>32</v>
      </c>
      <c r="D4002" s="222">
        <v>0.1276</v>
      </c>
      <c r="E4002" s="223">
        <f t="shared" si="1"/>
        <v>0.8724</v>
      </c>
      <c r="F4002" s="224">
        <v>139.9</v>
      </c>
    </row>
    <row r="4003">
      <c r="A4003" s="219" t="s">
        <v>8762</v>
      </c>
      <c r="B4003" s="220" t="s">
        <v>8763</v>
      </c>
      <c r="C4003" s="221" t="s">
        <v>32</v>
      </c>
      <c r="D4003" s="222">
        <v>0.4059</v>
      </c>
      <c r="E4003" s="223">
        <f t="shared" si="1"/>
        <v>0.5941</v>
      </c>
      <c r="F4003" s="224">
        <v>7.17</v>
      </c>
    </row>
    <row r="4004">
      <c r="A4004" s="219" t="s">
        <v>8764</v>
      </c>
      <c r="B4004" s="220" t="s">
        <v>8765</v>
      </c>
      <c r="C4004" s="221" t="s">
        <v>32</v>
      </c>
      <c r="D4004" s="222">
        <v>0.4378</v>
      </c>
      <c r="E4004" s="223">
        <f t="shared" si="1"/>
        <v>0.5622</v>
      </c>
      <c r="F4004" s="224">
        <v>7.31</v>
      </c>
    </row>
    <row r="4005">
      <c r="A4005" s="219" t="s">
        <v>8766</v>
      </c>
      <c r="B4005" s="220" t="s">
        <v>8767</v>
      </c>
      <c r="C4005" s="221" t="s">
        <v>32</v>
      </c>
      <c r="D4005" s="222">
        <v>0.3616</v>
      </c>
      <c r="E4005" s="223">
        <f t="shared" si="1"/>
        <v>0.6384</v>
      </c>
      <c r="F4005" s="224">
        <v>10.26</v>
      </c>
    </row>
    <row r="4006">
      <c r="A4006" s="219" t="s">
        <v>8768</v>
      </c>
      <c r="B4006" s="220" t="s">
        <v>8769</v>
      </c>
      <c r="C4006" s="221" t="s">
        <v>32</v>
      </c>
      <c r="D4006" s="222">
        <v>0.2161</v>
      </c>
      <c r="E4006" s="223">
        <f t="shared" si="1"/>
        <v>0.7839</v>
      </c>
      <c r="F4006" s="224">
        <v>20.59</v>
      </c>
    </row>
    <row r="4007">
      <c r="A4007" s="219" t="s">
        <v>8770</v>
      </c>
      <c r="B4007" s="220" t="s">
        <v>8771</v>
      </c>
      <c r="C4007" s="221" t="s">
        <v>32</v>
      </c>
      <c r="D4007" s="222">
        <v>0.2213</v>
      </c>
      <c r="E4007" s="223">
        <f t="shared" si="1"/>
        <v>0.7787</v>
      </c>
      <c r="F4007" s="224">
        <v>25.26</v>
      </c>
    </row>
    <row r="4008">
      <c r="A4008" s="219" t="s">
        <v>8772</v>
      </c>
      <c r="B4008" s="220" t="s">
        <v>8773</v>
      </c>
      <c r="C4008" s="221" t="s">
        <v>32</v>
      </c>
      <c r="D4008" s="222">
        <v>0.1881</v>
      </c>
      <c r="E4008" s="223">
        <f t="shared" si="1"/>
        <v>0.8119</v>
      </c>
      <c r="F4008" s="224">
        <v>39.71</v>
      </c>
    </row>
    <row r="4009">
      <c r="A4009" s="219" t="s">
        <v>8774</v>
      </c>
      <c r="B4009" s="220" t="s">
        <v>8775</v>
      </c>
      <c r="C4009" s="221" t="s">
        <v>32</v>
      </c>
      <c r="D4009" s="222">
        <v>0.1416</v>
      </c>
      <c r="E4009" s="223">
        <f t="shared" si="1"/>
        <v>0.8584</v>
      </c>
      <c r="F4009" s="224">
        <v>67.67</v>
      </c>
    </row>
    <row r="4010">
      <c r="A4010" s="219" t="s">
        <v>8776</v>
      </c>
      <c r="B4010" s="220" t="s">
        <v>8777</v>
      </c>
      <c r="C4010" s="221" t="s">
        <v>32</v>
      </c>
      <c r="D4010" s="222">
        <v>0.1194</v>
      </c>
      <c r="E4010" s="223">
        <f t="shared" si="1"/>
        <v>0.8806</v>
      </c>
      <c r="F4010" s="224">
        <v>106.61</v>
      </c>
    </row>
    <row r="4011">
      <c r="A4011" s="219" t="s">
        <v>8778</v>
      </c>
      <c r="B4011" s="220" t="s">
        <v>8779</v>
      </c>
      <c r="C4011" s="221" t="s">
        <v>32</v>
      </c>
      <c r="D4011" s="222">
        <v>0.1556</v>
      </c>
      <c r="E4011" s="223">
        <f t="shared" si="1"/>
        <v>0.8444</v>
      </c>
      <c r="F4011" s="224">
        <v>104.73</v>
      </c>
    </row>
    <row r="4012">
      <c r="A4012" s="219" t="s">
        <v>8780</v>
      </c>
      <c r="B4012" s="220" t="s">
        <v>8781</v>
      </c>
      <c r="C4012" s="221" t="s">
        <v>32</v>
      </c>
      <c r="D4012" s="222">
        <v>0.2839</v>
      </c>
      <c r="E4012" s="223">
        <f t="shared" si="1"/>
        <v>0.7161</v>
      </c>
      <c r="F4012" s="224">
        <v>10.25</v>
      </c>
    </row>
    <row r="4013">
      <c r="A4013" s="219" t="s">
        <v>8782</v>
      </c>
      <c r="B4013" s="220" t="s">
        <v>8783</v>
      </c>
      <c r="C4013" s="221" t="s">
        <v>32</v>
      </c>
      <c r="D4013" s="222">
        <v>0.3121</v>
      </c>
      <c r="E4013" s="223">
        <f t="shared" si="1"/>
        <v>0.6879</v>
      </c>
      <c r="F4013" s="224">
        <v>13.01</v>
      </c>
    </row>
    <row r="4014">
      <c r="A4014" s="219" t="s">
        <v>8784</v>
      </c>
      <c r="B4014" s="220" t="s">
        <v>8785</v>
      </c>
      <c r="C4014" s="221" t="s">
        <v>32</v>
      </c>
      <c r="D4014" s="222">
        <v>0.2211</v>
      </c>
      <c r="E4014" s="223">
        <f t="shared" si="1"/>
        <v>0.7789</v>
      </c>
      <c r="F4014" s="224">
        <v>24.65</v>
      </c>
    </row>
    <row r="4015">
      <c r="A4015" s="219" t="s">
        <v>8786</v>
      </c>
      <c r="B4015" s="220" t="s">
        <v>8787</v>
      </c>
      <c r="C4015" s="221" t="s">
        <v>32</v>
      </c>
      <c r="D4015" s="222">
        <v>0.2213</v>
      </c>
      <c r="E4015" s="223">
        <f t="shared" si="1"/>
        <v>0.7787</v>
      </c>
      <c r="F4015" s="224">
        <v>36.29</v>
      </c>
    </row>
    <row r="4016">
      <c r="A4016" s="219" t="s">
        <v>8788</v>
      </c>
      <c r="B4016" s="220" t="s">
        <v>8789</v>
      </c>
      <c r="C4016" s="221" t="s">
        <v>32</v>
      </c>
      <c r="D4016" s="222">
        <v>0.1574</v>
      </c>
      <c r="E4016" s="223">
        <f t="shared" si="1"/>
        <v>0.8426</v>
      </c>
      <c r="F4016" s="224">
        <v>64.03</v>
      </c>
    </row>
    <row r="4017">
      <c r="A4017" s="219" t="s">
        <v>8790</v>
      </c>
      <c r="B4017" s="220" t="s">
        <v>8791</v>
      </c>
      <c r="C4017" s="221" t="s">
        <v>32</v>
      </c>
      <c r="D4017" s="222">
        <v>0.1088</v>
      </c>
      <c r="E4017" s="223">
        <f t="shared" si="1"/>
        <v>0.8912</v>
      </c>
      <c r="F4017" s="224">
        <v>148.76</v>
      </c>
    </row>
    <row r="4018">
      <c r="A4018" s="219" t="s">
        <v>8792</v>
      </c>
      <c r="B4018" s="220" t="s">
        <v>8793</v>
      </c>
      <c r="C4018" s="221" t="s">
        <v>32</v>
      </c>
      <c r="D4018" s="222">
        <v>0.1038</v>
      </c>
      <c r="E4018" s="223">
        <f t="shared" si="1"/>
        <v>0.8962</v>
      </c>
      <c r="F4018" s="224">
        <v>167.02</v>
      </c>
    </row>
    <row r="4019">
      <c r="A4019" s="219" t="s">
        <v>8794</v>
      </c>
      <c r="B4019" s="220" t="s">
        <v>8795</v>
      </c>
      <c r="C4019" s="221" t="s">
        <v>32</v>
      </c>
      <c r="D4019" s="222">
        <v>0.2416</v>
      </c>
      <c r="E4019" s="223">
        <f t="shared" si="1"/>
        <v>0.7584</v>
      </c>
      <c r="F4019" s="224">
        <v>56.33</v>
      </c>
    </row>
    <row r="4020">
      <c r="A4020" s="219" t="s">
        <v>8796</v>
      </c>
      <c r="B4020" s="220" t="s">
        <v>8797</v>
      </c>
      <c r="C4020" s="221" t="s">
        <v>32</v>
      </c>
      <c r="D4020" s="222">
        <v>0.201</v>
      </c>
      <c r="E4020" s="223">
        <f t="shared" si="1"/>
        <v>0.799</v>
      </c>
      <c r="F4020" s="224">
        <v>79.15</v>
      </c>
    </row>
    <row r="4021">
      <c r="A4021" s="219" t="s">
        <v>8798</v>
      </c>
      <c r="B4021" s="220" t="s">
        <v>8799</v>
      </c>
      <c r="C4021" s="221" t="s">
        <v>32</v>
      </c>
      <c r="D4021" s="222">
        <v>0.1584</v>
      </c>
      <c r="E4021" s="223">
        <f t="shared" si="1"/>
        <v>0.8416</v>
      </c>
      <c r="F4021" s="224">
        <v>118.47</v>
      </c>
    </row>
    <row r="4022">
      <c r="A4022" s="219" t="s">
        <v>8800</v>
      </c>
      <c r="B4022" s="220" t="s">
        <v>8801</v>
      </c>
      <c r="C4022" s="221" t="s">
        <v>32</v>
      </c>
      <c r="D4022" s="222">
        <v>0.1905</v>
      </c>
      <c r="E4022" s="223">
        <f t="shared" si="1"/>
        <v>0.8095</v>
      </c>
      <c r="F4022" s="224">
        <v>18.27</v>
      </c>
    </row>
    <row r="4023">
      <c r="A4023" s="219" t="s">
        <v>8802</v>
      </c>
      <c r="B4023" s="220" t="s">
        <v>8803</v>
      </c>
      <c r="C4023" s="221" t="s">
        <v>32</v>
      </c>
      <c r="D4023" s="222">
        <v>0.109</v>
      </c>
      <c r="E4023" s="223">
        <f t="shared" si="1"/>
        <v>0.891</v>
      </c>
      <c r="F4023" s="224">
        <v>41.11</v>
      </c>
    </row>
    <row r="4024">
      <c r="A4024" s="219" t="s">
        <v>8804</v>
      </c>
      <c r="B4024" s="220" t="s">
        <v>8805</v>
      </c>
      <c r="C4024" s="221" t="s">
        <v>32</v>
      </c>
      <c r="D4024" s="222">
        <v>0.0986</v>
      </c>
      <c r="E4024" s="223">
        <f t="shared" si="1"/>
        <v>0.9014</v>
      </c>
      <c r="F4024" s="224">
        <v>58.5</v>
      </c>
    </row>
    <row r="4025">
      <c r="A4025" s="219" t="s">
        <v>8806</v>
      </c>
      <c r="B4025" s="220" t="s">
        <v>8807</v>
      </c>
      <c r="C4025" s="221" t="s">
        <v>32</v>
      </c>
      <c r="D4025" s="222">
        <v>0.1347</v>
      </c>
      <c r="E4025" s="223">
        <f t="shared" si="1"/>
        <v>0.8653</v>
      </c>
      <c r="F4025" s="224">
        <v>253.15</v>
      </c>
    </row>
    <row r="4026">
      <c r="A4026" s="219" t="s">
        <v>8808</v>
      </c>
      <c r="B4026" s="220" t="s">
        <v>8809</v>
      </c>
      <c r="C4026" s="221" t="s">
        <v>32</v>
      </c>
      <c r="D4026" s="222">
        <v>0.1396</v>
      </c>
      <c r="E4026" s="223">
        <f t="shared" si="1"/>
        <v>0.8604</v>
      </c>
      <c r="F4026" s="224">
        <v>255.38</v>
      </c>
    </row>
    <row r="4027">
      <c r="A4027" s="219" t="s">
        <v>8810</v>
      </c>
      <c r="B4027" s="220" t="s">
        <v>8811</v>
      </c>
      <c r="C4027" s="221" t="s">
        <v>32</v>
      </c>
      <c r="D4027" s="222">
        <v>0.2875</v>
      </c>
      <c r="E4027" s="223">
        <f t="shared" si="1"/>
        <v>0.7125</v>
      </c>
      <c r="F4027" s="224">
        <v>22.64</v>
      </c>
    </row>
    <row r="4028">
      <c r="A4028" s="219" t="s">
        <v>8812</v>
      </c>
      <c r="B4028" s="220" t="s">
        <v>8813</v>
      </c>
      <c r="C4028" s="221" t="s">
        <v>32</v>
      </c>
      <c r="D4028" s="222">
        <v>0.2467</v>
      </c>
      <c r="E4028" s="223">
        <f t="shared" si="1"/>
        <v>0.7533</v>
      </c>
      <c r="F4028" s="224">
        <v>27.77</v>
      </c>
    </row>
    <row r="4029">
      <c r="A4029" s="219" t="s">
        <v>8814</v>
      </c>
      <c r="B4029" s="220" t="s">
        <v>8815</v>
      </c>
      <c r="C4029" s="221" t="s">
        <v>32</v>
      </c>
      <c r="D4029" s="222">
        <v>0.0268</v>
      </c>
      <c r="E4029" s="223">
        <f t="shared" si="1"/>
        <v>0.9732</v>
      </c>
      <c r="F4029" s="224">
        <v>1562.2</v>
      </c>
    </row>
    <row r="4030">
      <c r="A4030" s="219" t="s">
        <v>8816</v>
      </c>
      <c r="B4030" s="220" t="s">
        <v>8817</v>
      </c>
      <c r="C4030" s="221" t="s">
        <v>32</v>
      </c>
      <c r="D4030" s="222">
        <v>0.1659</v>
      </c>
      <c r="E4030" s="223">
        <f t="shared" si="1"/>
        <v>0.8341</v>
      </c>
      <c r="F4030" s="224">
        <v>213.57</v>
      </c>
    </row>
    <row r="4031">
      <c r="A4031" s="219" t="s">
        <v>8818</v>
      </c>
      <c r="B4031" s="220" t="s">
        <v>8819</v>
      </c>
      <c r="C4031" s="221" t="s">
        <v>32</v>
      </c>
      <c r="D4031" s="222">
        <v>0.074</v>
      </c>
      <c r="E4031" s="223">
        <f t="shared" si="1"/>
        <v>0.926</v>
      </c>
      <c r="F4031" s="224">
        <v>499.56</v>
      </c>
    </row>
    <row r="4032">
      <c r="A4032" s="219" t="s">
        <v>8820</v>
      </c>
      <c r="B4032" s="220" t="s">
        <v>8821</v>
      </c>
      <c r="C4032" s="221" t="s">
        <v>32</v>
      </c>
      <c r="D4032" s="222">
        <v>0.0515</v>
      </c>
      <c r="E4032" s="223">
        <f t="shared" si="1"/>
        <v>0.9485</v>
      </c>
      <c r="F4032" s="224">
        <v>749.29</v>
      </c>
    </row>
    <row r="4033">
      <c r="A4033" s="219" t="s">
        <v>8822</v>
      </c>
      <c r="B4033" s="220" t="s">
        <v>8823</v>
      </c>
      <c r="C4033" s="221" t="s">
        <v>32</v>
      </c>
      <c r="D4033" s="222">
        <v>0.0967</v>
      </c>
      <c r="E4033" s="223">
        <f t="shared" si="1"/>
        <v>0.9033</v>
      </c>
      <c r="F4033" s="224">
        <v>360.84</v>
      </c>
    </row>
    <row r="4034">
      <c r="A4034" s="219" t="s">
        <v>8824</v>
      </c>
      <c r="B4034" s="220" t="s">
        <v>8825</v>
      </c>
      <c r="C4034" s="221" t="s">
        <v>32</v>
      </c>
      <c r="D4034" s="222">
        <v>0.2166</v>
      </c>
      <c r="E4034" s="223">
        <f t="shared" si="1"/>
        <v>0.7834</v>
      </c>
      <c r="F4034" s="224">
        <v>13.71</v>
      </c>
    </row>
    <row r="4035">
      <c r="A4035" s="219" t="s">
        <v>8826</v>
      </c>
      <c r="B4035" s="220" t="s">
        <v>8827</v>
      </c>
      <c r="C4035" s="221" t="s">
        <v>32</v>
      </c>
      <c r="D4035" s="222">
        <v>0.1762</v>
      </c>
      <c r="E4035" s="223">
        <f t="shared" si="1"/>
        <v>0.8238</v>
      </c>
      <c r="F4035" s="224">
        <v>21.23</v>
      </c>
    </row>
    <row r="4036">
      <c r="A4036" s="219" t="s">
        <v>8828</v>
      </c>
      <c r="B4036" s="220" t="s">
        <v>8829</v>
      </c>
      <c r="C4036" s="221" t="s">
        <v>32</v>
      </c>
      <c r="D4036" s="222">
        <v>0.0937</v>
      </c>
      <c r="E4036" s="223">
        <f t="shared" si="1"/>
        <v>0.9063</v>
      </c>
      <c r="F4036" s="224">
        <v>51.87</v>
      </c>
    </row>
    <row r="4037">
      <c r="A4037" s="219" t="s">
        <v>8830</v>
      </c>
      <c r="B4037" s="220" t="s">
        <v>8831</v>
      </c>
      <c r="C4037" s="221" t="s">
        <v>32</v>
      </c>
      <c r="D4037" s="222">
        <v>0.0945</v>
      </c>
      <c r="E4037" s="223">
        <f t="shared" si="1"/>
        <v>0.9055</v>
      </c>
      <c r="F4037" s="224">
        <v>65.96</v>
      </c>
    </row>
    <row r="4038">
      <c r="A4038" s="219" t="s">
        <v>8832</v>
      </c>
      <c r="B4038" s="220" t="s">
        <v>8833</v>
      </c>
      <c r="C4038" s="221" t="s">
        <v>32</v>
      </c>
      <c r="D4038" s="222">
        <v>0.0879</v>
      </c>
      <c r="E4038" s="223">
        <f t="shared" si="1"/>
        <v>0.9121</v>
      </c>
      <c r="F4038" s="224">
        <v>104.49</v>
      </c>
    </row>
    <row r="4039">
      <c r="A4039" s="219" t="s">
        <v>8834</v>
      </c>
      <c r="B4039" s="220" t="s">
        <v>8835</v>
      </c>
      <c r="C4039" s="221" t="s">
        <v>32</v>
      </c>
      <c r="D4039" s="222">
        <v>0.0686</v>
      </c>
      <c r="E4039" s="223">
        <f t="shared" si="1"/>
        <v>0.9314</v>
      </c>
      <c r="F4039" s="224">
        <v>223.46</v>
      </c>
    </row>
    <row r="4040">
      <c r="A4040" s="219" t="s">
        <v>8836</v>
      </c>
      <c r="B4040" s="220" t="s">
        <v>8837</v>
      </c>
      <c r="C4040" s="221" t="s">
        <v>32</v>
      </c>
      <c r="D4040" s="222">
        <v>0.0805</v>
      </c>
      <c r="E4040" s="223">
        <f t="shared" si="1"/>
        <v>0.9195</v>
      </c>
      <c r="F4040" s="224">
        <v>272.68</v>
      </c>
    </row>
    <row r="4041">
      <c r="A4041" s="219" t="s">
        <v>8838</v>
      </c>
      <c r="B4041" s="220" t="s">
        <v>8839</v>
      </c>
      <c r="C4041" s="221" t="s">
        <v>107</v>
      </c>
      <c r="D4041" s="222">
        <v>0.1641</v>
      </c>
      <c r="E4041" s="223">
        <f t="shared" si="1"/>
        <v>0.8359</v>
      </c>
      <c r="F4041" s="224">
        <v>100.19</v>
      </c>
    </row>
    <row r="4042">
      <c r="A4042" s="219" t="s">
        <v>8840</v>
      </c>
      <c r="B4042" s="220" t="s">
        <v>8841</v>
      </c>
      <c r="C4042" s="221" t="s">
        <v>107</v>
      </c>
      <c r="D4042" s="222">
        <v>0.1566</v>
      </c>
      <c r="E4042" s="223">
        <f t="shared" si="1"/>
        <v>0.8434</v>
      </c>
      <c r="F4042" s="224">
        <v>122.67</v>
      </c>
    </row>
    <row r="4043">
      <c r="A4043" s="219" t="s">
        <v>8842</v>
      </c>
      <c r="B4043" s="220" t="s">
        <v>8843</v>
      </c>
      <c r="C4043" s="221" t="s">
        <v>107</v>
      </c>
      <c r="D4043" s="222">
        <v>0.1411</v>
      </c>
      <c r="E4043" s="223">
        <f t="shared" si="1"/>
        <v>0.8589</v>
      </c>
      <c r="F4043" s="224">
        <v>160.64</v>
      </c>
    </row>
    <row r="4044">
      <c r="A4044" s="219" t="s">
        <v>8844</v>
      </c>
      <c r="B4044" s="220" t="s">
        <v>8845</v>
      </c>
      <c r="C4044" s="221" t="s">
        <v>107</v>
      </c>
      <c r="D4044" s="222">
        <v>0.038</v>
      </c>
      <c r="E4044" s="223">
        <f t="shared" si="1"/>
        <v>0.962</v>
      </c>
      <c r="F4044" s="224">
        <v>664.73</v>
      </c>
    </row>
    <row r="4045">
      <c r="A4045" s="219" t="s">
        <v>8846</v>
      </c>
      <c r="B4045" s="220" t="s">
        <v>8847</v>
      </c>
      <c r="C4045" s="221" t="s">
        <v>107</v>
      </c>
      <c r="D4045" s="222">
        <v>0.0901</v>
      </c>
      <c r="E4045" s="223">
        <f t="shared" si="1"/>
        <v>0.9099</v>
      </c>
      <c r="F4045" s="224">
        <v>237.25</v>
      </c>
    </row>
    <row r="4046">
      <c r="A4046" s="219" t="s">
        <v>8848</v>
      </c>
      <c r="B4046" s="220" t="s">
        <v>8849</v>
      </c>
      <c r="C4046" s="221" t="s">
        <v>107</v>
      </c>
      <c r="D4046" s="222">
        <v>0.069</v>
      </c>
      <c r="E4046" s="223">
        <f t="shared" si="1"/>
        <v>0.931</v>
      </c>
      <c r="F4046" s="224">
        <v>323.26</v>
      </c>
    </row>
    <row r="4047">
      <c r="A4047" s="219" t="s">
        <v>8850</v>
      </c>
      <c r="B4047" s="220" t="s">
        <v>8851</v>
      </c>
      <c r="C4047" s="221" t="s">
        <v>107</v>
      </c>
      <c r="D4047" s="222">
        <v>0.0507</v>
      </c>
      <c r="E4047" s="223">
        <f t="shared" si="1"/>
        <v>0.9493</v>
      </c>
      <c r="F4047" s="224">
        <v>459.49</v>
      </c>
    </row>
    <row r="4048">
      <c r="A4048" s="219" t="s">
        <v>8852</v>
      </c>
      <c r="B4048" s="220" t="s">
        <v>8853</v>
      </c>
      <c r="C4048" s="221" t="s">
        <v>107</v>
      </c>
      <c r="D4048" s="222">
        <v>0.0467</v>
      </c>
      <c r="E4048" s="223">
        <f t="shared" si="1"/>
        <v>0.9533</v>
      </c>
      <c r="F4048" s="224">
        <v>451.24</v>
      </c>
    </row>
    <row r="4049">
      <c r="A4049" s="219" t="s">
        <v>8854</v>
      </c>
      <c r="B4049" s="220" t="s">
        <v>8855</v>
      </c>
      <c r="C4049" s="221" t="s">
        <v>107</v>
      </c>
      <c r="D4049" s="222">
        <v>0.0798</v>
      </c>
      <c r="E4049" s="223">
        <f t="shared" si="1"/>
        <v>0.9202</v>
      </c>
      <c r="F4049" s="224">
        <v>22.31</v>
      </c>
    </row>
    <row r="4050">
      <c r="A4050" s="219" t="s">
        <v>8856</v>
      </c>
      <c r="B4050" s="220" t="s">
        <v>8857</v>
      </c>
      <c r="C4050" s="221" t="s">
        <v>107</v>
      </c>
      <c r="D4050" s="222">
        <v>0.0607</v>
      </c>
      <c r="E4050" s="223">
        <f t="shared" si="1"/>
        <v>0.9393</v>
      </c>
      <c r="F4050" s="224">
        <v>37.26</v>
      </c>
    </row>
    <row r="4051">
      <c r="A4051" s="219" t="s">
        <v>8858</v>
      </c>
      <c r="B4051" s="220" t="s">
        <v>8859</v>
      </c>
      <c r="C4051" s="221" t="s">
        <v>107</v>
      </c>
      <c r="D4051" s="222">
        <v>0.0602</v>
      </c>
      <c r="E4051" s="223">
        <f t="shared" si="1"/>
        <v>0.9398</v>
      </c>
      <c r="F4051" s="224">
        <v>48.65</v>
      </c>
    </row>
    <row r="4052">
      <c r="A4052" s="219" t="s">
        <v>8860</v>
      </c>
      <c r="B4052" s="220" t="s">
        <v>8861</v>
      </c>
      <c r="C4052" s="221" t="s">
        <v>107</v>
      </c>
      <c r="D4052" s="222">
        <v>0.0579</v>
      </c>
      <c r="E4052" s="223">
        <f t="shared" si="1"/>
        <v>0.9421</v>
      </c>
      <c r="F4052" s="224">
        <v>64.92</v>
      </c>
    </row>
    <row r="4053">
      <c r="A4053" s="219" t="s">
        <v>8862</v>
      </c>
      <c r="B4053" s="220" t="s">
        <v>8863</v>
      </c>
      <c r="C4053" s="221" t="s">
        <v>107</v>
      </c>
      <c r="D4053" s="222">
        <v>0.0583</v>
      </c>
      <c r="E4053" s="223">
        <f t="shared" si="1"/>
        <v>0.9417</v>
      </c>
      <c r="F4053" s="224">
        <v>95.06</v>
      </c>
    </row>
    <row r="4054">
      <c r="A4054" s="219" t="s">
        <v>8864</v>
      </c>
      <c r="B4054" s="220" t="s">
        <v>8865</v>
      </c>
      <c r="C4054" s="221" t="s">
        <v>107</v>
      </c>
      <c r="D4054" s="222">
        <v>0.06</v>
      </c>
      <c r="E4054" s="223">
        <f t="shared" si="1"/>
        <v>0.94</v>
      </c>
      <c r="F4054" s="224">
        <v>154.14</v>
      </c>
    </row>
    <row r="4055">
      <c r="A4055" s="219" t="s">
        <v>8866</v>
      </c>
      <c r="B4055" s="220" t="s">
        <v>8867</v>
      </c>
      <c r="C4055" s="221" t="s">
        <v>107</v>
      </c>
      <c r="D4055" s="222">
        <v>0.0551</v>
      </c>
      <c r="E4055" s="223">
        <f t="shared" si="1"/>
        <v>0.9449</v>
      </c>
      <c r="F4055" s="224">
        <v>240.14</v>
      </c>
    </row>
    <row r="4056">
      <c r="A4056" s="219" t="s">
        <v>8868</v>
      </c>
      <c r="B4056" s="220" t="s">
        <v>8869</v>
      </c>
      <c r="C4056" s="221" t="s">
        <v>107</v>
      </c>
      <c r="D4056" s="222">
        <v>0.1035</v>
      </c>
      <c r="E4056" s="223">
        <f t="shared" si="1"/>
        <v>0.8965</v>
      </c>
      <c r="F4056" s="224">
        <v>208.15</v>
      </c>
    </row>
    <row r="4057">
      <c r="A4057" s="219" t="s">
        <v>8870</v>
      </c>
      <c r="B4057" s="220" t="s">
        <v>8871</v>
      </c>
      <c r="C4057" s="221" t="s">
        <v>107</v>
      </c>
      <c r="D4057" s="222">
        <v>0.0668</v>
      </c>
      <c r="E4057" s="223">
        <f t="shared" si="1"/>
        <v>0.9332</v>
      </c>
      <c r="F4057" s="224">
        <v>396.49</v>
      </c>
    </row>
    <row r="4058">
      <c r="A4058" s="219" t="s">
        <v>8872</v>
      </c>
      <c r="B4058" s="220" t="s">
        <v>8873</v>
      </c>
      <c r="C4058" s="221" t="s">
        <v>107</v>
      </c>
      <c r="D4058" s="222">
        <v>0.1918</v>
      </c>
      <c r="E4058" s="223">
        <f t="shared" si="1"/>
        <v>0.8082</v>
      </c>
      <c r="F4058" s="224">
        <v>18.35</v>
      </c>
    </row>
    <row r="4059">
      <c r="A4059" s="219" t="s">
        <v>8874</v>
      </c>
      <c r="B4059" s="220" t="s">
        <v>8875</v>
      </c>
      <c r="C4059" s="221" t="s">
        <v>107</v>
      </c>
      <c r="D4059" s="222">
        <v>0.208</v>
      </c>
      <c r="E4059" s="223">
        <f t="shared" si="1"/>
        <v>0.792</v>
      </c>
      <c r="F4059" s="224">
        <v>20.82</v>
      </c>
    </row>
    <row r="4060">
      <c r="A4060" s="219" t="s">
        <v>8876</v>
      </c>
      <c r="B4060" s="220" t="s">
        <v>8877</v>
      </c>
      <c r="C4060" s="221" t="s">
        <v>107</v>
      </c>
      <c r="D4060" s="222">
        <v>0.164</v>
      </c>
      <c r="E4060" s="223">
        <f t="shared" si="1"/>
        <v>0.836</v>
      </c>
      <c r="F4060" s="224">
        <v>23.6</v>
      </c>
    </row>
    <row r="4061">
      <c r="A4061" s="219" t="s">
        <v>8878</v>
      </c>
      <c r="B4061" s="220" t="s">
        <v>8879</v>
      </c>
      <c r="C4061" s="221" t="s">
        <v>107</v>
      </c>
      <c r="D4061" s="222">
        <v>0.1756</v>
      </c>
      <c r="E4061" s="223">
        <f t="shared" si="1"/>
        <v>0.8244</v>
      </c>
      <c r="F4061" s="224">
        <v>27.05</v>
      </c>
    </row>
    <row r="4062">
      <c r="A4062" s="219" t="s">
        <v>8880</v>
      </c>
      <c r="B4062" s="220" t="s">
        <v>8881</v>
      </c>
      <c r="C4062" s="221" t="s">
        <v>107</v>
      </c>
      <c r="D4062" s="222">
        <v>0.2112</v>
      </c>
      <c r="E4062" s="223">
        <f t="shared" si="1"/>
        <v>0.7888</v>
      </c>
      <c r="F4062" s="224">
        <v>21.21</v>
      </c>
    </row>
    <row r="4063">
      <c r="A4063" s="219" t="s">
        <v>8882</v>
      </c>
      <c r="B4063" s="220" t="s">
        <v>8883</v>
      </c>
      <c r="C4063" s="221" t="s">
        <v>107</v>
      </c>
      <c r="D4063" s="222">
        <v>0.1574</v>
      </c>
      <c r="E4063" s="223">
        <f t="shared" si="1"/>
        <v>0.8426</v>
      </c>
      <c r="F4063" s="224">
        <v>35.01</v>
      </c>
    </row>
    <row r="4064">
      <c r="A4064" s="219" t="s">
        <v>8884</v>
      </c>
      <c r="B4064" s="220" t="s">
        <v>8885</v>
      </c>
      <c r="C4064" s="221" t="s">
        <v>107</v>
      </c>
      <c r="D4064" s="222">
        <v>0.1941</v>
      </c>
      <c r="E4064" s="223">
        <f t="shared" si="1"/>
        <v>0.8059</v>
      </c>
      <c r="F4064" s="224">
        <v>27.66</v>
      </c>
    </row>
    <row r="4065">
      <c r="A4065" s="219" t="s">
        <v>8886</v>
      </c>
      <c r="B4065" s="220" t="s">
        <v>8887</v>
      </c>
      <c r="C4065" s="221" t="s">
        <v>107</v>
      </c>
      <c r="D4065" s="222">
        <v>0.1358</v>
      </c>
      <c r="E4065" s="223">
        <f t="shared" si="1"/>
        <v>0.8642</v>
      </c>
      <c r="F4065" s="224">
        <v>48.6</v>
      </c>
    </row>
    <row r="4066">
      <c r="A4066" s="219" t="s">
        <v>8888</v>
      </c>
      <c r="B4066" s="220" t="s">
        <v>8889</v>
      </c>
      <c r="C4066" s="221" t="s">
        <v>107</v>
      </c>
      <c r="D4066" s="222">
        <v>0.1582</v>
      </c>
      <c r="E4066" s="223">
        <f t="shared" si="1"/>
        <v>0.8418</v>
      </c>
      <c r="F4066" s="224">
        <v>42.73</v>
      </c>
    </row>
    <row r="4067">
      <c r="A4067" s="219" t="s">
        <v>8890</v>
      </c>
      <c r="B4067" s="220" t="s">
        <v>8891</v>
      </c>
      <c r="C4067" s="221" t="s">
        <v>107</v>
      </c>
      <c r="D4067" s="222">
        <v>0.1124</v>
      </c>
      <c r="E4067" s="223">
        <f t="shared" si="1"/>
        <v>0.8876</v>
      </c>
      <c r="F4067" s="224">
        <v>73.82</v>
      </c>
    </row>
    <row r="4068">
      <c r="A4068" s="219" t="s">
        <v>8892</v>
      </c>
      <c r="B4068" s="220" t="s">
        <v>8893</v>
      </c>
      <c r="C4068" s="221" t="s">
        <v>107</v>
      </c>
      <c r="D4068" s="222">
        <v>0.1353</v>
      </c>
      <c r="E4068" s="223">
        <f t="shared" si="1"/>
        <v>0.8647</v>
      </c>
      <c r="F4068" s="224">
        <v>66.65</v>
      </c>
    </row>
    <row r="4069">
      <c r="A4069" s="219" t="s">
        <v>8894</v>
      </c>
      <c r="B4069" s="220" t="s">
        <v>8895</v>
      </c>
      <c r="C4069" s="221" t="s">
        <v>107</v>
      </c>
      <c r="D4069" s="222">
        <v>0.0888</v>
      </c>
      <c r="E4069" s="223">
        <f t="shared" si="1"/>
        <v>0.9112</v>
      </c>
      <c r="F4069" s="224">
        <v>124.93</v>
      </c>
    </row>
    <row r="4070">
      <c r="A4070" s="219" t="s">
        <v>8896</v>
      </c>
      <c r="B4070" s="220" t="s">
        <v>8897</v>
      </c>
      <c r="C4070" s="221" t="s">
        <v>107</v>
      </c>
      <c r="D4070" s="222">
        <v>0.1353</v>
      </c>
      <c r="E4070" s="223">
        <f t="shared" si="1"/>
        <v>0.8647</v>
      </c>
      <c r="F4070" s="224">
        <v>85.53</v>
      </c>
    </row>
    <row r="4071">
      <c r="A4071" s="219" t="s">
        <v>8898</v>
      </c>
      <c r="B4071" s="220" t="s">
        <v>8899</v>
      </c>
      <c r="C4071" s="221" t="s">
        <v>107</v>
      </c>
      <c r="D4071" s="222">
        <v>0.0835</v>
      </c>
      <c r="E4071" s="223">
        <f t="shared" si="1"/>
        <v>0.9165</v>
      </c>
      <c r="F4071" s="224">
        <v>170.38</v>
      </c>
    </row>
    <row r="4072">
      <c r="A4072" s="219" t="s">
        <v>8900</v>
      </c>
      <c r="B4072" s="220" t="s">
        <v>8901</v>
      </c>
      <c r="C4072" s="221" t="s">
        <v>107</v>
      </c>
      <c r="D4072" s="222">
        <v>0.1093</v>
      </c>
      <c r="E4072" s="223">
        <f t="shared" si="1"/>
        <v>0.8907</v>
      </c>
      <c r="F4072" s="224">
        <v>140.67</v>
      </c>
    </row>
    <row r="4073">
      <c r="A4073" s="219" t="s">
        <v>8902</v>
      </c>
      <c r="B4073" s="220" t="s">
        <v>8903</v>
      </c>
      <c r="C4073" s="221" t="s">
        <v>107</v>
      </c>
      <c r="D4073" s="222">
        <v>0.0663</v>
      </c>
      <c r="E4073" s="223">
        <f t="shared" si="1"/>
        <v>0.9337</v>
      </c>
      <c r="F4073" s="224">
        <v>285.11</v>
      </c>
    </row>
    <row r="4074">
      <c r="A4074" s="219" t="s">
        <v>8904</v>
      </c>
      <c r="B4074" s="220" t="s">
        <v>8905</v>
      </c>
      <c r="C4074" s="221" t="s">
        <v>107</v>
      </c>
      <c r="D4074" s="222">
        <v>0.1644</v>
      </c>
      <c r="E4074" s="223">
        <f t="shared" si="1"/>
        <v>0.8356</v>
      </c>
      <c r="F4074" s="224">
        <v>119.71</v>
      </c>
    </row>
    <row r="4075">
      <c r="A4075" s="219" t="s">
        <v>8906</v>
      </c>
      <c r="B4075" s="220" t="s">
        <v>8907</v>
      </c>
      <c r="C4075" s="221" t="s">
        <v>107</v>
      </c>
      <c r="D4075" s="222">
        <v>0.288</v>
      </c>
      <c r="E4075" s="223">
        <f t="shared" si="1"/>
        <v>0.712</v>
      </c>
      <c r="F4075" s="224">
        <v>6.98</v>
      </c>
    </row>
    <row r="4076">
      <c r="A4076" s="219" t="s">
        <v>8908</v>
      </c>
      <c r="B4076" s="220" t="s">
        <v>8909</v>
      </c>
      <c r="C4076" s="221" t="s">
        <v>107</v>
      </c>
      <c r="D4076" s="222">
        <v>0.2072</v>
      </c>
      <c r="E4076" s="223">
        <f t="shared" si="1"/>
        <v>0.7928</v>
      </c>
      <c r="F4076" s="224">
        <v>12.69</v>
      </c>
    </row>
    <row r="4077">
      <c r="A4077" s="219" t="s">
        <v>8910</v>
      </c>
      <c r="B4077" s="220" t="s">
        <v>8911</v>
      </c>
      <c r="C4077" s="221" t="s">
        <v>107</v>
      </c>
      <c r="D4077" s="222">
        <v>0.1841</v>
      </c>
      <c r="E4077" s="223">
        <f t="shared" si="1"/>
        <v>0.8159</v>
      </c>
      <c r="F4077" s="224">
        <v>19.07</v>
      </c>
    </row>
    <row r="4078">
      <c r="A4078" s="219" t="s">
        <v>8912</v>
      </c>
      <c r="B4078" s="220" t="s">
        <v>8913</v>
      </c>
      <c r="C4078" s="221" t="s">
        <v>107</v>
      </c>
      <c r="D4078" s="222">
        <v>0.2185</v>
      </c>
      <c r="E4078" s="223">
        <f t="shared" si="1"/>
        <v>0.7815</v>
      </c>
      <c r="F4078" s="224">
        <v>22.38</v>
      </c>
    </row>
    <row r="4079">
      <c r="A4079" s="219" t="s">
        <v>8914</v>
      </c>
      <c r="B4079" s="220" t="s">
        <v>8915</v>
      </c>
      <c r="C4079" s="221" t="s">
        <v>107</v>
      </c>
      <c r="D4079" s="222">
        <v>0.1895</v>
      </c>
      <c r="E4079" s="223">
        <f t="shared" si="1"/>
        <v>0.8105</v>
      </c>
      <c r="F4079" s="224">
        <v>34.77</v>
      </c>
    </row>
    <row r="4080">
      <c r="A4080" s="219" t="s">
        <v>8916</v>
      </c>
      <c r="B4080" s="220" t="s">
        <v>8917</v>
      </c>
      <c r="C4080" s="221" t="s">
        <v>107</v>
      </c>
      <c r="D4080" s="222">
        <v>0.1736</v>
      </c>
      <c r="E4080" s="223">
        <f t="shared" si="1"/>
        <v>0.8264</v>
      </c>
      <c r="F4080" s="224">
        <v>55.92</v>
      </c>
    </row>
    <row r="4081">
      <c r="A4081" s="219" t="s">
        <v>8918</v>
      </c>
      <c r="B4081" s="220" t="s">
        <v>8919</v>
      </c>
      <c r="C4081" s="221" t="s">
        <v>107</v>
      </c>
      <c r="D4081" s="222">
        <v>0.1603</v>
      </c>
      <c r="E4081" s="223">
        <f t="shared" si="1"/>
        <v>0.8397</v>
      </c>
      <c r="F4081" s="224">
        <v>75.93</v>
      </c>
    </row>
    <row r="4082">
      <c r="A4082" s="219" t="s">
        <v>8920</v>
      </c>
      <c r="B4082" s="220" t="s">
        <v>8921</v>
      </c>
      <c r="C4082" s="221" t="s">
        <v>32</v>
      </c>
      <c r="D4082" s="222">
        <v>0.331</v>
      </c>
      <c r="E4082" s="223">
        <f t="shared" si="1"/>
        <v>0.669</v>
      </c>
      <c r="F4082" s="224">
        <v>10.03</v>
      </c>
    </row>
    <row r="4083">
      <c r="A4083" s="219" t="s">
        <v>8922</v>
      </c>
      <c r="B4083" s="220" t="s">
        <v>8923</v>
      </c>
      <c r="C4083" s="221" t="s">
        <v>32</v>
      </c>
      <c r="D4083" s="222">
        <v>0.1375</v>
      </c>
      <c r="E4083" s="223">
        <f t="shared" si="1"/>
        <v>0.8625</v>
      </c>
      <c r="F4083" s="224">
        <v>184.62</v>
      </c>
    </row>
    <row r="4084">
      <c r="A4084" s="219" t="s">
        <v>8924</v>
      </c>
      <c r="B4084" s="220" t="s">
        <v>8925</v>
      </c>
      <c r="C4084" s="221" t="s">
        <v>32</v>
      </c>
      <c r="D4084" s="222">
        <v>0.2824</v>
      </c>
      <c r="E4084" s="223">
        <f t="shared" si="1"/>
        <v>0.7176</v>
      </c>
      <c r="F4084" s="224">
        <v>14.2</v>
      </c>
    </row>
    <row r="4085">
      <c r="A4085" s="219" t="s">
        <v>8926</v>
      </c>
      <c r="B4085" s="220" t="s">
        <v>8927</v>
      </c>
      <c r="C4085" s="221" t="s">
        <v>32</v>
      </c>
      <c r="D4085" s="222">
        <v>0.2863</v>
      </c>
      <c r="E4085" s="223">
        <f t="shared" si="1"/>
        <v>0.7137</v>
      </c>
      <c r="F4085" s="224">
        <v>18.62</v>
      </c>
    </row>
    <row r="4086">
      <c r="A4086" s="219" t="s">
        <v>8928</v>
      </c>
      <c r="B4086" s="220" t="s">
        <v>8929</v>
      </c>
      <c r="C4086" s="221" t="s">
        <v>32</v>
      </c>
      <c r="D4086" s="222">
        <v>0.2307</v>
      </c>
      <c r="E4086" s="223">
        <f t="shared" si="1"/>
        <v>0.7693</v>
      </c>
      <c r="F4086" s="224">
        <v>31.82</v>
      </c>
    </row>
    <row r="4087">
      <c r="A4087" s="219" t="s">
        <v>8930</v>
      </c>
      <c r="B4087" s="220" t="s">
        <v>8931</v>
      </c>
      <c r="C4087" s="221" t="s">
        <v>32</v>
      </c>
      <c r="D4087" s="222">
        <v>0.199</v>
      </c>
      <c r="E4087" s="223">
        <f t="shared" si="1"/>
        <v>0.801</v>
      </c>
      <c r="F4087" s="224">
        <v>67.5</v>
      </c>
    </row>
    <row r="4088">
      <c r="A4088" s="219" t="s">
        <v>8932</v>
      </c>
      <c r="B4088" s="220" t="s">
        <v>8933</v>
      </c>
      <c r="C4088" s="221" t="s">
        <v>32</v>
      </c>
      <c r="D4088" s="222">
        <v>0.1333</v>
      </c>
      <c r="E4088" s="223">
        <f t="shared" si="1"/>
        <v>0.8667</v>
      </c>
      <c r="F4088" s="224">
        <v>128.24</v>
      </c>
    </row>
    <row r="4089">
      <c r="A4089" s="219" t="s">
        <v>8934</v>
      </c>
      <c r="B4089" s="220" t="s">
        <v>8935</v>
      </c>
      <c r="C4089" s="221" t="s">
        <v>32</v>
      </c>
      <c r="D4089" s="222">
        <v>0.2516</v>
      </c>
      <c r="E4089" s="223">
        <f t="shared" si="1"/>
        <v>0.7484</v>
      </c>
      <c r="F4089" s="224">
        <v>108.21</v>
      </c>
    </row>
    <row r="4090">
      <c r="A4090" s="219" t="s">
        <v>8936</v>
      </c>
      <c r="B4090" s="220" t="s">
        <v>8937</v>
      </c>
      <c r="C4090" s="221" t="s">
        <v>32</v>
      </c>
      <c r="D4090" s="222">
        <v>0.1797</v>
      </c>
      <c r="E4090" s="223">
        <f t="shared" si="1"/>
        <v>0.8203</v>
      </c>
      <c r="F4090" s="224">
        <v>177.05</v>
      </c>
    </row>
    <row r="4091">
      <c r="A4091" s="219" t="s">
        <v>8938</v>
      </c>
      <c r="B4091" s="220" t="s">
        <v>8939</v>
      </c>
      <c r="C4091" s="221" t="s">
        <v>32</v>
      </c>
      <c r="D4091" s="222">
        <v>0.1634</v>
      </c>
      <c r="E4091" s="223">
        <f t="shared" si="1"/>
        <v>0.8366</v>
      </c>
      <c r="F4091" s="224">
        <v>229.84</v>
      </c>
    </row>
    <row r="4092">
      <c r="A4092" s="219" t="s">
        <v>8940</v>
      </c>
      <c r="B4092" s="220" t="s">
        <v>8941</v>
      </c>
      <c r="C4092" s="221" t="s">
        <v>32</v>
      </c>
      <c r="D4092" s="222">
        <v>0.0917</v>
      </c>
      <c r="E4092" s="223">
        <f t="shared" si="1"/>
        <v>0.9083</v>
      </c>
      <c r="F4092" s="224">
        <v>389.09</v>
      </c>
    </row>
    <row r="4093">
      <c r="A4093" s="219" t="s">
        <v>8942</v>
      </c>
      <c r="B4093" s="220" t="s">
        <v>8943</v>
      </c>
      <c r="C4093" s="221" t="s">
        <v>32</v>
      </c>
      <c r="D4093" s="222">
        <v>0.4531</v>
      </c>
      <c r="E4093" s="223">
        <f t="shared" si="1"/>
        <v>0.5469</v>
      </c>
      <c r="F4093" s="224">
        <v>12.89</v>
      </c>
    </row>
    <row r="4094">
      <c r="A4094" s="219" t="s">
        <v>8944</v>
      </c>
      <c r="B4094" s="220" t="s">
        <v>8945</v>
      </c>
      <c r="C4094" s="221" t="s">
        <v>32</v>
      </c>
      <c r="D4094" s="222">
        <v>0.4912</v>
      </c>
      <c r="E4094" s="223">
        <f t="shared" si="1"/>
        <v>0.5088</v>
      </c>
      <c r="F4094" s="224">
        <v>13.05</v>
      </c>
    </row>
    <row r="4095">
      <c r="A4095" s="219" t="s">
        <v>8946</v>
      </c>
      <c r="B4095" s="220" t="s">
        <v>8947</v>
      </c>
      <c r="C4095" s="221" t="s">
        <v>32</v>
      </c>
      <c r="D4095" s="222">
        <v>0.363</v>
      </c>
      <c r="E4095" s="223">
        <f t="shared" si="1"/>
        <v>0.637</v>
      </c>
      <c r="F4095" s="224">
        <v>20.47</v>
      </c>
    </row>
    <row r="4096">
      <c r="A4096" s="219" t="s">
        <v>8948</v>
      </c>
      <c r="B4096" s="220" t="s">
        <v>8949</v>
      </c>
      <c r="C4096" s="221" t="s">
        <v>32</v>
      </c>
      <c r="D4096" s="222">
        <v>0.2891</v>
      </c>
      <c r="E4096" s="223">
        <f t="shared" si="1"/>
        <v>0.7109</v>
      </c>
      <c r="F4096" s="224">
        <v>30.78</v>
      </c>
    </row>
    <row r="4097">
      <c r="A4097" s="219" t="s">
        <v>8950</v>
      </c>
      <c r="B4097" s="220" t="s">
        <v>8951</v>
      </c>
      <c r="C4097" s="221" t="s">
        <v>32</v>
      </c>
      <c r="D4097" s="222">
        <v>0.22</v>
      </c>
      <c r="E4097" s="223">
        <f t="shared" si="1"/>
        <v>0.78</v>
      </c>
      <c r="F4097" s="224">
        <v>50.92</v>
      </c>
    </row>
    <row r="4098">
      <c r="A4098" s="219" t="s">
        <v>8952</v>
      </c>
      <c r="B4098" s="220" t="s">
        <v>8953</v>
      </c>
      <c r="C4098" s="221" t="s">
        <v>32</v>
      </c>
      <c r="D4098" s="222">
        <v>0.1959</v>
      </c>
      <c r="E4098" s="223">
        <f t="shared" si="1"/>
        <v>0.8041</v>
      </c>
      <c r="F4098" s="224">
        <v>76.3</v>
      </c>
    </row>
    <row r="4099">
      <c r="A4099" s="219" t="s">
        <v>8954</v>
      </c>
      <c r="B4099" s="220" t="s">
        <v>8955</v>
      </c>
      <c r="C4099" s="221" t="s">
        <v>32</v>
      </c>
      <c r="D4099" s="222">
        <v>0.1316</v>
      </c>
      <c r="E4099" s="223">
        <f t="shared" si="1"/>
        <v>0.8684</v>
      </c>
      <c r="F4099" s="224">
        <v>145.62</v>
      </c>
    </row>
    <row r="4100">
      <c r="A4100" s="219" t="s">
        <v>8956</v>
      </c>
      <c r="B4100" s="220" t="s">
        <v>8957</v>
      </c>
      <c r="C4100" s="221" t="s">
        <v>32</v>
      </c>
      <c r="D4100" s="222">
        <v>0.1306</v>
      </c>
      <c r="E4100" s="223">
        <f t="shared" si="1"/>
        <v>0.8694</v>
      </c>
      <c r="F4100" s="224">
        <v>195.08</v>
      </c>
    </row>
    <row r="4101">
      <c r="A4101" s="219" t="s">
        <v>8958</v>
      </c>
      <c r="B4101" s="220" t="s">
        <v>8959</v>
      </c>
      <c r="C4101" s="221" t="s">
        <v>32</v>
      </c>
      <c r="D4101" s="222">
        <v>0.1468</v>
      </c>
      <c r="E4101" s="223">
        <f t="shared" si="1"/>
        <v>0.8532</v>
      </c>
      <c r="F4101" s="224">
        <v>222.13</v>
      </c>
    </row>
    <row r="4102">
      <c r="A4102" s="219" t="s">
        <v>8960</v>
      </c>
      <c r="B4102" s="220" t="s">
        <v>8961</v>
      </c>
      <c r="C4102" s="221" t="s">
        <v>32</v>
      </c>
      <c r="D4102" s="222">
        <v>0.4346</v>
      </c>
      <c r="E4102" s="223">
        <f t="shared" si="1"/>
        <v>0.5654</v>
      </c>
      <c r="F4102" s="224">
        <v>7.64</v>
      </c>
    </row>
    <row r="4103">
      <c r="A4103" s="219" t="s">
        <v>8962</v>
      </c>
      <c r="B4103" s="220" t="s">
        <v>8963</v>
      </c>
      <c r="C4103" s="221" t="s">
        <v>32</v>
      </c>
      <c r="D4103" s="222">
        <v>0.3557</v>
      </c>
      <c r="E4103" s="223">
        <f t="shared" si="1"/>
        <v>0.6443</v>
      </c>
      <c r="F4103" s="224">
        <v>12.2</v>
      </c>
    </row>
    <row r="4104">
      <c r="A4104" s="219" t="s">
        <v>8964</v>
      </c>
      <c r="B4104" s="220" t="s">
        <v>8965</v>
      </c>
      <c r="C4104" s="221" t="s">
        <v>32</v>
      </c>
      <c r="D4104" s="222">
        <v>0.2883</v>
      </c>
      <c r="E4104" s="223">
        <f t="shared" si="1"/>
        <v>0.7117</v>
      </c>
      <c r="F4104" s="224">
        <v>20.15</v>
      </c>
    </row>
    <row r="4105">
      <c r="A4105" s="219" t="s">
        <v>8966</v>
      </c>
      <c r="B4105" s="220" t="s">
        <v>8967</v>
      </c>
      <c r="C4105" s="221" t="s">
        <v>32</v>
      </c>
      <c r="D4105" s="222">
        <v>0.3202</v>
      </c>
      <c r="E4105" s="223">
        <f t="shared" si="1"/>
        <v>0.6798</v>
      </c>
      <c r="F4105" s="224">
        <v>25.33</v>
      </c>
    </row>
    <row r="4106">
      <c r="A4106" s="219" t="s">
        <v>8968</v>
      </c>
      <c r="B4106" s="220" t="s">
        <v>8969</v>
      </c>
      <c r="C4106" s="221" t="s">
        <v>32</v>
      </c>
      <c r="D4106" s="222">
        <v>0.2128</v>
      </c>
      <c r="E4106" s="223">
        <f t="shared" si="1"/>
        <v>0.7872</v>
      </c>
      <c r="F4106" s="224">
        <v>51.27</v>
      </c>
    </row>
    <row r="4107">
      <c r="A4107" s="219" t="s">
        <v>8970</v>
      </c>
      <c r="B4107" s="220" t="s">
        <v>8971</v>
      </c>
      <c r="C4107" s="221" t="s">
        <v>32</v>
      </c>
      <c r="D4107" s="222">
        <v>0.1849</v>
      </c>
      <c r="E4107" s="223">
        <f t="shared" si="1"/>
        <v>0.8151</v>
      </c>
      <c r="F4107" s="224">
        <v>87.01</v>
      </c>
    </row>
    <row r="4108">
      <c r="A4108" s="219" t="s">
        <v>8972</v>
      </c>
      <c r="B4108" s="220" t="s">
        <v>8973</v>
      </c>
      <c r="C4108" s="221" t="s">
        <v>32</v>
      </c>
      <c r="D4108" s="222">
        <v>0.1755</v>
      </c>
      <c r="E4108" s="223">
        <f t="shared" si="1"/>
        <v>0.8245</v>
      </c>
      <c r="F4108" s="224">
        <v>114.9</v>
      </c>
    </row>
    <row r="4109">
      <c r="A4109" s="219" t="s">
        <v>8974</v>
      </c>
      <c r="B4109" s="220" t="s">
        <v>8975</v>
      </c>
      <c r="C4109" s="221" t="s">
        <v>32</v>
      </c>
      <c r="D4109" s="222">
        <v>0.2193</v>
      </c>
      <c r="E4109" s="223">
        <f t="shared" si="1"/>
        <v>0.7807</v>
      </c>
      <c r="F4109" s="224">
        <v>268.04</v>
      </c>
    </row>
    <row r="4110">
      <c r="A4110" s="219" t="s">
        <v>8976</v>
      </c>
      <c r="B4110" s="220" t="s">
        <v>8977</v>
      </c>
      <c r="C4110" s="221" t="s">
        <v>32</v>
      </c>
      <c r="D4110" s="222">
        <v>0.3705</v>
      </c>
      <c r="E4110" s="223">
        <f t="shared" si="1"/>
        <v>0.6295</v>
      </c>
      <c r="F4110" s="224">
        <v>20.43</v>
      </c>
    </row>
    <row r="4111">
      <c r="A4111" s="219" t="s">
        <v>8978</v>
      </c>
      <c r="B4111" s="220" t="s">
        <v>8979</v>
      </c>
      <c r="C4111" s="221" t="s">
        <v>32</v>
      </c>
      <c r="D4111" s="222">
        <v>0.3797</v>
      </c>
      <c r="E4111" s="223">
        <f t="shared" si="1"/>
        <v>0.6203</v>
      </c>
      <c r="F4111" s="224">
        <v>21.33</v>
      </c>
    </row>
    <row r="4112">
      <c r="A4112" s="219" t="s">
        <v>8980</v>
      </c>
      <c r="B4112" s="220" t="s">
        <v>8981</v>
      </c>
      <c r="C4112" s="221" t="s">
        <v>32</v>
      </c>
      <c r="D4112" s="222">
        <v>0.3693</v>
      </c>
      <c r="E4112" s="223">
        <f t="shared" si="1"/>
        <v>0.6307</v>
      </c>
      <c r="F4112" s="224">
        <v>24.29</v>
      </c>
    </row>
    <row r="4113">
      <c r="A4113" s="219" t="s">
        <v>8982</v>
      </c>
      <c r="B4113" s="220" t="s">
        <v>8983</v>
      </c>
      <c r="C4113" s="221" t="s">
        <v>32</v>
      </c>
      <c r="D4113" s="222">
        <v>0.2962</v>
      </c>
      <c r="E4113" s="223">
        <f t="shared" si="1"/>
        <v>0.7038</v>
      </c>
      <c r="F4113" s="224">
        <v>36.26</v>
      </c>
    </row>
    <row r="4114">
      <c r="A4114" s="219" t="s">
        <v>8984</v>
      </c>
      <c r="B4114" s="220" t="s">
        <v>8985</v>
      </c>
      <c r="C4114" s="221" t="s">
        <v>32</v>
      </c>
      <c r="D4114" s="222">
        <v>0.352</v>
      </c>
      <c r="E4114" s="223">
        <f t="shared" si="1"/>
        <v>0.648</v>
      </c>
      <c r="F4114" s="224">
        <v>27.36</v>
      </c>
    </row>
    <row r="4115">
      <c r="A4115" s="219" t="s">
        <v>8986</v>
      </c>
      <c r="B4115" s="220" t="s">
        <v>8987</v>
      </c>
      <c r="C4115" s="221" t="s">
        <v>32</v>
      </c>
      <c r="D4115" s="222">
        <v>0.2888</v>
      </c>
      <c r="E4115" s="223">
        <f t="shared" si="1"/>
        <v>0.7112</v>
      </c>
      <c r="F4115" s="224">
        <v>40.31</v>
      </c>
    </row>
    <row r="4116">
      <c r="A4116" s="219" t="s">
        <v>8988</v>
      </c>
      <c r="B4116" s="220" t="s">
        <v>8989</v>
      </c>
      <c r="C4116" s="221" t="s">
        <v>32</v>
      </c>
      <c r="D4116" s="222">
        <v>0.3516</v>
      </c>
      <c r="E4116" s="223">
        <f t="shared" si="1"/>
        <v>0.6484</v>
      </c>
      <c r="F4116" s="224">
        <v>19.11</v>
      </c>
    </row>
    <row r="4117">
      <c r="A4117" s="219" t="s">
        <v>8990</v>
      </c>
      <c r="B4117" s="220" t="s">
        <v>8991</v>
      </c>
      <c r="C4117" s="221" t="s">
        <v>32</v>
      </c>
      <c r="D4117" s="222">
        <v>0.3405</v>
      </c>
      <c r="E4117" s="223">
        <f t="shared" si="1"/>
        <v>0.6595</v>
      </c>
      <c r="F4117" s="224">
        <v>20.79</v>
      </c>
    </row>
    <row r="4118">
      <c r="A4118" s="219" t="s">
        <v>8992</v>
      </c>
      <c r="B4118" s="220" t="s">
        <v>8993</v>
      </c>
      <c r="C4118" s="221" t="s">
        <v>32</v>
      </c>
      <c r="D4118" s="222">
        <v>0.3118</v>
      </c>
      <c r="E4118" s="223">
        <f t="shared" si="1"/>
        <v>0.6882</v>
      </c>
      <c r="F4118" s="224">
        <v>25.53</v>
      </c>
    </row>
    <row r="4119">
      <c r="A4119" s="219" t="s">
        <v>8994</v>
      </c>
      <c r="B4119" s="220" t="s">
        <v>8995</v>
      </c>
      <c r="C4119" s="221" t="s">
        <v>32</v>
      </c>
      <c r="D4119" s="222">
        <v>0.2639</v>
      </c>
      <c r="E4119" s="223">
        <f t="shared" si="1"/>
        <v>0.7361</v>
      </c>
      <c r="F4119" s="224">
        <v>31.9</v>
      </c>
    </row>
    <row r="4120">
      <c r="A4120" s="219" t="s">
        <v>8996</v>
      </c>
      <c r="B4120" s="220" t="s">
        <v>8997</v>
      </c>
      <c r="C4120" s="221" t="s">
        <v>32</v>
      </c>
      <c r="D4120" s="222">
        <v>0.3803</v>
      </c>
      <c r="E4120" s="223">
        <f t="shared" si="1"/>
        <v>0.6197</v>
      </c>
      <c r="F4120" s="224">
        <v>22.22</v>
      </c>
    </row>
    <row r="4121">
      <c r="A4121" s="219" t="s">
        <v>8998</v>
      </c>
      <c r="B4121" s="220" t="s">
        <v>8999</v>
      </c>
      <c r="C4121" s="221" t="s">
        <v>32</v>
      </c>
      <c r="D4121" s="222">
        <v>0.2602</v>
      </c>
      <c r="E4121" s="223">
        <f t="shared" si="1"/>
        <v>0.7398</v>
      </c>
      <c r="F4121" s="224">
        <v>68.05</v>
      </c>
    </row>
    <row r="4122">
      <c r="A4122" s="219" t="s">
        <v>9000</v>
      </c>
      <c r="B4122" s="220" t="s">
        <v>9001</v>
      </c>
      <c r="C4122" s="221" t="s">
        <v>32</v>
      </c>
      <c r="D4122" s="222">
        <v>0.3064</v>
      </c>
      <c r="E4122" s="223">
        <f t="shared" si="1"/>
        <v>0.6936</v>
      </c>
      <c r="F4122" s="224">
        <v>51.41</v>
      </c>
    </row>
    <row r="4123">
      <c r="A4123" s="219" t="s">
        <v>9002</v>
      </c>
      <c r="B4123" s="220" t="s">
        <v>9003</v>
      </c>
      <c r="C4123" s="221" t="s">
        <v>32</v>
      </c>
      <c r="D4123" s="222">
        <v>0.1016</v>
      </c>
      <c r="E4123" s="223">
        <f t="shared" si="1"/>
        <v>0.8984</v>
      </c>
      <c r="F4123" s="224">
        <v>184.78</v>
      </c>
    </row>
    <row r="4124">
      <c r="A4124" s="219" t="s">
        <v>9004</v>
      </c>
      <c r="B4124" s="220" t="s">
        <v>9005</v>
      </c>
      <c r="C4124" s="221" t="s">
        <v>32</v>
      </c>
      <c r="D4124" s="222">
        <v>0.0985</v>
      </c>
      <c r="E4124" s="223">
        <f t="shared" si="1"/>
        <v>0.9015</v>
      </c>
      <c r="F4124" s="224">
        <v>207.4</v>
      </c>
    </row>
    <row r="4125">
      <c r="A4125" s="219" t="s">
        <v>9006</v>
      </c>
      <c r="B4125" s="220" t="s">
        <v>9007</v>
      </c>
      <c r="C4125" s="221" t="s">
        <v>32</v>
      </c>
      <c r="D4125" s="222">
        <v>0.2523</v>
      </c>
      <c r="E4125" s="223">
        <f t="shared" si="1"/>
        <v>0.7477</v>
      </c>
      <c r="F4125" s="224">
        <v>81.42</v>
      </c>
    </row>
    <row r="4126">
      <c r="A4126" s="219" t="s">
        <v>9008</v>
      </c>
      <c r="B4126" s="220" t="s">
        <v>9009</v>
      </c>
      <c r="C4126" s="221" t="s">
        <v>32</v>
      </c>
      <c r="D4126" s="222">
        <v>0.2977</v>
      </c>
      <c r="E4126" s="223">
        <f t="shared" si="1"/>
        <v>0.7023</v>
      </c>
      <c r="F4126" s="224">
        <v>62.42</v>
      </c>
    </row>
    <row r="4127">
      <c r="A4127" s="219" t="s">
        <v>9010</v>
      </c>
      <c r="B4127" s="220" t="s">
        <v>9011</v>
      </c>
      <c r="C4127" s="221" t="s">
        <v>32</v>
      </c>
      <c r="D4127" s="222">
        <v>0.1032</v>
      </c>
      <c r="E4127" s="223">
        <f t="shared" si="1"/>
        <v>0.8968</v>
      </c>
      <c r="F4127" s="224">
        <v>201.09</v>
      </c>
    </row>
    <row r="4128">
      <c r="A4128" s="219" t="s">
        <v>9012</v>
      </c>
      <c r="B4128" s="220" t="s">
        <v>9013</v>
      </c>
      <c r="C4128" s="221" t="s">
        <v>32</v>
      </c>
      <c r="D4128" s="222">
        <v>0.0974</v>
      </c>
      <c r="E4128" s="223">
        <f t="shared" si="1"/>
        <v>0.9026</v>
      </c>
      <c r="F4128" s="224">
        <v>238.38</v>
      </c>
    </row>
    <row r="4129">
      <c r="A4129" s="219" t="s">
        <v>9014</v>
      </c>
      <c r="B4129" s="220" t="s">
        <v>9015</v>
      </c>
      <c r="C4129" s="221" t="s">
        <v>32</v>
      </c>
      <c r="D4129" s="222">
        <v>0.3727</v>
      </c>
      <c r="E4129" s="223">
        <f t="shared" si="1"/>
        <v>0.6273</v>
      </c>
      <c r="F4129" s="224">
        <v>22.78</v>
      </c>
    </row>
    <row r="4130">
      <c r="A4130" s="219" t="s">
        <v>9016</v>
      </c>
      <c r="B4130" s="220" t="s">
        <v>9017</v>
      </c>
      <c r="C4130" s="221" t="s">
        <v>32</v>
      </c>
      <c r="D4130" s="222">
        <v>0.3662</v>
      </c>
      <c r="E4130" s="223">
        <f t="shared" si="1"/>
        <v>0.6338</v>
      </c>
      <c r="F4130" s="224">
        <v>27.47</v>
      </c>
    </row>
    <row r="4131">
      <c r="A4131" s="219" t="s">
        <v>9018</v>
      </c>
      <c r="B4131" s="220" t="s">
        <v>9019</v>
      </c>
      <c r="C4131" s="221" t="s">
        <v>32</v>
      </c>
      <c r="D4131" s="222">
        <v>0.2813</v>
      </c>
      <c r="E4131" s="223">
        <f t="shared" si="1"/>
        <v>0.7187</v>
      </c>
      <c r="F4131" s="224">
        <v>42.73</v>
      </c>
    </row>
    <row r="4132">
      <c r="A4132" s="219" t="s">
        <v>9020</v>
      </c>
      <c r="B4132" s="220" t="s">
        <v>9021</v>
      </c>
      <c r="C4132" s="221" t="s">
        <v>32</v>
      </c>
      <c r="D4132" s="222">
        <v>0.2613</v>
      </c>
      <c r="E4132" s="223">
        <f t="shared" si="1"/>
        <v>0.7387</v>
      </c>
      <c r="F4132" s="224">
        <v>56.56</v>
      </c>
    </row>
    <row r="4133">
      <c r="A4133" s="219" t="s">
        <v>9022</v>
      </c>
      <c r="B4133" s="220" t="s">
        <v>9023</v>
      </c>
      <c r="C4133" s="221" t="s">
        <v>32</v>
      </c>
      <c r="D4133" s="222">
        <v>0.328</v>
      </c>
      <c r="E4133" s="223">
        <f t="shared" si="1"/>
        <v>0.672</v>
      </c>
      <c r="F4133" s="224">
        <v>18.05</v>
      </c>
    </row>
    <row r="4134">
      <c r="A4134" s="219" t="s">
        <v>9024</v>
      </c>
      <c r="B4134" s="220" t="s">
        <v>9025</v>
      </c>
      <c r="C4134" s="221" t="s">
        <v>32</v>
      </c>
      <c r="D4134" s="222">
        <v>0.3066</v>
      </c>
      <c r="E4134" s="223">
        <f t="shared" si="1"/>
        <v>0.6934</v>
      </c>
      <c r="F4134" s="224">
        <v>22.9</v>
      </c>
    </row>
    <row r="4135">
      <c r="A4135" s="219" t="s">
        <v>9026</v>
      </c>
      <c r="B4135" s="220" t="s">
        <v>9027</v>
      </c>
      <c r="C4135" s="221" t="s">
        <v>32</v>
      </c>
      <c r="D4135" s="222">
        <v>0.2359</v>
      </c>
      <c r="E4135" s="223">
        <f t="shared" si="1"/>
        <v>0.7641</v>
      </c>
      <c r="F4135" s="224">
        <v>35.57</v>
      </c>
    </row>
    <row r="4136">
      <c r="A4136" s="219" t="s">
        <v>9028</v>
      </c>
      <c r="B4136" s="220" t="s">
        <v>9029</v>
      </c>
      <c r="C4136" s="221" t="s">
        <v>32</v>
      </c>
      <c r="D4136" s="222">
        <v>0.412</v>
      </c>
      <c r="E4136" s="223">
        <f t="shared" si="1"/>
        <v>0.588</v>
      </c>
      <c r="F4136" s="224">
        <v>27.57</v>
      </c>
    </row>
    <row r="4137">
      <c r="A4137" s="219" t="s">
        <v>9030</v>
      </c>
      <c r="B4137" s="220" t="s">
        <v>9031</v>
      </c>
      <c r="C4137" s="221" t="s">
        <v>32</v>
      </c>
      <c r="D4137" s="222">
        <v>0.3974</v>
      </c>
      <c r="E4137" s="223">
        <f t="shared" si="1"/>
        <v>0.6026</v>
      </c>
      <c r="F4137" s="224">
        <v>30.55</v>
      </c>
    </row>
    <row r="4138">
      <c r="A4138" s="219" t="s">
        <v>9032</v>
      </c>
      <c r="B4138" s="220" t="s">
        <v>9033</v>
      </c>
      <c r="C4138" s="221" t="s">
        <v>32</v>
      </c>
      <c r="D4138" s="222">
        <v>0.3855</v>
      </c>
      <c r="E4138" s="223">
        <f t="shared" si="1"/>
        <v>0.6145</v>
      </c>
      <c r="F4138" s="224">
        <v>34.94</v>
      </c>
    </row>
    <row r="4139">
      <c r="A4139" s="219" t="s">
        <v>9034</v>
      </c>
      <c r="B4139" s="220" t="s">
        <v>9035</v>
      </c>
      <c r="C4139" s="221" t="s">
        <v>32</v>
      </c>
      <c r="D4139" s="222">
        <v>0.3563</v>
      </c>
      <c r="E4139" s="223">
        <f t="shared" si="1"/>
        <v>0.6437</v>
      </c>
      <c r="F4139" s="224">
        <v>40.56</v>
      </c>
    </row>
    <row r="4140">
      <c r="A4140" s="219" t="s">
        <v>9036</v>
      </c>
      <c r="B4140" s="220" t="s">
        <v>9037</v>
      </c>
      <c r="C4140" s="221" t="s">
        <v>32</v>
      </c>
      <c r="D4140" s="222">
        <v>0.3926</v>
      </c>
      <c r="E4140" s="223">
        <f t="shared" si="1"/>
        <v>0.6074</v>
      </c>
      <c r="F4140" s="224">
        <v>25.65</v>
      </c>
    </row>
    <row r="4141">
      <c r="A4141" s="219" t="s">
        <v>9038</v>
      </c>
      <c r="B4141" s="220" t="s">
        <v>9039</v>
      </c>
      <c r="C4141" s="221" t="s">
        <v>32</v>
      </c>
      <c r="D4141" s="222">
        <v>0.386</v>
      </c>
      <c r="E4141" s="223">
        <f t="shared" si="1"/>
        <v>0.614</v>
      </c>
      <c r="F4141" s="224">
        <v>27.54</v>
      </c>
    </row>
    <row r="4142">
      <c r="A4142" s="219" t="s">
        <v>9040</v>
      </c>
      <c r="B4142" s="220" t="s">
        <v>9041</v>
      </c>
      <c r="C4142" s="221" t="s">
        <v>32</v>
      </c>
      <c r="D4142" s="222">
        <v>0.354</v>
      </c>
      <c r="E4142" s="223">
        <f t="shared" si="1"/>
        <v>0.646</v>
      </c>
      <c r="F4142" s="224">
        <v>33.76</v>
      </c>
    </row>
    <row r="4143">
      <c r="A4143" s="219" t="s">
        <v>9042</v>
      </c>
      <c r="B4143" s="220" t="s">
        <v>9043</v>
      </c>
      <c r="C4143" s="221" t="s">
        <v>32</v>
      </c>
      <c r="D4143" s="222">
        <v>0.2946</v>
      </c>
      <c r="E4143" s="223">
        <f t="shared" si="1"/>
        <v>0.7054</v>
      </c>
      <c r="F4143" s="224">
        <v>38.39</v>
      </c>
    </row>
    <row r="4144">
      <c r="A4144" s="219" t="s">
        <v>9044</v>
      </c>
      <c r="B4144" s="220" t="s">
        <v>9045</v>
      </c>
      <c r="C4144" s="221" t="s">
        <v>32</v>
      </c>
      <c r="D4144" s="222">
        <v>0.3824</v>
      </c>
      <c r="E4144" s="223">
        <f t="shared" si="1"/>
        <v>0.6176</v>
      </c>
      <c r="F4144" s="224">
        <v>31.75</v>
      </c>
    </row>
    <row r="4145">
      <c r="A4145" s="219" t="s">
        <v>9046</v>
      </c>
      <c r="B4145" s="220" t="s">
        <v>9047</v>
      </c>
      <c r="C4145" s="221" t="s">
        <v>32</v>
      </c>
      <c r="D4145" s="222">
        <v>0.361</v>
      </c>
      <c r="E4145" s="223">
        <f t="shared" si="1"/>
        <v>0.639</v>
      </c>
      <c r="F4145" s="224">
        <v>40.03</v>
      </c>
    </row>
    <row r="4146">
      <c r="A4146" s="219" t="s">
        <v>9048</v>
      </c>
      <c r="B4146" s="220" t="s">
        <v>9049</v>
      </c>
      <c r="C4146" s="221" t="s">
        <v>32</v>
      </c>
      <c r="D4146" s="222">
        <v>0.3691</v>
      </c>
      <c r="E4146" s="223">
        <f t="shared" si="1"/>
        <v>0.6309</v>
      </c>
      <c r="F4146" s="224">
        <v>36.49</v>
      </c>
    </row>
    <row r="4147">
      <c r="A4147" s="219" t="s">
        <v>9050</v>
      </c>
      <c r="B4147" s="220" t="s">
        <v>9051</v>
      </c>
      <c r="C4147" s="221" t="s">
        <v>32</v>
      </c>
      <c r="D4147" s="222">
        <v>0.3992</v>
      </c>
      <c r="E4147" s="223">
        <f t="shared" si="1"/>
        <v>0.6008</v>
      </c>
      <c r="F4147" s="224">
        <v>28.46</v>
      </c>
    </row>
    <row r="4148">
      <c r="A4148" s="219" t="s">
        <v>9052</v>
      </c>
      <c r="B4148" s="220" t="s">
        <v>9053</v>
      </c>
      <c r="C4148" s="221" t="s">
        <v>32</v>
      </c>
      <c r="D4148" s="222">
        <v>0.1009</v>
      </c>
      <c r="E4148" s="223">
        <f t="shared" si="1"/>
        <v>0.8991</v>
      </c>
      <c r="F4148" s="224">
        <v>226.47</v>
      </c>
    </row>
    <row r="4149">
      <c r="A4149" s="219" t="s">
        <v>9054</v>
      </c>
      <c r="B4149" s="220" t="s">
        <v>9055</v>
      </c>
      <c r="C4149" s="221" t="s">
        <v>32</v>
      </c>
      <c r="D4149" s="222">
        <v>0.0392</v>
      </c>
      <c r="E4149" s="223">
        <f t="shared" si="1"/>
        <v>0.9608</v>
      </c>
      <c r="F4149" s="224">
        <v>434.64</v>
      </c>
    </row>
    <row r="4150">
      <c r="A4150" s="219" t="s">
        <v>9056</v>
      </c>
      <c r="B4150" s="220" t="s">
        <v>9057</v>
      </c>
      <c r="C4150" s="221" t="s">
        <v>32</v>
      </c>
      <c r="D4150" s="222">
        <v>0.2245</v>
      </c>
      <c r="E4150" s="223">
        <f t="shared" si="1"/>
        <v>0.7755</v>
      </c>
      <c r="F4150" s="224">
        <v>88.61</v>
      </c>
    </row>
    <row r="4151">
      <c r="A4151" s="219" t="s">
        <v>9058</v>
      </c>
      <c r="B4151" s="220" t="s">
        <v>9059</v>
      </c>
      <c r="C4151" s="221" t="s">
        <v>32</v>
      </c>
      <c r="D4151" s="222">
        <v>0.1751</v>
      </c>
      <c r="E4151" s="223">
        <f t="shared" si="1"/>
        <v>0.8249</v>
      </c>
      <c r="F4151" s="224">
        <v>80.59</v>
      </c>
    </row>
    <row r="4152">
      <c r="A4152" s="219" t="s">
        <v>9060</v>
      </c>
      <c r="B4152" s="220" t="s">
        <v>9061</v>
      </c>
      <c r="C4152" s="221" t="s">
        <v>32</v>
      </c>
      <c r="D4152" s="222">
        <v>0.2735</v>
      </c>
      <c r="E4152" s="223">
        <f t="shared" si="1"/>
        <v>0.7265</v>
      </c>
      <c r="F4152" s="224">
        <v>143.23</v>
      </c>
    </row>
    <row r="4153">
      <c r="A4153" s="219" t="s">
        <v>9062</v>
      </c>
      <c r="B4153" s="220" t="s">
        <v>9063</v>
      </c>
      <c r="C4153" s="221" t="s">
        <v>32</v>
      </c>
      <c r="D4153" s="222">
        <v>0.2546</v>
      </c>
      <c r="E4153" s="223">
        <f t="shared" si="1"/>
        <v>0.7454</v>
      </c>
      <c r="F4153" s="224">
        <v>131.17</v>
      </c>
    </row>
    <row r="4154">
      <c r="A4154" s="219" t="s">
        <v>9064</v>
      </c>
      <c r="B4154" s="220" t="s">
        <v>9065</v>
      </c>
      <c r="C4154" s="221" t="s">
        <v>32</v>
      </c>
      <c r="D4154" s="222">
        <v>0.2197</v>
      </c>
      <c r="E4154" s="223">
        <f t="shared" si="1"/>
        <v>0.7803</v>
      </c>
      <c r="F4154" s="224">
        <v>19.57</v>
      </c>
    </row>
    <row r="4155">
      <c r="A4155" s="219" t="s">
        <v>9066</v>
      </c>
      <c r="B4155" s="220" t="s">
        <v>9067</v>
      </c>
      <c r="C4155" s="221" t="s">
        <v>32</v>
      </c>
      <c r="D4155" s="222">
        <v>0.1918</v>
      </c>
      <c r="E4155" s="223">
        <f t="shared" si="1"/>
        <v>0.8082</v>
      </c>
      <c r="F4155" s="224">
        <v>24.87</v>
      </c>
    </row>
    <row r="4156">
      <c r="A4156" s="219" t="s">
        <v>9068</v>
      </c>
      <c r="B4156" s="220" t="s">
        <v>9069</v>
      </c>
      <c r="C4156" s="221" t="s">
        <v>32</v>
      </c>
      <c r="D4156" s="222">
        <v>0.1758</v>
      </c>
      <c r="E4156" s="223">
        <f t="shared" si="1"/>
        <v>0.8242</v>
      </c>
      <c r="F4156" s="224">
        <v>35.5</v>
      </c>
    </row>
    <row r="4157">
      <c r="A4157" s="219" t="s">
        <v>9070</v>
      </c>
      <c r="B4157" s="220" t="s">
        <v>9071</v>
      </c>
      <c r="C4157" s="221" t="s">
        <v>32</v>
      </c>
      <c r="D4157" s="222">
        <v>0.3546</v>
      </c>
      <c r="E4157" s="223">
        <f t="shared" si="1"/>
        <v>0.6454</v>
      </c>
      <c r="F4157" s="224">
        <v>17.43</v>
      </c>
    </row>
    <row r="4158">
      <c r="A4158" s="219" t="s">
        <v>9072</v>
      </c>
      <c r="B4158" s="220" t="s">
        <v>9073</v>
      </c>
      <c r="C4158" s="221" t="s">
        <v>32</v>
      </c>
      <c r="D4158" s="222">
        <v>0.2938</v>
      </c>
      <c r="E4158" s="223">
        <f t="shared" si="1"/>
        <v>0.7062</v>
      </c>
      <c r="F4158" s="224">
        <v>23.25</v>
      </c>
    </row>
    <row r="4159">
      <c r="A4159" s="219" t="s">
        <v>9074</v>
      </c>
      <c r="B4159" s="220" t="s">
        <v>9075</v>
      </c>
      <c r="C4159" s="221" t="s">
        <v>32</v>
      </c>
      <c r="D4159" s="222">
        <v>0.2949</v>
      </c>
      <c r="E4159" s="223">
        <f t="shared" si="1"/>
        <v>0.7051</v>
      </c>
      <c r="F4159" s="224">
        <v>24.92</v>
      </c>
    </row>
    <row r="4160">
      <c r="A4160" s="219" t="s">
        <v>9076</v>
      </c>
      <c r="B4160" s="220" t="s">
        <v>9077</v>
      </c>
      <c r="C4160" s="221" t="s">
        <v>32</v>
      </c>
      <c r="D4160" s="222">
        <v>0.2737</v>
      </c>
      <c r="E4160" s="223">
        <f t="shared" si="1"/>
        <v>0.7263</v>
      </c>
      <c r="F4160" s="224">
        <v>32.63</v>
      </c>
    </row>
    <row r="4161">
      <c r="A4161" s="219" t="s">
        <v>9078</v>
      </c>
      <c r="B4161" s="220" t="s">
        <v>9079</v>
      </c>
      <c r="C4161" s="221" t="s">
        <v>32</v>
      </c>
      <c r="D4161" s="222">
        <v>0.3227</v>
      </c>
      <c r="E4161" s="223">
        <f t="shared" si="1"/>
        <v>0.6773</v>
      </c>
      <c r="F4161" s="224">
        <v>12.21</v>
      </c>
    </row>
    <row r="4162">
      <c r="A4162" s="219" t="s">
        <v>9080</v>
      </c>
      <c r="B4162" s="220" t="s">
        <v>9081</v>
      </c>
      <c r="C4162" s="221" t="s">
        <v>32</v>
      </c>
      <c r="D4162" s="222">
        <v>0.3305</v>
      </c>
      <c r="E4162" s="223">
        <f t="shared" si="1"/>
        <v>0.6695</v>
      </c>
      <c r="F4162" s="224">
        <v>14.16</v>
      </c>
    </row>
    <row r="4163">
      <c r="A4163" s="219" t="s">
        <v>9082</v>
      </c>
      <c r="B4163" s="220" t="s">
        <v>9083</v>
      </c>
      <c r="C4163" s="221" t="s">
        <v>32</v>
      </c>
      <c r="D4163" s="222">
        <v>0.2531</v>
      </c>
      <c r="E4163" s="223">
        <f t="shared" si="1"/>
        <v>0.7469</v>
      </c>
      <c r="F4163" s="224">
        <v>22.09</v>
      </c>
    </row>
    <row r="4164">
      <c r="A4164" s="219" t="s">
        <v>9084</v>
      </c>
      <c r="B4164" s="220" t="s">
        <v>9085</v>
      </c>
      <c r="C4164" s="221" t="s">
        <v>32</v>
      </c>
      <c r="D4164" s="222">
        <v>0.2302</v>
      </c>
      <c r="E4164" s="223">
        <f t="shared" si="1"/>
        <v>0.7698</v>
      </c>
      <c r="F4164" s="224">
        <v>29.84</v>
      </c>
    </row>
    <row r="4165">
      <c r="A4165" s="219" t="s">
        <v>9086</v>
      </c>
      <c r="B4165" s="220" t="s">
        <v>9087</v>
      </c>
      <c r="C4165" s="221" t="s">
        <v>32</v>
      </c>
      <c r="D4165" s="222">
        <v>0.3547</v>
      </c>
      <c r="E4165" s="223">
        <f t="shared" si="1"/>
        <v>0.6453</v>
      </c>
      <c r="F4165" s="224">
        <v>15.93</v>
      </c>
    </row>
    <row r="4166">
      <c r="A4166" s="219" t="s">
        <v>9088</v>
      </c>
      <c r="B4166" s="220" t="s">
        <v>9089</v>
      </c>
      <c r="C4166" s="221" t="s">
        <v>32</v>
      </c>
      <c r="D4166" s="222">
        <v>0.3309</v>
      </c>
      <c r="E4166" s="223">
        <f t="shared" si="1"/>
        <v>0.6691</v>
      </c>
      <c r="F4166" s="224">
        <v>20.25</v>
      </c>
    </row>
    <row r="4167">
      <c r="A4167" s="219" t="s">
        <v>9090</v>
      </c>
      <c r="B4167" s="220" t="s">
        <v>9091</v>
      </c>
      <c r="C4167" s="221" t="s">
        <v>32</v>
      </c>
      <c r="D4167" s="222">
        <v>0.2495</v>
      </c>
      <c r="E4167" s="223">
        <f t="shared" si="1"/>
        <v>0.7505</v>
      </c>
      <c r="F4167" s="224">
        <v>32.15</v>
      </c>
    </row>
    <row r="4168">
      <c r="A4168" s="219" t="s">
        <v>9092</v>
      </c>
      <c r="B4168" s="220" t="s">
        <v>9093</v>
      </c>
      <c r="C4168" s="221" t="s">
        <v>32</v>
      </c>
      <c r="D4168" s="222">
        <v>0.2553</v>
      </c>
      <c r="E4168" s="223">
        <f t="shared" si="1"/>
        <v>0.7447</v>
      </c>
      <c r="F4168" s="224">
        <v>38.58</v>
      </c>
    </row>
    <row r="4169">
      <c r="A4169" s="219" t="s">
        <v>9094</v>
      </c>
      <c r="B4169" s="220" t="s">
        <v>9095</v>
      </c>
      <c r="C4169" s="221" t="s">
        <v>107</v>
      </c>
      <c r="D4169" s="222">
        <v>0.3086</v>
      </c>
      <c r="E4169" s="223">
        <f t="shared" si="1"/>
        <v>0.6914</v>
      </c>
      <c r="F4169" s="224">
        <v>8.36</v>
      </c>
    </row>
    <row r="4170">
      <c r="A4170" s="219" t="s">
        <v>9096</v>
      </c>
      <c r="B4170" s="220" t="s">
        <v>9097</v>
      </c>
      <c r="C4170" s="221" t="s">
        <v>107</v>
      </c>
      <c r="D4170" s="222">
        <v>0.304</v>
      </c>
      <c r="E4170" s="223">
        <f t="shared" si="1"/>
        <v>0.696</v>
      </c>
      <c r="F4170" s="224">
        <v>10.69</v>
      </c>
    </row>
    <row r="4171">
      <c r="A4171" s="219" t="s">
        <v>9098</v>
      </c>
      <c r="B4171" s="220" t="s">
        <v>9099</v>
      </c>
      <c r="C4171" s="221" t="s">
        <v>107</v>
      </c>
      <c r="D4171" s="222">
        <v>0.2827</v>
      </c>
      <c r="E4171" s="223">
        <f t="shared" si="1"/>
        <v>0.7173</v>
      </c>
      <c r="F4171" s="224">
        <v>14.47</v>
      </c>
    </row>
    <row r="4172">
      <c r="A4172" s="219" t="s">
        <v>9100</v>
      </c>
      <c r="B4172" s="220" t="s">
        <v>9101</v>
      </c>
      <c r="C4172" s="221" t="s">
        <v>107</v>
      </c>
      <c r="D4172" s="222">
        <v>0.2431</v>
      </c>
      <c r="E4172" s="223">
        <f t="shared" si="1"/>
        <v>0.7569</v>
      </c>
      <c r="F4172" s="224">
        <v>21.68</v>
      </c>
    </row>
    <row r="4173">
      <c r="A4173" s="219" t="s">
        <v>9102</v>
      </c>
      <c r="B4173" s="220" t="s">
        <v>9103</v>
      </c>
      <c r="C4173" s="221" t="s">
        <v>32</v>
      </c>
      <c r="D4173" s="222">
        <v>0.3484</v>
      </c>
      <c r="E4173" s="223">
        <f t="shared" si="1"/>
        <v>0.6516</v>
      </c>
      <c r="F4173" s="224">
        <v>32.46</v>
      </c>
    </row>
    <row r="4174">
      <c r="A4174" s="219" t="s">
        <v>9104</v>
      </c>
      <c r="B4174" s="220" t="s">
        <v>9105</v>
      </c>
      <c r="C4174" s="221" t="s">
        <v>32</v>
      </c>
      <c r="D4174" s="222">
        <v>0.3365</v>
      </c>
      <c r="E4174" s="223">
        <f t="shared" si="1"/>
        <v>0.6635</v>
      </c>
      <c r="F4174" s="224">
        <v>39.85</v>
      </c>
    </row>
    <row r="4175">
      <c r="A4175" s="219" t="s">
        <v>9106</v>
      </c>
      <c r="B4175" s="220" t="s">
        <v>9107</v>
      </c>
      <c r="C4175" s="221" t="s">
        <v>32</v>
      </c>
      <c r="D4175" s="222">
        <v>0.2869</v>
      </c>
      <c r="E4175" s="223">
        <f t="shared" si="1"/>
        <v>0.7131</v>
      </c>
      <c r="F4175" s="224">
        <v>55.9</v>
      </c>
    </row>
    <row r="4176">
      <c r="A4176" s="219" t="s">
        <v>9108</v>
      </c>
      <c r="B4176" s="220" t="s">
        <v>9109</v>
      </c>
      <c r="C4176" s="221" t="s">
        <v>32</v>
      </c>
      <c r="D4176" s="222">
        <v>0.2716</v>
      </c>
      <c r="E4176" s="223">
        <f t="shared" si="1"/>
        <v>0.7284</v>
      </c>
      <c r="F4176" s="224">
        <v>72.56</v>
      </c>
    </row>
    <row r="4177">
      <c r="A4177" s="219" t="s">
        <v>9110</v>
      </c>
      <c r="B4177" s="220" t="s">
        <v>9111</v>
      </c>
      <c r="C4177" s="221" t="s">
        <v>32</v>
      </c>
      <c r="D4177" s="222">
        <v>0.3714</v>
      </c>
      <c r="E4177" s="223">
        <f t="shared" si="1"/>
        <v>0.6286</v>
      </c>
      <c r="F4177" s="224">
        <v>21.27</v>
      </c>
    </row>
    <row r="4178">
      <c r="A4178" s="219" t="s">
        <v>9112</v>
      </c>
      <c r="B4178" s="220" t="s">
        <v>9113</v>
      </c>
      <c r="C4178" s="221" t="s">
        <v>32</v>
      </c>
      <c r="D4178" s="222">
        <v>0.2905</v>
      </c>
      <c r="E4178" s="223">
        <f t="shared" si="1"/>
        <v>0.7095</v>
      </c>
      <c r="F4178" s="224">
        <v>32.22</v>
      </c>
    </row>
    <row r="4179">
      <c r="A4179" s="219" t="s">
        <v>9114</v>
      </c>
      <c r="B4179" s="220" t="s">
        <v>9115</v>
      </c>
      <c r="C4179" s="221" t="s">
        <v>32</v>
      </c>
      <c r="D4179" s="222">
        <v>0.2331</v>
      </c>
      <c r="E4179" s="223">
        <f t="shared" si="1"/>
        <v>0.7669</v>
      </c>
      <c r="F4179" s="224">
        <v>48.01</v>
      </c>
    </row>
    <row r="4180">
      <c r="A4180" s="219" t="s">
        <v>9116</v>
      </c>
      <c r="B4180" s="220" t="s">
        <v>9117</v>
      </c>
      <c r="C4180" s="221" t="s">
        <v>32</v>
      </c>
      <c r="D4180" s="222">
        <v>0.2501</v>
      </c>
      <c r="E4180" s="223">
        <f t="shared" si="1"/>
        <v>0.7499</v>
      </c>
      <c r="F4180" s="224">
        <v>55.01</v>
      </c>
    </row>
    <row r="4181">
      <c r="A4181" s="219" t="s">
        <v>9118</v>
      </c>
      <c r="B4181" s="220" t="s">
        <v>9119</v>
      </c>
      <c r="C4181" s="221" t="s">
        <v>32</v>
      </c>
      <c r="D4181" s="222">
        <v>0.3386</v>
      </c>
      <c r="E4181" s="223">
        <f t="shared" si="1"/>
        <v>0.6614</v>
      </c>
      <c r="F4181" s="224">
        <v>40.96</v>
      </c>
    </row>
    <row r="4182">
      <c r="A4182" s="219" t="s">
        <v>9120</v>
      </c>
      <c r="B4182" s="220" t="s">
        <v>9121</v>
      </c>
      <c r="C4182" s="221" t="s">
        <v>32</v>
      </c>
      <c r="D4182" s="222">
        <v>0.3625</v>
      </c>
      <c r="E4182" s="223">
        <f t="shared" si="1"/>
        <v>0.6375</v>
      </c>
      <c r="F4182" s="224">
        <v>42.12</v>
      </c>
    </row>
    <row r="4183">
      <c r="A4183" s="219" t="s">
        <v>9122</v>
      </c>
      <c r="B4183" s="220" t="s">
        <v>9123</v>
      </c>
      <c r="C4183" s="221" t="s">
        <v>32</v>
      </c>
      <c r="D4183" s="222">
        <v>0.3657</v>
      </c>
      <c r="E4183" s="223">
        <f t="shared" si="1"/>
        <v>0.6343</v>
      </c>
      <c r="F4183" s="224">
        <v>49.74</v>
      </c>
    </row>
    <row r="4184">
      <c r="A4184" s="219" t="s">
        <v>9124</v>
      </c>
      <c r="B4184" s="220" t="s">
        <v>9125</v>
      </c>
      <c r="C4184" s="221" t="s">
        <v>32</v>
      </c>
      <c r="D4184" s="222">
        <v>0.3546</v>
      </c>
      <c r="E4184" s="223">
        <f t="shared" si="1"/>
        <v>0.6454</v>
      </c>
      <c r="F4184" s="224">
        <v>17.43</v>
      </c>
    </row>
    <row r="4185">
      <c r="A4185" s="219" t="s">
        <v>9126</v>
      </c>
      <c r="B4185" s="220" t="s">
        <v>9127</v>
      </c>
      <c r="C4185" s="221" t="s">
        <v>32</v>
      </c>
      <c r="D4185" s="222">
        <v>0.2938</v>
      </c>
      <c r="E4185" s="223">
        <f t="shared" si="1"/>
        <v>0.7062</v>
      </c>
      <c r="F4185" s="224">
        <v>23.25</v>
      </c>
    </row>
    <row r="4186">
      <c r="A4186" s="219" t="s">
        <v>9128</v>
      </c>
      <c r="B4186" s="220" t="s">
        <v>9129</v>
      </c>
      <c r="C4186" s="221" t="s">
        <v>32</v>
      </c>
      <c r="D4186" s="222">
        <v>0.2949</v>
      </c>
      <c r="E4186" s="223">
        <f t="shared" si="1"/>
        <v>0.7051</v>
      </c>
      <c r="F4186" s="224">
        <v>24.92</v>
      </c>
    </row>
    <row r="4187">
      <c r="A4187" s="219" t="s">
        <v>9130</v>
      </c>
      <c r="B4187" s="220" t="s">
        <v>9131</v>
      </c>
      <c r="C4187" s="221" t="s">
        <v>32</v>
      </c>
      <c r="D4187" s="222">
        <v>0.2737</v>
      </c>
      <c r="E4187" s="223">
        <f t="shared" si="1"/>
        <v>0.7263</v>
      </c>
      <c r="F4187" s="224">
        <v>32.63</v>
      </c>
    </row>
    <row r="4188">
      <c r="A4188" s="219" t="s">
        <v>9132</v>
      </c>
      <c r="B4188" s="220" t="s">
        <v>9133</v>
      </c>
      <c r="C4188" s="221" t="s">
        <v>32</v>
      </c>
      <c r="D4188" s="222">
        <v>0.4068</v>
      </c>
      <c r="E4188" s="223">
        <f t="shared" si="1"/>
        <v>0.5932</v>
      </c>
      <c r="F4188" s="224">
        <v>18.61</v>
      </c>
    </row>
    <row r="4189">
      <c r="A4189" s="219" t="s">
        <v>9134</v>
      </c>
      <c r="B4189" s="220" t="s">
        <v>9135</v>
      </c>
      <c r="C4189" s="221" t="s">
        <v>32</v>
      </c>
      <c r="D4189" s="222">
        <v>0.3827</v>
      </c>
      <c r="E4189" s="223">
        <f t="shared" si="1"/>
        <v>0.6173</v>
      </c>
      <c r="F4189" s="224">
        <v>23.44</v>
      </c>
    </row>
    <row r="4190">
      <c r="A4190" s="219" t="s">
        <v>9136</v>
      </c>
      <c r="B4190" s="220" t="s">
        <v>9137</v>
      </c>
      <c r="C4190" s="221" t="s">
        <v>32</v>
      </c>
      <c r="D4190" s="222">
        <v>0.2985</v>
      </c>
      <c r="E4190" s="223">
        <f t="shared" si="1"/>
        <v>0.7015</v>
      </c>
      <c r="F4190" s="224">
        <v>35.98</v>
      </c>
    </row>
    <row r="4191">
      <c r="A4191" s="219" t="s">
        <v>9138</v>
      </c>
      <c r="B4191" s="220" t="s">
        <v>9139</v>
      </c>
      <c r="C4191" s="221" t="s">
        <v>32</v>
      </c>
      <c r="D4191" s="222">
        <v>0.3047</v>
      </c>
      <c r="E4191" s="223">
        <f t="shared" si="1"/>
        <v>0.6953</v>
      </c>
      <c r="F4191" s="224">
        <v>43.29</v>
      </c>
    </row>
    <row r="4192">
      <c r="A4192" s="219" t="s">
        <v>9140</v>
      </c>
      <c r="B4192" s="220" t="s">
        <v>9141</v>
      </c>
      <c r="C4192" s="221" t="s">
        <v>32</v>
      </c>
      <c r="D4192" s="222">
        <v>0.3907</v>
      </c>
      <c r="E4192" s="223">
        <f t="shared" si="1"/>
        <v>0.6093</v>
      </c>
      <c r="F4192" s="224">
        <v>14.23</v>
      </c>
    </row>
    <row r="4193">
      <c r="A4193" s="219" t="s">
        <v>9142</v>
      </c>
      <c r="B4193" s="220" t="s">
        <v>9143</v>
      </c>
      <c r="C4193" s="221" t="s">
        <v>32</v>
      </c>
      <c r="D4193" s="222">
        <v>0.3187</v>
      </c>
      <c r="E4193" s="223">
        <f t="shared" si="1"/>
        <v>0.6813</v>
      </c>
      <c r="F4193" s="224">
        <v>11.58</v>
      </c>
    </row>
    <row r="4194">
      <c r="A4194" s="219" t="s">
        <v>9144</v>
      </c>
      <c r="B4194" s="220" t="s">
        <v>9145</v>
      </c>
      <c r="C4194" s="221" t="s">
        <v>32</v>
      </c>
      <c r="D4194" s="222">
        <v>0.244</v>
      </c>
      <c r="E4194" s="223">
        <f t="shared" si="1"/>
        <v>0.756</v>
      </c>
      <c r="F4194" s="224">
        <v>25.37</v>
      </c>
    </row>
    <row r="4195">
      <c r="A4195" s="219" t="s">
        <v>9146</v>
      </c>
      <c r="B4195" s="220" t="s">
        <v>9147</v>
      </c>
      <c r="C4195" s="221" t="s">
        <v>32</v>
      </c>
      <c r="D4195" s="222">
        <v>0.1725</v>
      </c>
      <c r="E4195" s="223">
        <f t="shared" si="1"/>
        <v>0.8275</v>
      </c>
      <c r="F4195" s="224">
        <v>21.97</v>
      </c>
    </row>
    <row r="4196">
      <c r="A4196" s="219" t="s">
        <v>9148</v>
      </c>
      <c r="B4196" s="220" t="s">
        <v>9149</v>
      </c>
      <c r="C4196" s="221" t="s">
        <v>32</v>
      </c>
      <c r="D4196" s="222">
        <v>0.4183</v>
      </c>
      <c r="E4196" s="223">
        <f t="shared" si="1"/>
        <v>0.5817</v>
      </c>
      <c r="F4196" s="224">
        <v>12.79</v>
      </c>
    </row>
    <row r="4197">
      <c r="A4197" s="219" t="s">
        <v>9150</v>
      </c>
      <c r="B4197" s="220" t="s">
        <v>9151</v>
      </c>
      <c r="C4197" s="221" t="s">
        <v>32</v>
      </c>
      <c r="D4197" s="222">
        <v>0.2378</v>
      </c>
      <c r="E4197" s="223">
        <f t="shared" si="1"/>
        <v>0.7622</v>
      </c>
      <c r="F4197" s="224">
        <v>21.07</v>
      </c>
    </row>
    <row r="4198">
      <c r="A4198" s="219" t="s">
        <v>9152</v>
      </c>
      <c r="B4198" s="220" t="s">
        <v>9153</v>
      </c>
      <c r="C4198" s="221" t="s">
        <v>32</v>
      </c>
      <c r="D4198" s="222">
        <v>0.1878</v>
      </c>
      <c r="E4198" s="223">
        <f t="shared" si="1"/>
        <v>0.8122</v>
      </c>
      <c r="F4198" s="224">
        <v>19.06</v>
      </c>
    </row>
    <row r="4199">
      <c r="A4199" s="219" t="s">
        <v>9154</v>
      </c>
      <c r="B4199" s="220" t="s">
        <v>9155</v>
      </c>
      <c r="C4199" s="221" t="s">
        <v>32</v>
      </c>
      <c r="D4199" s="222">
        <v>0.2485</v>
      </c>
      <c r="E4199" s="223">
        <f t="shared" si="1"/>
        <v>0.7515</v>
      </c>
      <c r="F4199" s="224">
        <v>21.53</v>
      </c>
    </row>
    <row r="4200">
      <c r="A4200" s="219" t="s">
        <v>9156</v>
      </c>
      <c r="B4200" s="220" t="s">
        <v>9157</v>
      </c>
      <c r="C4200" s="221" t="s">
        <v>32</v>
      </c>
      <c r="D4200" s="222">
        <v>0.0909</v>
      </c>
      <c r="E4200" s="223">
        <f t="shared" si="1"/>
        <v>0.9091</v>
      </c>
      <c r="F4200" s="224">
        <v>40.59</v>
      </c>
    </row>
    <row r="4201">
      <c r="A4201" s="219" t="s">
        <v>9158</v>
      </c>
      <c r="B4201" s="220" t="s">
        <v>9159</v>
      </c>
      <c r="C4201" s="221" t="s">
        <v>32</v>
      </c>
      <c r="D4201" s="222">
        <v>0.1561</v>
      </c>
      <c r="E4201" s="223">
        <f t="shared" si="1"/>
        <v>0.8439</v>
      </c>
      <c r="F4201" s="224">
        <v>32.09</v>
      </c>
    </row>
    <row r="4202">
      <c r="A4202" s="219" t="s">
        <v>9160</v>
      </c>
      <c r="B4202" s="220" t="s">
        <v>9161</v>
      </c>
      <c r="C4202" s="221" t="s">
        <v>32</v>
      </c>
      <c r="D4202" s="222">
        <v>0.119</v>
      </c>
      <c r="E4202" s="223">
        <f t="shared" si="1"/>
        <v>0.881</v>
      </c>
      <c r="F4202" s="224">
        <v>30.08</v>
      </c>
    </row>
    <row r="4203">
      <c r="A4203" s="219" t="s">
        <v>9162</v>
      </c>
      <c r="B4203" s="220" t="s">
        <v>9163</v>
      </c>
      <c r="C4203" s="221" t="s">
        <v>32</v>
      </c>
      <c r="D4203" s="222">
        <v>0.1644</v>
      </c>
      <c r="E4203" s="223">
        <f t="shared" si="1"/>
        <v>0.8356</v>
      </c>
      <c r="F4203" s="224">
        <v>32.55</v>
      </c>
    </row>
    <row r="4204">
      <c r="A4204" s="219" t="s">
        <v>9164</v>
      </c>
      <c r="B4204" s="220" t="s">
        <v>9165</v>
      </c>
      <c r="C4204" s="221" t="s">
        <v>32</v>
      </c>
      <c r="D4204" s="222">
        <v>0.09</v>
      </c>
      <c r="E4204" s="223">
        <f t="shared" si="1"/>
        <v>0.91</v>
      </c>
      <c r="F4204" s="224">
        <v>40.99</v>
      </c>
    </row>
    <row r="4205">
      <c r="A4205" s="219" t="s">
        <v>9166</v>
      </c>
      <c r="B4205" s="220" t="s">
        <v>9167</v>
      </c>
      <c r="C4205" s="221" t="s">
        <v>32</v>
      </c>
      <c r="D4205" s="222">
        <v>0.238</v>
      </c>
      <c r="E4205" s="223">
        <f t="shared" si="1"/>
        <v>0.762</v>
      </c>
      <c r="F4205" s="224">
        <v>19.96</v>
      </c>
    </row>
    <row r="4206">
      <c r="A4206" s="219" t="s">
        <v>9168</v>
      </c>
      <c r="B4206" s="220" t="s">
        <v>9169</v>
      </c>
      <c r="C4206" s="221" t="s">
        <v>32</v>
      </c>
      <c r="D4206" s="222">
        <v>0.3033</v>
      </c>
      <c r="E4206" s="223">
        <f t="shared" si="1"/>
        <v>0.6967</v>
      </c>
      <c r="F4206" s="224">
        <v>37.29</v>
      </c>
    </row>
    <row r="4207">
      <c r="A4207" s="219" t="s">
        <v>9170</v>
      </c>
      <c r="B4207" s="220" t="s">
        <v>9171</v>
      </c>
      <c r="C4207" s="221" t="s">
        <v>32</v>
      </c>
      <c r="D4207" s="222">
        <v>0.5042</v>
      </c>
      <c r="E4207" s="223">
        <f t="shared" si="1"/>
        <v>0.4958</v>
      </c>
      <c r="F4207" s="224">
        <v>9.42</v>
      </c>
    </row>
    <row r="4208">
      <c r="A4208" s="219" t="s">
        <v>9172</v>
      </c>
      <c r="B4208" s="220" t="s">
        <v>9173</v>
      </c>
      <c r="C4208" s="221" t="s">
        <v>32</v>
      </c>
      <c r="D4208" s="222">
        <v>0.5226</v>
      </c>
      <c r="E4208" s="223">
        <f t="shared" si="1"/>
        <v>0.4774</v>
      </c>
      <c r="F4208" s="224">
        <v>14.39</v>
      </c>
    </row>
    <row r="4209">
      <c r="A4209" s="219" t="s">
        <v>9174</v>
      </c>
      <c r="B4209" s="220" t="s">
        <v>9175</v>
      </c>
      <c r="C4209" s="221" t="s">
        <v>32</v>
      </c>
      <c r="D4209" s="222">
        <v>0.4736</v>
      </c>
      <c r="E4209" s="223">
        <f t="shared" si="1"/>
        <v>0.5264</v>
      </c>
      <c r="F4209" s="224">
        <v>11.38</v>
      </c>
    </row>
    <row r="4210">
      <c r="A4210" s="219" t="s">
        <v>9176</v>
      </c>
      <c r="B4210" s="220" t="s">
        <v>9177</v>
      </c>
      <c r="C4210" s="221" t="s">
        <v>32</v>
      </c>
      <c r="D4210" s="222">
        <v>0.5738</v>
      </c>
      <c r="E4210" s="223">
        <f t="shared" si="1"/>
        <v>0.4262</v>
      </c>
      <c r="F4210" s="224">
        <v>19.71</v>
      </c>
    </row>
    <row r="4211">
      <c r="A4211" s="219" t="s">
        <v>9178</v>
      </c>
      <c r="B4211" s="220" t="s">
        <v>9179</v>
      </c>
      <c r="C4211" s="221" t="s">
        <v>32</v>
      </c>
      <c r="D4211" s="222">
        <v>0.4133</v>
      </c>
      <c r="E4211" s="223">
        <f t="shared" si="1"/>
        <v>0.5867</v>
      </c>
      <c r="F4211" s="224">
        <v>22.21</v>
      </c>
    </row>
    <row r="4212">
      <c r="A4212" s="219" t="s">
        <v>9180</v>
      </c>
      <c r="B4212" s="220" t="s">
        <v>9181</v>
      </c>
      <c r="C4212" s="221" t="s">
        <v>32</v>
      </c>
      <c r="D4212" s="222">
        <v>0.3283</v>
      </c>
      <c r="E4212" s="223">
        <f t="shared" si="1"/>
        <v>0.6717</v>
      </c>
      <c r="F4212" s="224">
        <v>17.27</v>
      </c>
    </row>
    <row r="4213">
      <c r="A4213" s="219" t="s">
        <v>9182</v>
      </c>
      <c r="B4213" s="220" t="s">
        <v>9183</v>
      </c>
      <c r="C4213" s="221" t="s">
        <v>32</v>
      </c>
      <c r="D4213" s="222">
        <v>0.3275</v>
      </c>
      <c r="E4213" s="223">
        <f t="shared" si="1"/>
        <v>0.6725</v>
      </c>
      <c r="F4213" s="224">
        <v>33.8</v>
      </c>
    </row>
    <row r="4214">
      <c r="A4214" s="219" t="s">
        <v>9184</v>
      </c>
      <c r="B4214" s="220" t="s">
        <v>9185</v>
      </c>
      <c r="C4214" s="221" t="s">
        <v>32</v>
      </c>
      <c r="D4214" s="222">
        <v>0.2246</v>
      </c>
      <c r="E4214" s="223">
        <f t="shared" si="1"/>
        <v>0.7754</v>
      </c>
      <c r="F4214" s="224">
        <v>26.67</v>
      </c>
    </row>
    <row r="4215">
      <c r="A4215" s="219" t="s">
        <v>9186</v>
      </c>
      <c r="B4215" s="220" t="s">
        <v>9187</v>
      </c>
      <c r="C4215" s="221" t="s">
        <v>32</v>
      </c>
      <c r="D4215" s="222">
        <v>0.2761</v>
      </c>
      <c r="E4215" s="223">
        <f t="shared" si="1"/>
        <v>0.7239</v>
      </c>
      <c r="F4215" s="224">
        <v>48.61</v>
      </c>
    </row>
    <row r="4216">
      <c r="A4216" s="219" t="s">
        <v>9188</v>
      </c>
      <c r="B4216" s="220" t="s">
        <v>9189</v>
      </c>
      <c r="C4216" s="221" t="s">
        <v>32</v>
      </c>
      <c r="D4216" s="222">
        <v>0.2253</v>
      </c>
      <c r="E4216" s="223">
        <f t="shared" si="1"/>
        <v>0.7747</v>
      </c>
      <c r="F4216" s="224">
        <v>73.19</v>
      </c>
    </row>
    <row r="4217">
      <c r="A4217" s="219" t="s">
        <v>9190</v>
      </c>
      <c r="B4217" s="220" t="s">
        <v>9191</v>
      </c>
      <c r="C4217" s="221" t="s">
        <v>32</v>
      </c>
      <c r="D4217" s="222">
        <v>0.1519</v>
      </c>
      <c r="E4217" s="223">
        <f t="shared" si="1"/>
        <v>0.8481</v>
      </c>
      <c r="F4217" s="224">
        <v>127.19</v>
      </c>
    </row>
    <row r="4218">
      <c r="A4218" s="219" t="s">
        <v>9192</v>
      </c>
      <c r="B4218" s="220" t="s">
        <v>9193</v>
      </c>
      <c r="C4218" s="221" t="s">
        <v>32</v>
      </c>
      <c r="D4218" s="222">
        <v>0.1078</v>
      </c>
      <c r="E4218" s="223">
        <f t="shared" si="1"/>
        <v>0.8922</v>
      </c>
      <c r="F4218" s="224">
        <v>212.07</v>
      </c>
    </row>
    <row r="4219">
      <c r="A4219" s="219" t="s">
        <v>9194</v>
      </c>
      <c r="B4219" s="220" t="s">
        <v>9195</v>
      </c>
      <c r="C4219" s="221" t="s">
        <v>32</v>
      </c>
      <c r="D4219" s="222">
        <v>0.064</v>
      </c>
      <c r="E4219" s="223">
        <f t="shared" si="1"/>
        <v>0.936</v>
      </c>
      <c r="F4219" s="224">
        <v>430.79</v>
      </c>
    </row>
    <row r="4220">
      <c r="A4220" s="219" t="s">
        <v>9196</v>
      </c>
      <c r="B4220" s="220" t="s">
        <v>9197</v>
      </c>
      <c r="C4220" s="221" t="s">
        <v>32</v>
      </c>
      <c r="D4220" s="222">
        <v>0.5214</v>
      </c>
      <c r="E4220" s="223">
        <f t="shared" si="1"/>
        <v>0.4786</v>
      </c>
      <c r="F4220" s="224">
        <v>9.11</v>
      </c>
    </row>
    <row r="4221">
      <c r="A4221" s="219" t="s">
        <v>9198</v>
      </c>
      <c r="B4221" s="220" t="s">
        <v>9199</v>
      </c>
      <c r="C4221" s="221" t="s">
        <v>32</v>
      </c>
      <c r="D4221" s="222">
        <v>0.5418</v>
      </c>
      <c r="E4221" s="223">
        <f t="shared" si="1"/>
        <v>0.4582</v>
      </c>
      <c r="F4221" s="224">
        <v>13.88</v>
      </c>
    </row>
    <row r="4222">
      <c r="A4222" s="219" t="s">
        <v>9200</v>
      </c>
      <c r="B4222" s="220" t="s">
        <v>9201</v>
      </c>
      <c r="C4222" s="221" t="s">
        <v>32</v>
      </c>
      <c r="D4222" s="222">
        <v>0.4959</v>
      </c>
      <c r="E4222" s="223">
        <f t="shared" si="1"/>
        <v>0.5041</v>
      </c>
      <c r="F4222" s="224">
        <v>10.87</v>
      </c>
    </row>
    <row r="4223">
      <c r="A4223" s="219" t="s">
        <v>9202</v>
      </c>
      <c r="B4223" s="220" t="s">
        <v>9203</v>
      </c>
      <c r="C4223" s="221" t="s">
        <v>32</v>
      </c>
      <c r="D4223" s="222">
        <v>0.5891</v>
      </c>
      <c r="E4223" s="223">
        <f t="shared" si="1"/>
        <v>0.4109</v>
      </c>
      <c r="F4223" s="224">
        <v>19.2</v>
      </c>
    </row>
    <row r="4224">
      <c r="A4224" s="219" t="s">
        <v>9204</v>
      </c>
      <c r="B4224" s="220" t="s">
        <v>9205</v>
      </c>
      <c r="C4224" s="221" t="s">
        <v>32</v>
      </c>
      <c r="D4224" s="222">
        <v>0.5123</v>
      </c>
      <c r="E4224" s="223">
        <f t="shared" si="1"/>
        <v>0.4877</v>
      </c>
      <c r="F4224" s="224">
        <v>17.92</v>
      </c>
    </row>
    <row r="4225">
      <c r="A4225" s="219" t="s">
        <v>9206</v>
      </c>
      <c r="B4225" s="220" t="s">
        <v>9207</v>
      </c>
      <c r="C4225" s="221" t="s">
        <v>32</v>
      </c>
      <c r="D4225" s="222">
        <v>0.4368</v>
      </c>
      <c r="E4225" s="223">
        <f t="shared" si="1"/>
        <v>0.5632</v>
      </c>
      <c r="F4225" s="224">
        <v>12.98</v>
      </c>
    </row>
    <row r="4226">
      <c r="A4226" s="219" t="s">
        <v>9208</v>
      </c>
      <c r="B4226" s="220" t="s">
        <v>9209</v>
      </c>
      <c r="C4226" s="221" t="s">
        <v>32</v>
      </c>
      <c r="D4226" s="222">
        <v>0.4126</v>
      </c>
      <c r="E4226" s="223">
        <f t="shared" si="1"/>
        <v>0.5874</v>
      </c>
      <c r="F4226" s="224">
        <v>26.83</v>
      </c>
    </row>
    <row r="4227">
      <c r="A4227" s="219" t="s">
        <v>9210</v>
      </c>
      <c r="B4227" s="220" t="s">
        <v>9211</v>
      </c>
      <c r="C4227" s="221" t="s">
        <v>32</v>
      </c>
      <c r="D4227" s="222">
        <v>0.3041</v>
      </c>
      <c r="E4227" s="223">
        <f t="shared" si="1"/>
        <v>0.6959</v>
      </c>
      <c r="F4227" s="224">
        <v>19.7</v>
      </c>
    </row>
    <row r="4228">
      <c r="A4228" s="219" t="s">
        <v>9212</v>
      </c>
      <c r="B4228" s="220" t="s">
        <v>9213</v>
      </c>
      <c r="C4228" s="221" t="s">
        <v>32</v>
      </c>
      <c r="D4228" s="222">
        <v>0.3572</v>
      </c>
      <c r="E4228" s="223">
        <f t="shared" si="1"/>
        <v>0.6428</v>
      </c>
      <c r="F4228" s="224">
        <v>37.57</v>
      </c>
    </row>
    <row r="4229">
      <c r="A4229" s="219" t="s">
        <v>9214</v>
      </c>
      <c r="B4229" s="220" t="s">
        <v>9215</v>
      </c>
      <c r="C4229" s="221" t="s">
        <v>32</v>
      </c>
      <c r="D4229" s="222">
        <v>0.3082</v>
      </c>
      <c r="E4229" s="223">
        <f t="shared" si="1"/>
        <v>0.6918</v>
      </c>
      <c r="F4229" s="224">
        <v>53.5</v>
      </c>
    </row>
    <row r="4230">
      <c r="A4230" s="219" t="s">
        <v>9216</v>
      </c>
      <c r="B4230" s="220" t="s">
        <v>9217</v>
      </c>
      <c r="C4230" s="221" t="s">
        <v>32</v>
      </c>
      <c r="D4230" s="222">
        <v>0.1678</v>
      </c>
      <c r="E4230" s="223">
        <f t="shared" si="1"/>
        <v>0.8322</v>
      </c>
      <c r="F4230" s="224">
        <v>115.17</v>
      </c>
    </row>
    <row r="4231">
      <c r="A4231" s="219" t="s">
        <v>9218</v>
      </c>
      <c r="B4231" s="220" t="s">
        <v>9219</v>
      </c>
      <c r="C4231" s="221" t="s">
        <v>32</v>
      </c>
      <c r="D4231" s="222">
        <v>0.1588</v>
      </c>
      <c r="E4231" s="223">
        <f t="shared" si="1"/>
        <v>0.8412</v>
      </c>
      <c r="F4231" s="224">
        <v>143.97</v>
      </c>
    </row>
    <row r="4232">
      <c r="A4232" s="219" t="s">
        <v>9220</v>
      </c>
      <c r="B4232" s="220" t="s">
        <v>9221</v>
      </c>
      <c r="C4232" s="221" t="s">
        <v>32</v>
      </c>
      <c r="D4232" s="222">
        <v>0.1307</v>
      </c>
      <c r="E4232" s="223">
        <f t="shared" si="1"/>
        <v>0.8693</v>
      </c>
      <c r="F4232" s="224">
        <v>140.66</v>
      </c>
    </row>
    <row r="4233">
      <c r="A4233" s="219" t="s">
        <v>9222</v>
      </c>
      <c r="B4233" s="220" t="s">
        <v>9223</v>
      </c>
      <c r="C4233" s="221" t="s">
        <v>32</v>
      </c>
      <c r="D4233" s="222">
        <v>0.4197</v>
      </c>
      <c r="E4233" s="223">
        <f t="shared" si="1"/>
        <v>0.5803</v>
      </c>
      <c r="F4233" s="224">
        <v>7.53</v>
      </c>
    </row>
    <row r="4234">
      <c r="A4234" s="219" t="s">
        <v>9224</v>
      </c>
      <c r="B4234" s="220" t="s">
        <v>9225</v>
      </c>
      <c r="C4234" s="221" t="s">
        <v>32</v>
      </c>
      <c r="D4234" s="222">
        <v>0.5076</v>
      </c>
      <c r="E4234" s="223">
        <f t="shared" si="1"/>
        <v>0.4924</v>
      </c>
      <c r="F4234" s="224">
        <v>9.87</v>
      </c>
    </row>
    <row r="4235">
      <c r="A4235" s="219" t="s">
        <v>9226</v>
      </c>
      <c r="B4235" s="220" t="s">
        <v>9227</v>
      </c>
      <c r="C4235" s="221" t="s">
        <v>32</v>
      </c>
      <c r="D4235" s="222">
        <v>0.4555</v>
      </c>
      <c r="E4235" s="223">
        <f t="shared" si="1"/>
        <v>0.5445</v>
      </c>
      <c r="F4235" s="224">
        <v>7.86</v>
      </c>
    </row>
    <row r="4236">
      <c r="A4236" s="219" t="s">
        <v>9228</v>
      </c>
      <c r="B4236" s="220" t="s">
        <v>9229</v>
      </c>
      <c r="C4236" s="221" t="s">
        <v>32</v>
      </c>
      <c r="D4236" s="222">
        <v>0.5623</v>
      </c>
      <c r="E4236" s="223">
        <f t="shared" si="1"/>
        <v>0.4377</v>
      </c>
      <c r="F4236" s="224">
        <v>13.41</v>
      </c>
    </row>
    <row r="4237">
      <c r="A4237" s="219" t="s">
        <v>9230</v>
      </c>
      <c r="B4237" s="220" t="s">
        <v>9231</v>
      </c>
      <c r="C4237" s="221" t="s">
        <v>32</v>
      </c>
      <c r="D4237" s="222">
        <v>0.4476</v>
      </c>
      <c r="E4237" s="223">
        <f t="shared" si="1"/>
        <v>0.5524</v>
      </c>
      <c r="F4237" s="224">
        <v>13.65</v>
      </c>
    </row>
    <row r="4238">
      <c r="A4238" s="219" t="s">
        <v>9232</v>
      </c>
      <c r="B4238" s="220" t="s">
        <v>9233</v>
      </c>
      <c r="C4238" s="221" t="s">
        <v>32</v>
      </c>
      <c r="D4238" s="222">
        <v>0.3652</v>
      </c>
      <c r="E4238" s="223">
        <f t="shared" si="1"/>
        <v>0.6348</v>
      </c>
      <c r="F4238" s="224">
        <v>10.35</v>
      </c>
    </row>
    <row r="4239">
      <c r="A4239" s="219" t="s">
        <v>9234</v>
      </c>
      <c r="B4239" s="220" t="s">
        <v>9235</v>
      </c>
      <c r="C4239" s="221" t="s">
        <v>32</v>
      </c>
      <c r="D4239" s="222">
        <v>0.2983</v>
      </c>
      <c r="E4239" s="223">
        <f t="shared" si="1"/>
        <v>0.7017</v>
      </c>
      <c r="F4239" s="224">
        <v>24.71</v>
      </c>
    </row>
    <row r="4240">
      <c r="A4240" s="219" t="s">
        <v>9236</v>
      </c>
      <c r="B4240" s="220" t="s">
        <v>9237</v>
      </c>
      <c r="C4240" s="221" t="s">
        <v>32</v>
      </c>
      <c r="D4240" s="222">
        <v>0.2</v>
      </c>
      <c r="E4240" s="223">
        <f t="shared" si="1"/>
        <v>0.8</v>
      </c>
      <c r="F4240" s="224">
        <v>19.95</v>
      </c>
    </row>
    <row r="4241">
      <c r="A4241" s="219" t="s">
        <v>9238</v>
      </c>
      <c r="B4241" s="220" t="s">
        <v>9239</v>
      </c>
      <c r="C4241" s="221" t="s">
        <v>32</v>
      </c>
      <c r="D4241" s="222">
        <v>0.2985</v>
      </c>
      <c r="E4241" s="223">
        <f t="shared" si="1"/>
        <v>0.7015</v>
      </c>
      <c r="F4241" s="224">
        <v>29.98</v>
      </c>
    </row>
    <row r="4242">
      <c r="A4242" s="219" t="s">
        <v>9240</v>
      </c>
      <c r="B4242" s="220" t="s">
        <v>9241</v>
      </c>
      <c r="C4242" s="221" t="s">
        <v>32</v>
      </c>
      <c r="D4242" s="222">
        <v>0.2457</v>
      </c>
      <c r="E4242" s="223">
        <f t="shared" si="1"/>
        <v>0.7543</v>
      </c>
      <c r="F4242" s="224">
        <v>44.68</v>
      </c>
    </row>
    <row r="4243">
      <c r="A4243" s="219" t="s">
        <v>9242</v>
      </c>
      <c r="B4243" s="220" t="s">
        <v>9243</v>
      </c>
      <c r="C4243" s="221" t="s">
        <v>32</v>
      </c>
      <c r="D4243" s="222">
        <v>0.1779</v>
      </c>
      <c r="E4243" s="223">
        <f t="shared" si="1"/>
        <v>0.8221</v>
      </c>
      <c r="F4243" s="224">
        <v>72.33</v>
      </c>
    </row>
    <row r="4244">
      <c r="A4244" s="219" t="s">
        <v>9244</v>
      </c>
      <c r="B4244" s="220" t="s">
        <v>9245</v>
      </c>
      <c r="C4244" s="221" t="s">
        <v>32</v>
      </c>
      <c r="D4244" s="222">
        <v>0.1384</v>
      </c>
      <c r="E4244" s="223">
        <f t="shared" si="1"/>
        <v>0.8616</v>
      </c>
      <c r="F4244" s="224">
        <v>110.14</v>
      </c>
    </row>
    <row r="4245">
      <c r="A4245" s="219" t="s">
        <v>9246</v>
      </c>
      <c r="B4245" s="220" t="s">
        <v>9247</v>
      </c>
      <c r="C4245" s="221" t="s">
        <v>107</v>
      </c>
      <c r="D4245" s="222">
        <v>0.0768</v>
      </c>
      <c r="E4245" s="223">
        <f t="shared" si="1"/>
        <v>0.9232</v>
      </c>
      <c r="F4245" s="224">
        <v>199.36</v>
      </c>
    </row>
    <row r="4246">
      <c r="A4246" s="219" t="s">
        <v>9248</v>
      </c>
      <c r="B4246" s="220" t="s">
        <v>9249</v>
      </c>
      <c r="C4246" s="221" t="s">
        <v>107</v>
      </c>
      <c r="D4246" s="222">
        <v>0.0538</v>
      </c>
      <c r="E4246" s="223">
        <f t="shared" si="1"/>
        <v>0.9462</v>
      </c>
      <c r="F4246" s="224">
        <v>388.6</v>
      </c>
    </row>
    <row r="4247">
      <c r="A4247" s="219" t="s">
        <v>9250</v>
      </c>
      <c r="B4247" s="220" t="s">
        <v>9251</v>
      </c>
      <c r="C4247" s="221" t="s">
        <v>107</v>
      </c>
      <c r="D4247" s="222">
        <v>0.3609</v>
      </c>
      <c r="E4247" s="223">
        <f t="shared" si="1"/>
        <v>0.6391</v>
      </c>
      <c r="F4247" s="224">
        <v>27.21</v>
      </c>
    </row>
    <row r="4248">
      <c r="A4248" s="219" t="s">
        <v>9252</v>
      </c>
      <c r="B4248" s="220" t="s">
        <v>9253</v>
      </c>
      <c r="C4248" s="221" t="s">
        <v>107</v>
      </c>
      <c r="D4248" s="222">
        <v>0.3489</v>
      </c>
      <c r="E4248" s="223">
        <f t="shared" si="1"/>
        <v>0.6511</v>
      </c>
      <c r="F4248" s="224">
        <v>28.95</v>
      </c>
    </row>
    <row r="4249">
      <c r="A4249" s="219" t="s">
        <v>9254</v>
      </c>
      <c r="B4249" s="220" t="s">
        <v>9255</v>
      </c>
      <c r="C4249" s="221" t="s">
        <v>107</v>
      </c>
      <c r="D4249" s="222">
        <v>0.1405</v>
      </c>
      <c r="E4249" s="223">
        <f t="shared" si="1"/>
        <v>0.8595</v>
      </c>
      <c r="F4249" s="224">
        <v>22.63</v>
      </c>
    </row>
    <row r="4250">
      <c r="A4250" s="219" t="s">
        <v>9256</v>
      </c>
      <c r="B4250" s="220" t="s">
        <v>9257</v>
      </c>
      <c r="C4250" s="221" t="s">
        <v>107</v>
      </c>
      <c r="D4250" s="222">
        <v>0.2597</v>
      </c>
      <c r="E4250" s="223">
        <f t="shared" si="1"/>
        <v>0.7403</v>
      </c>
      <c r="F4250" s="224">
        <v>28.61</v>
      </c>
    </row>
    <row r="4251">
      <c r="A4251" s="219" t="s">
        <v>9258</v>
      </c>
      <c r="B4251" s="220" t="s">
        <v>9259</v>
      </c>
      <c r="C4251" s="221" t="s">
        <v>107</v>
      </c>
      <c r="D4251" s="222">
        <v>0.4579</v>
      </c>
      <c r="E4251" s="223">
        <f t="shared" si="1"/>
        <v>0.5421</v>
      </c>
      <c r="F4251" s="224">
        <v>51.08</v>
      </c>
    </row>
    <row r="4252">
      <c r="A4252" s="219" t="s">
        <v>9260</v>
      </c>
      <c r="B4252" s="220" t="s">
        <v>9261</v>
      </c>
      <c r="C4252" s="221" t="s">
        <v>107</v>
      </c>
      <c r="D4252" s="222">
        <v>0.4439</v>
      </c>
      <c r="E4252" s="223">
        <f t="shared" si="1"/>
        <v>0.5561</v>
      </c>
      <c r="F4252" s="224">
        <v>54.25</v>
      </c>
    </row>
    <row r="4253">
      <c r="A4253" s="219" t="s">
        <v>9262</v>
      </c>
      <c r="B4253" s="220" t="s">
        <v>9263</v>
      </c>
      <c r="C4253" s="221" t="s">
        <v>107</v>
      </c>
      <c r="D4253" s="222">
        <v>0.2009</v>
      </c>
      <c r="E4253" s="223">
        <f t="shared" si="1"/>
        <v>0.7991</v>
      </c>
      <c r="F4253" s="224">
        <v>28.37</v>
      </c>
    </row>
    <row r="4254">
      <c r="A4254" s="219" t="s">
        <v>9264</v>
      </c>
      <c r="B4254" s="220" t="s">
        <v>9265</v>
      </c>
      <c r="C4254" s="221" t="s">
        <v>107</v>
      </c>
      <c r="D4254" s="222">
        <v>0.2458</v>
      </c>
      <c r="E4254" s="223">
        <f t="shared" si="1"/>
        <v>0.7542</v>
      </c>
      <c r="F4254" s="224">
        <v>31.12</v>
      </c>
    </row>
    <row r="4255">
      <c r="A4255" s="219" t="s">
        <v>9266</v>
      </c>
      <c r="B4255" s="220" t="s">
        <v>9267</v>
      </c>
      <c r="C4255" s="221" t="s">
        <v>107</v>
      </c>
      <c r="D4255" s="222">
        <v>0.2305</v>
      </c>
      <c r="E4255" s="223">
        <f t="shared" si="1"/>
        <v>0.7695</v>
      </c>
      <c r="F4255" s="224">
        <v>22.08</v>
      </c>
    </row>
    <row r="4256">
      <c r="A4256" s="219" t="s">
        <v>9268</v>
      </c>
      <c r="B4256" s="220" t="s">
        <v>9269</v>
      </c>
      <c r="C4256" s="221" t="s">
        <v>107</v>
      </c>
      <c r="D4256" s="222">
        <v>0.2914</v>
      </c>
      <c r="E4256" s="223">
        <f t="shared" si="1"/>
        <v>0.7086</v>
      </c>
      <c r="F4256" s="224">
        <v>25.26</v>
      </c>
    </row>
    <row r="4257">
      <c r="A4257" s="219" t="s">
        <v>9270</v>
      </c>
      <c r="B4257" s="220" t="s">
        <v>9271</v>
      </c>
      <c r="C4257" s="221" t="s">
        <v>107</v>
      </c>
      <c r="D4257" s="222">
        <v>0.1876</v>
      </c>
      <c r="E4257" s="223">
        <f t="shared" si="1"/>
        <v>0.8124</v>
      </c>
      <c r="F4257" s="224">
        <v>37.04</v>
      </c>
    </row>
    <row r="4258">
      <c r="A4258" s="219" t="s">
        <v>9272</v>
      </c>
      <c r="B4258" s="220" t="s">
        <v>9273</v>
      </c>
      <c r="C4258" s="221" t="s">
        <v>107</v>
      </c>
      <c r="D4258" s="222">
        <v>0.2087</v>
      </c>
      <c r="E4258" s="223">
        <f t="shared" si="1"/>
        <v>0.7913</v>
      </c>
      <c r="F4258" s="224">
        <v>38.57</v>
      </c>
    </row>
    <row r="4259">
      <c r="A4259" s="219" t="s">
        <v>9274</v>
      </c>
      <c r="B4259" s="220" t="s">
        <v>9275</v>
      </c>
      <c r="C4259" s="221" t="s">
        <v>107</v>
      </c>
      <c r="D4259" s="222">
        <v>0.2136</v>
      </c>
      <c r="E4259" s="223">
        <f t="shared" si="1"/>
        <v>0.7864</v>
      </c>
      <c r="F4259" s="224">
        <v>28.74</v>
      </c>
    </row>
    <row r="4260">
      <c r="A4260" s="219" t="s">
        <v>9276</v>
      </c>
      <c r="B4260" s="220" t="s">
        <v>9277</v>
      </c>
      <c r="C4260" s="221" t="s">
        <v>107</v>
      </c>
      <c r="D4260" s="222">
        <v>0.2504</v>
      </c>
      <c r="E4260" s="223">
        <f t="shared" si="1"/>
        <v>0.7496</v>
      </c>
      <c r="F4260" s="224">
        <v>31.03</v>
      </c>
    </row>
    <row r="4261">
      <c r="A4261" s="219" t="s">
        <v>9278</v>
      </c>
      <c r="B4261" s="220" t="s">
        <v>9279</v>
      </c>
      <c r="C4261" s="221" t="s">
        <v>107</v>
      </c>
      <c r="D4261" s="222">
        <v>0.164</v>
      </c>
      <c r="E4261" s="223">
        <f t="shared" si="1"/>
        <v>0.836</v>
      </c>
      <c r="F4261" s="224">
        <v>51.11</v>
      </c>
    </row>
    <row r="4262">
      <c r="A4262" s="219" t="s">
        <v>9280</v>
      </c>
      <c r="B4262" s="220" t="s">
        <v>9281</v>
      </c>
      <c r="C4262" s="221" t="s">
        <v>107</v>
      </c>
      <c r="D4262" s="222">
        <v>0.166</v>
      </c>
      <c r="E4262" s="223">
        <f t="shared" si="1"/>
        <v>0.834</v>
      </c>
      <c r="F4262" s="224">
        <v>51.27</v>
      </c>
    </row>
    <row r="4263">
      <c r="A4263" s="219" t="s">
        <v>9282</v>
      </c>
      <c r="B4263" s="220" t="s">
        <v>9283</v>
      </c>
      <c r="C4263" s="221" t="s">
        <v>107</v>
      </c>
      <c r="D4263" s="222">
        <v>0.1704</v>
      </c>
      <c r="E4263" s="223">
        <f t="shared" si="1"/>
        <v>0.8296</v>
      </c>
      <c r="F4263" s="224">
        <v>43.71</v>
      </c>
    </row>
    <row r="4264">
      <c r="A4264" s="219" t="s">
        <v>9284</v>
      </c>
      <c r="B4264" s="220" t="s">
        <v>9285</v>
      </c>
      <c r="C4264" s="221" t="s">
        <v>107</v>
      </c>
      <c r="D4264" s="222">
        <v>0.133</v>
      </c>
      <c r="E4264" s="223">
        <f t="shared" si="1"/>
        <v>0.867</v>
      </c>
      <c r="F4264" s="224">
        <v>76.45</v>
      </c>
    </row>
    <row r="4265">
      <c r="A4265" s="219" t="s">
        <v>9286</v>
      </c>
      <c r="B4265" s="220" t="s">
        <v>9287</v>
      </c>
      <c r="C4265" s="221" t="s">
        <v>107</v>
      </c>
      <c r="D4265" s="222">
        <v>0.1369</v>
      </c>
      <c r="E4265" s="223">
        <f t="shared" si="1"/>
        <v>0.8631</v>
      </c>
      <c r="F4265" s="224">
        <v>66.84</v>
      </c>
    </row>
    <row r="4266">
      <c r="A4266" s="219" t="s">
        <v>9288</v>
      </c>
      <c r="B4266" s="220" t="s">
        <v>9289</v>
      </c>
      <c r="C4266" s="221" t="s">
        <v>107</v>
      </c>
      <c r="D4266" s="222">
        <v>0.0985</v>
      </c>
      <c r="E4266" s="223">
        <f t="shared" si="1"/>
        <v>0.9015</v>
      </c>
      <c r="F4266" s="224">
        <v>126.91</v>
      </c>
    </row>
    <row r="4267">
      <c r="A4267" s="219" t="s">
        <v>9290</v>
      </c>
      <c r="B4267" s="220" t="s">
        <v>9291</v>
      </c>
      <c r="C4267" s="221" t="s">
        <v>107</v>
      </c>
      <c r="D4267" s="222">
        <v>0.1272</v>
      </c>
      <c r="E4267" s="223">
        <f t="shared" si="1"/>
        <v>0.8728</v>
      </c>
      <c r="F4267" s="224">
        <v>84.33</v>
      </c>
    </row>
    <row r="4268">
      <c r="A4268" s="219" t="s">
        <v>9292</v>
      </c>
      <c r="B4268" s="220" t="s">
        <v>9293</v>
      </c>
      <c r="C4268" s="221" t="s">
        <v>107</v>
      </c>
      <c r="D4268" s="222">
        <v>0.0856</v>
      </c>
      <c r="E4268" s="223">
        <f t="shared" si="1"/>
        <v>0.9144</v>
      </c>
      <c r="F4268" s="224">
        <v>170.97</v>
      </c>
    </row>
    <row r="4269">
      <c r="A4269" s="219" t="s">
        <v>9294</v>
      </c>
      <c r="B4269" s="220" t="s">
        <v>9295</v>
      </c>
      <c r="C4269" s="221" t="s">
        <v>107</v>
      </c>
      <c r="D4269" s="222">
        <v>0.0927</v>
      </c>
      <c r="E4269" s="223">
        <f t="shared" si="1"/>
        <v>0.9073</v>
      </c>
      <c r="F4269" s="224">
        <v>136.87</v>
      </c>
    </row>
    <row r="4270">
      <c r="A4270" s="219" t="s">
        <v>9296</v>
      </c>
      <c r="B4270" s="220" t="s">
        <v>9297</v>
      </c>
      <c r="C4270" s="221" t="s">
        <v>107</v>
      </c>
      <c r="D4270" s="222">
        <v>0.0612</v>
      </c>
      <c r="E4270" s="223">
        <f t="shared" si="1"/>
        <v>0.9388</v>
      </c>
      <c r="F4270" s="224">
        <v>282.86</v>
      </c>
    </row>
    <row r="4271">
      <c r="A4271" s="219" t="s">
        <v>9298</v>
      </c>
      <c r="B4271" s="220" t="s">
        <v>9299</v>
      </c>
      <c r="C4271" s="221" t="s">
        <v>32</v>
      </c>
      <c r="D4271" s="222">
        <v>0.1882</v>
      </c>
      <c r="E4271" s="223">
        <f t="shared" si="1"/>
        <v>0.8118</v>
      </c>
      <c r="F4271" s="224">
        <v>56.91</v>
      </c>
    </row>
    <row r="4272">
      <c r="A4272" s="219" t="s">
        <v>9300</v>
      </c>
      <c r="B4272" s="220" t="s">
        <v>9301</v>
      </c>
      <c r="C4272" s="221" t="s">
        <v>32</v>
      </c>
      <c r="D4272" s="222">
        <v>0.2574</v>
      </c>
      <c r="E4272" s="223">
        <f t="shared" si="1"/>
        <v>0.7426</v>
      </c>
      <c r="F4272" s="224">
        <v>24.59</v>
      </c>
    </row>
    <row r="4273">
      <c r="A4273" s="219" t="s">
        <v>9302</v>
      </c>
      <c r="B4273" s="220" t="s">
        <v>9303</v>
      </c>
      <c r="C4273" s="221" t="s">
        <v>32</v>
      </c>
      <c r="D4273" s="222">
        <v>0.2969</v>
      </c>
      <c r="E4273" s="223">
        <f t="shared" si="1"/>
        <v>0.7031</v>
      </c>
      <c r="F4273" s="224">
        <v>36.07</v>
      </c>
    </row>
    <row r="4274">
      <c r="A4274" s="219" t="s">
        <v>9304</v>
      </c>
      <c r="B4274" s="220" t="s">
        <v>9305</v>
      </c>
      <c r="C4274" s="221" t="s">
        <v>32</v>
      </c>
      <c r="D4274" s="222">
        <v>0.4661</v>
      </c>
      <c r="E4274" s="223">
        <f t="shared" si="1"/>
        <v>0.5339</v>
      </c>
      <c r="F4274" s="224">
        <v>13.58</v>
      </c>
    </row>
    <row r="4275">
      <c r="A4275" s="219" t="s">
        <v>9306</v>
      </c>
      <c r="B4275" s="220" t="s">
        <v>9307</v>
      </c>
      <c r="C4275" s="221" t="s">
        <v>32</v>
      </c>
      <c r="D4275" s="222">
        <v>0.0942</v>
      </c>
      <c r="E4275" s="223">
        <f t="shared" si="1"/>
        <v>0.9058</v>
      </c>
      <c r="F4275" s="224">
        <v>390.63</v>
      </c>
    </row>
    <row r="4276">
      <c r="A4276" s="219" t="s">
        <v>9308</v>
      </c>
      <c r="B4276" s="220" t="s">
        <v>9309</v>
      </c>
      <c r="C4276" s="221" t="s">
        <v>32</v>
      </c>
      <c r="D4276" s="222">
        <v>0.5532</v>
      </c>
      <c r="E4276" s="223">
        <f t="shared" si="1"/>
        <v>0.4468</v>
      </c>
      <c r="F4276" s="224">
        <v>18.13</v>
      </c>
    </row>
    <row r="4277">
      <c r="A4277" s="219" t="s">
        <v>9310</v>
      </c>
      <c r="B4277" s="220" t="s">
        <v>9311</v>
      </c>
      <c r="C4277" s="221" t="s">
        <v>32</v>
      </c>
      <c r="D4277" s="222">
        <v>0.5081</v>
      </c>
      <c r="E4277" s="223">
        <f t="shared" si="1"/>
        <v>0.4919</v>
      </c>
      <c r="F4277" s="224">
        <v>14.13</v>
      </c>
    </row>
    <row r="4278">
      <c r="A4278" s="219" t="s">
        <v>9312</v>
      </c>
      <c r="B4278" s="220" t="s">
        <v>9313</v>
      </c>
      <c r="C4278" s="221" t="s">
        <v>32</v>
      </c>
      <c r="D4278" s="222">
        <v>0.5972</v>
      </c>
      <c r="E4278" s="223">
        <f t="shared" si="1"/>
        <v>0.4028</v>
      </c>
      <c r="F4278" s="224">
        <v>25.25</v>
      </c>
    </row>
    <row r="4279">
      <c r="A4279" s="219" t="s">
        <v>9314</v>
      </c>
      <c r="B4279" s="220" t="s">
        <v>9315</v>
      </c>
      <c r="C4279" s="221" t="s">
        <v>32</v>
      </c>
      <c r="D4279" s="222">
        <v>0.4495</v>
      </c>
      <c r="E4279" s="223">
        <f t="shared" si="1"/>
        <v>0.5505</v>
      </c>
      <c r="F4279" s="224">
        <v>27.23</v>
      </c>
    </row>
    <row r="4280">
      <c r="A4280" s="219" t="s">
        <v>9316</v>
      </c>
      <c r="B4280" s="220" t="s">
        <v>9317</v>
      </c>
      <c r="C4280" s="221" t="s">
        <v>32</v>
      </c>
      <c r="D4280" s="222">
        <v>0.3663</v>
      </c>
      <c r="E4280" s="223">
        <f t="shared" si="1"/>
        <v>0.6337</v>
      </c>
      <c r="F4280" s="224">
        <v>20.64</v>
      </c>
    </row>
    <row r="4281">
      <c r="A4281" s="219" t="s">
        <v>9318</v>
      </c>
      <c r="B4281" s="220" t="s">
        <v>9319</v>
      </c>
      <c r="C4281" s="221" t="s">
        <v>32</v>
      </c>
      <c r="D4281" s="222">
        <v>0.3781</v>
      </c>
      <c r="E4281" s="223">
        <f t="shared" si="1"/>
        <v>0.6219</v>
      </c>
      <c r="F4281" s="224">
        <v>39.01</v>
      </c>
    </row>
    <row r="4282">
      <c r="A4282" s="219" t="s">
        <v>9320</v>
      </c>
      <c r="B4282" s="220" t="s">
        <v>9321</v>
      </c>
      <c r="C4282" s="221" t="s">
        <v>32</v>
      </c>
      <c r="D4282" s="222">
        <v>0.2706</v>
      </c>
      <c r="E4282" s="223">
        <f t="shared" si="1"/>
        <v>0.7294</v>
      </c>
      <c r="F4282" s="224">
        <v>29.49</v>
      </c>
    </row>
    <row r="4283">
      <c r="A4283" s="219" t="s">
        <v>9322</v>
      </c>
      <c r="B4283" s="220" t="s">
        <v>9323</v>
      </c>
      <c r="C4283" s="221" t="s">
        <v>32</v>
      </c>
      <c r="D4283" s="222">
        <v>0.2966</v>
      </c>
      <c r="E4283" s="223">
        <f t="shared" si="1"/>
        <v>0.7034</v>
      </c>
      <c r="F4283" s="224">
        <v>60.36</v>
      </c>
    </row>
    <row r="4284">
      <c r="A4284" s="219" t="s">
        <v>9324</v>
      </c>
      <c r="B4284" s="220" t="s">
        <v>9325</v>
      </c>
      <c r="C4284" s="221" t="s">
        <v>32</v>
      </c>
      <c r="D4284" s="222">
        <v>0.2552</v>
      </c>
      <c r="E4284" s="223">
        <f t="shared" si="1"/>
        <v>0.7448</v>
      </c>
      <c r="F4284" s="224">
        <v>86.22</v>
      </c>
    </row>
    <row r="4285">
      <c r="A4285" s="219" t="s">
        <v>9326</v>
      </c>
      <c r="B4285" s="220" t="s">
        <v>9327</v>
      </c>
      <c r="C4285" s="221" t="s">
        <v>32</v>
      </c>
      <c r="D4285" s="222">
        <v>0.1663</v>
      </c>
      <c r="E4285" s="223">
        <f t="shared" si="1"/>
        <v>0.8337</v>
      </c>
      <c r="F4285" s="224">
        <v>154.94</v>
      </c>
    </row>
    <row r="4286">
      <c r="A4286" s="219" t="s">
        <v>9328</v>
      </c>
      <c r="B4286" s="220" t="s">
        <v>9329</v>
      </c>
      <c r="C4286" s="221" t="s">
        <v>32</v>
      </c>
      <c r="D4286" s="222">
        <v>0.1508</v>
      </c>
      <c r="E4286" s="223">
        <f t="shared" si="1"/>
        <v>0.8492</v>
      </c>
      <c r="F4286" s="224">
        <v>202.14</v>
      </c>
    </row>
    <row r="4287">
      <c r="A4287" s="219" t="s">
        <v>9330</v>
      </c>
      <c r="B4287" s="220" t="s">
        <v>9331</v>
      </c>
      <c r="C4287" s="221" t="s">
        <v>32</v>
      </c>
      <c r="D4287" s="222">
        <v>0.2439</v>
      </c>
      <c r="E4287" s="223">
        <f t="shared" si="1"/>
        <v>0.7561</v>
      </c>
      <c r="F4287" s="224">
        <v>75.39</v>
      </c>
    </row>
    <row r="4288">
      <c r="A4288" s="219" t="s">
        <v>9332</v>
      </c>
      <c r="B4288" s="220" t="s">
        <v>9333</v>
      </c>
      <c r="C4288" s="221" t="s">
        <v>32</v>
      </c>
      <c r="D4288" s="222">
        <v>0.218</v>
      </c>
      <c r="E4288" s="223">
        <f t="shared" si="1"/>
        <v>0.782</v>
      </c>
      <c r="F4288" s="224">
        <v>84.36</v>
      </c>
    </row>
    <row r="4289">
      <c r="A4289" s="219" t="s">
        <v>9334</v>
      </c>
      <c r="B4289" s="220" t="s">
        <v>9335</v>
      </c>
      <c r="C4289" s="221" t="s">
        <v>32</v>
      </c>
      <c r="D4289" s="222">
        <v>0.3232</v>
      </c>
      <c r="E4289" s="223">
        <f t="shared" si="1"/>
        <v>0.6768</v>
      </c>
      <c r="F4289" s="224">
        <v>53.59</v>
      </c>
    </row>
    <row r="4290">
      <c r="A4290" s="219" t="s">
        <v>9336</v>
      </c>
      <c r="B4290" s="220" t="s">
        <v>9337</v>
      </c>
      <c r="C4290" s="221" t="s">
        <v>32</v>
      </c>
      <c r="D4290" s="222">
        <v>0.1888</v>
      </c>
      <c r="E4290" s="223">
        <f t="shared" si="1"/>
        <v>0.8112</v>
      </c>
      <c r="F4290" s="224">
        <v>109.93</v>
      </c>
    </row>
    <row r="4291">
      <c r="A4291" s="219" t="s">
        <v>9338</v>
      </c>
      <c r="B4291" s="220" t="s">
        <v>9339</v>
      </c>
      <c r="C4291" s="221" t="s">
        <v>32</v>
      </c>
      <c r="D4291" s="222">
        <v>0.3281</v>
      </c>
      <c r="E4291" s="223">
        <f t="shared" si="1"/>
        <v>0.6719</v>
      </c>
      <c r="F4291" s="224">
        <v>21.85</v>
      </c>
    </row>
    <row r="4292">
      <c r="A4292" s="219" t="s">
        <v>9340</v>
      </c>
      <c r="B4292" s="220" t="s">
        <v>9341</v>
      </c>
      <c r="C4292" s="221" t="s">
        <v>32</v>
      </c>
      <c r="D4292" s="222">
        <v>0.3532</v>
      </c>
      <c r="E4292" s="223">
        <f t="shared" si="1"/>
        <v>0.6468</v>
      </c>
      <c r="F4292" s="224">
        <v>20.3</v>
      </c>
    </row>
    <row r="4293">
      <c r="A4293" s="219" t="s">
        <v>9342</v>
      </c>
      <c r="B4293" s="220" t="s">
        <v>9343</v>
      </c>
      <c r="C4293" s="221" t="s">
        <v>32</v>
      </c>
      <c r="D4293" s="222">
        <v>0.3426</v>
      </c>
      <c r="E4293" s="223">
        <f t="shared" si="1"/>
        <v>0.6574</v>
      </c>
      <c r="F4293" s="224">
        <v>20.93</v>
      </c>
    </row>
    <row r="4294">
      <c r="A4294" s="219" t="s">
        <v>9344</v>
      </c>
      <c r="B4294" s="220" t="s">
        <v>9345</v>
      </c>
      <c r="C4294" s="221" t="s">
        <v>32</v>
      </c>
      <c r="D4294" s="222">
        <v>0.3143</v>
      </c>
      <c r="E4294" s="223">
        <f t="shared" si="1"/>
        <v>0.6857</v>
      </c>
      <c r="F4294" s="224">
        <v>22.81</v>
      </c>
    </row>
    <row r="4295">
      <c r="A4295" s="219" t="s">
        <v>9346</v>
      </c>
      <c r="B4295" s="220" t="s">
        <v>9347</v>
      </c>
      <c r="C4295" s="221" t="s">
        <v>32</v>
      </c>
      <c r="D4295" s="222">
        <v>0.3257</v>
      </c>
      <c r="E4295" s="223">
        <f t="shared" si="1"/>
        <v>0.6743</v>
      </c>
      <c r="F4295" s="224">
        <v>11.76</v>
      </c>
    </row>
    <row r="4296">
      <c r="A4296" s="219" t="s">
        <v>9348</v>
      </c>
      <c r="B4296" s="220" t="s">
        <v>9349</v>
      </c>
      <c r="C4296" s="221" t="s">
        <v>32</v>
      </c>
      <c r="D4296" s="222">
        <v>0.2044</v>
      </c>
      <c r="E4296" s="223">
        <f t="shared" si="1"/>
        <v>0.7956</v>
      </c>
      <c r="F4296" s="224">
        <v>19.62</v>
      </c>
    </row>
    <row r="4297">
      <c r="A4297" s="219" t="s">
        <v>9350</v>
      </c>
      <c r="B4297" s="220" t="s">
        <v>9351</v>
      </c>
      <c r="C4297" s="221" t="s">
        <v>32</v>
      </c>
      <c r="D4297" s="222">
        <v>0.2092</v>
      </c>
      <c r="E4297" s="223">
        <f t="shared" si="1"/>
        <v>0.7908</v>
      </c>
      <c r="F4297" s="224">
        <v>45.08</v>
      </c>
    </row>
    <row r="4298">
      <c r="A4298" s="219" t="s">
        <v>9352</v>
      </c>
      <c r="B4298" s="220" t="s">
        <v>9353</v>
      </c>
      <c r="C4298" s="221" t="s">
        <v>32</v>
      </c>
      <c r="D4298" s="222">
        <v>0.1921</v>
      </c>
      <c r="E4298" s="223">
        <f t="shared" si="1"/>
        <v>0.8079</v>
      </c>
      <c r="F4298" s="224">
        <v>43.58</v>
      </c>
    </row>
    <row r="4299">
      <c r="A4299" s="219" t="s">
        <v>9354</v>
      </c>
      <c r="B4299" s="220" t="s">
        <v>9355</v>
      </c>
      <c r="C4299" s="221" t="s">
        <v>32</v>
      </c>
      <c r="D4299" s="222">
        <v>0.2475</v>
      </c>
      <c r="E4299" s="223">
        <f t="shared" si="1"/>
        <v>0.7525</v>
      </c>
      <c r="F4299" s="224">
        <v>48.73</v>
      </c>
    </row>
    <row r="4300">
      <c r="A4300" s="219" t="s">
        <v>9356</v>
      </c>
      <c r="B4300" s="220" t="s">
        <v>9357</v>
      </c>
      <c r="C4300" s="221" t="s">
        <v>32</v>
      </c>
      <c r="D4300" s="222">
        <v>0.3774</v>
      </c>
      <c r="E4300" s="223">
        <f t="shared" si="1"/>
        <v>0.6226</v>
      </c>
      <c r="F4300" s="224">
        <v>14.6</v>
      </c>
    </row>
    <row r="4301">
      <c r="A4301" s="219" t="s">
        <v>9358</v>
      </c>
      <c r="B4301" s="220" t="s">
        <v>9359</v>
      </c>
      <c r="C4301" s="221" t="s">
        <v>32</v>
      </c>
      <c r="D4301" s="222">
        <v>0.0821</v>
      </c>
      <c r="E4301" s="223">
        <f t="shared" si="1"/>
        <v>0.9179</v>
      </c>
      <c r="F4301" s="224">
        <v>18.02</v>
      </c>
    </row>
    <row r="4302">
      <c r="A4302" s="219" t="s">
        <v>9360</v>
      </c>
      <c r="B4302" s="220" t="s">
        <v>9361</v>
      </c>
      <c r="C4302" s="221" t="s">
        <v>32</v>
      </c>
      <c r="D4302" s="222">
        <v>0.2464</v>
      </c>
      <c r="E4302" s="223">
        <f t="shared" si="1"/>
        <v>0.7536</v>
      </c>
      <c r="F4302" s="224">
        <v>24.31</v>
      </c>
    </row>
    <row r="4303">
      <c r="A4303" s="219" t="s">
        <v>9362</v>
      </c>
      <c r="B4303" s="220" t="s">
        <v>9363</v>
      </c>
      <c r="C4303" s="221" t="s">
        <v>32</v>
      </c>
      <c r="D4303" s="222">
        <v>0.1439</v>
      </c>
      <c r="E4303" s="223">
        <f t="shared" si="1"/>
        <v>0.8561</v>
      </c>
      <c r="F4303" s="224">
        <v>37.93</v>
      </c>
    </row>
    <row r="4304">
      <c r="A4304" s="219" t="s">
        <v>9364</v>
      </c>
      <c r="B4304" s="220" t="s">
        <v>9365</v>
      </c>
      <c r="C4304" s="221" t="s">
        <v>32</v>
      </c>
      <c r="D4304" s="222">
        <v>0.1778</v>
      </c>
      <c r="E4304" s="223">
        <f t="shared" si="1"/>
        <v>0.8222</v>
      </c>
      <c r="F4304" s="224">
        <v>40.33</v>
      </c>
    </row>
    <row r="4305">
      <c r="A4305" s="219" t="s">
        <v>9366</v>
      </c>
      <c r="B4305" s="220" t="s">
        <v>9367</v>
      </c>
      <c r="C4305" s="221" t="s">
        <v>32</v>
      </c>
      <c r="D4305" s="222">
        <v>0.1197</v>
      </c>
      <c r="E4305" s="223">
        <f t="shared" si="1"/>
        <v>0.8803</v>
      </c>
      <c r="F4305" s="224">
        <v>78.8</v>
      </c>
    </row>
    <row r="4306">
      <c r="A4306" s="219" t="s">
        <v>9368</v>
      </c>
      <c r="B4306" s="220" t="s">
        <v>9369</v>
      </c>
      <c r="C4306" s="221" t="s">
        <v>32</v>
      </c>
      <c r="D4306" s="222">
        <v>0.1083</v>
      </c>
      <c r="E4306" s="223">
        <f t="shared" si="1"/>
        <v>0.8917</v>
      </c>
      <c r="F4306" s="224">
        <v>77.3</v>
      </c>
    </row>
    <row r="4307">
      <c r="A4307" s="219" t="s">
        <v>9370</v>
      </c>
      <c r="B4307" s="220" t="s">
        <v>9371</v>
      </c>
      <c r="C4307" s="221" t="s">
        <v>32</v>
      </c>
      <c r="D4307" s="222">
        <v>0.1463</v>
      </c>
      <c r="E4307" s="223">
        <f t="shared" si="1"/>
        <v>0.8537</v>
      </c>
      <c r="F4307" s="224">
        <v>82.45</v>
      </c>
    </row>
    <row r="4308">
      <c r="A4308" s="219" t="s">
        <v>9372</v>
      </c>
      <c r="B4308" s="220" t="s">
        <v>9373</v>
      </c>
      <c r="C4308" s="221" t="s">
        <v>32</v>
      </c>
      <c r="D4308" s="222">
        <v>0.3354</v>
      </c>
      <c r="E4308" s="223">
        <f t="shared" si="1"/>
        <v>0.6646</v>
      </c>
      <c r="F4308" s="224">
        <v>16.43</v>
      </c>
    </row>
    <row r="4309">
      <c r="A4309" s="219" t="s">
        <v>9374</v>
      </c>
      <c r="B4309" s="220" t="s">
        <v>9375</v>
      </c>
      <c r="C4309" s="221" t="s">
        <v>32</v>
      </c>
      <c r="D4309" s="222">
        <v>0.0736</v>
      </c>
      <c r="E4309" s="223">
        <f t="shared" si="1"/>
        <v>0.9264</v>
      </c>
      <c r="F4309" s="224">
        <v>20.12</v>
      </c>
    </row>
    <row r="4310">
      <c r="A4310" s="219" t="s">
        <v>9376</v>
      </c>
      <c r="B4310" s="220" t="s">
        <v>9377</v>
      </c>
      <c r="C4310" s="221" t="s">
        <v>32</v>
      </c>
      <c r="D4310" s="222">
        <v>0.2268</v>
      </c>
      <c r="E4310" s="223">
        <f t="shared" si="1"/>
        <v>0.7732</v>
      </c>
      <c r="F4310" s="224">
        <v>26.41</v>
      </c>
    </row>
    <row r="4311">
      <c r="A4311" s="219" t="s">
        <v>9378</v>
      </c>
      <c r="B4311" s="220" t="s">
        <v>9379</v>
      </c>
      <c r="C4311" s="221" t="s">
        <v>32</v>
      </c>
      <c r="D4311" s="222">
        <v>0.0946</v>
      </c>
      <c r="E4311" s="223">
        <f t="shared" si="1"/>
        <v>0.9054</v>
      </c>
      <c r="F4311" s="224">
        <v>57.74</v>
      </c>
    </row>
    <row r="4312">
      <c r="A4312" s="219" t="s">
        <v>9380</v>
      </c>
      <c r="B4312" s="220" t="s">
        <v>9381</v>
      </c>
      <c r="C4312" s="221" t="s">
        <v>32</v>
      </c>
      <c r="D4312" s="222">
        <v>0.1192</v>
      </c>
      <c r="E4312" s="223">
        <f t="shared" si="1"/>
        <v>0.8808</v>
      </c>
      <c r="F4312" s="224">
        <v>60.14</v>
      </c>
    </row>
    <row r="4313">
      <c r="A4313" s="219" t="s">
        <v>9382</v>
      </c>
      <c r="B4313" s="220" t="s">
        <v>9383</v>
      </c>
      <c r="C4313" s="221" t="s">
        <v>32</v>
      </c>
      <c r="D4313" s="222">
        <v>0.3002</v>
      </c>
      <c r="E4313" s="223">
        <f t="shared" si="1"/>
        <v>0.6998</v>
      </c>
      <c r="F4313" s="224">
        <v>31.41</v>
      </c>
    </row>
    <row r="4314">
      <c r="A4314" s="219" t="s">
        <v>9384</v>
      </c>
      <c r="B4314" s="220" t="s">
        <v>9385</v>
      </c>
      <c r="C4314" s="221" t="s">
        <v>32</v>
      </c>
      <c r="D4314" s="222">
        <v>0.2798</v>
      </c>
      <c r="E4314" s="223">
        <f t="shared" si="1"/>
        <v>0.7202</v>
      </c>
      <c r="F4314" s="224">
        <v>29.91</v>
      </c>
    </row>
    <row r="4315">
      <c r="A4315" s="219" t="s">
        <v>9386</v>
      </c>
      <c r="B4315" s="220" t="s">
        <v>9387</v>
      </c>
      <c r="C4315" s="221" t="s">
        <v>32</v>
      </c>
      <c r="D4315" s="222">
        <v>0.344</v>
      </c>
      <c r="E4315" s="223">
        <f t="shared" si="1"/>
        <v>0.656</v>
      </c>
      <c r="F4315" s="224">
        <v>35.06</v>
      </c>
    </row>
    <row r="4316">
      <c r="A4316" s="219" t="s">
        <v>9388</v>
      </c>
      <c r="B4316" s="220" t="s">
        <v>9389</v>
      </c>
      <c r="C4316" s="221" t="s">
        <v>32</v>
      </c>
      <c r="D4316" s="222">
        <v>0.1414</v>
      </c>
      <c r="E4316" s="223">
        <f t="shared" si="1"/>
        <v>0.8586</v>
      </c>
      <c r="F4316" s="224">
        <v>110.77</v>
      </c>
    </row>
    <row r="4317">
      <c r="A4317" s="219" t="s">
        <v>9390</v>
      </c>
      <c r="B4317" s="220" t="s">
        <v>9391</v>
      </c>
      <c r="C4317" s="221" t="s">
        <v>32</v>
      </c>
      <c r="D4317" s="222">
        <v>0.4584</v>
      </c>
      <c r="E4317" s="223">
        <f t="shared" si="1"/>
        <v>0.5416</v>
      </c>
      <c r="F4317" s="224">
        <v>12.02</v>
      </c>
    </row>
    <row r="4318">
      <c r="A4318" s="219" t="s">
        <v>9392</v>
      </c>
      <c r="B4318" s="220" t="s">
        <v>9393</v>
      </c>
      <c r="C4318" s="221" t="s">
        <v>32</v>
      </c>
      <c r="D4318" s="222">
        <v>0.1399</v>
      </c>
      <c r="E4318" s="223">
        <f t="shared" si="1"/>
        <v>0.8601</v>
      </c>
      <c r="F4318" s="224">
        <v>10.58</v>
      </c>
    </row>
    <row r="4319">
      <c r="A4319" s="219" t="s">
        <v>9394</v>
      </c>
      <c r="B4319" s="220" t="s">
        <v>9395</v>
      </c>
      <c r="C4319" s="221" t="s">
        <v>32</v>
      </c>
      <c r="D4319" s="222">
        <v>0.3551</v>
      </c>
      <c r="E4319" s="223">
        <f t="shared" si="1"/>
        <v>0.6449</v>
      </c>
      <c r="F4319" s="224">
        <v>16.87</v>
      </c>
    </row>
    <row r="4320">
      <c r="A4320" s="219" t="s">
        <v>9396</v>
      </c>
      <c r="B4320" s="220" t="s">
        <v>9397</v>
      </c>
      <c r="C4320" s="221" t="s">
        <v>32</v>
      </c>
      <c r="D4320" s="222">
        <v>0.2433</v>
      </c>
      <c r="E4320" s="223">
        <f t="shared" si="1"/>
        <v>0.7567</v>
      </c>
      <c r="F4320" s="224">
        <v>22.44</v>
      </c>
    </row>
    <row r="4321">
      <c r="A4321" s="219" t="s">
        <v>9398</v>
      </c>
      <c r="B4321" s="220" t="s">
        <v>9399</v>
      </c>
      <c r="C4321" s="221" t="s">
        <v>32</v>
      </c>
      <c r="D4321" s="222">
        <v>0.2886</v>
      </c>
      <c r="E4321" s="223">
        <f t="shared" si="1"/>
        <v>0.7114</v>
      </c>
      <c r="F4321" s="224">
        <v>24.84</v>
      </c>
    </row>
    <row r="4322">
      <c r="A4322" s="219" t="s">
        <v>9400</v>
      </c>
      <c r="B4322" s="220" t="s">
        <v>9401</v>
      </c>
      <c r="C4322" s="221" t="s">
        <v>32</v>
      </c>
      <c r="D4322" s="222">
        <v>0.3081</v>
      </c>
      <c r="E4322" s="223">
        <f t="shared" si="1"/>
        <v>0.6919</v>
      </c>
      <c r="F4322" s="224">
        <v>30.61</v>
      </c>
    </row>
    <row r="4323">
      <c r="A4323" s="219" t="s">
        <v>9402</v>
      </c>
      <c r="B4323" s="220" t="s">
        <v>9403</v>
      </c>
      <c r="C4323" s="221" t="s">
        <v>32</v>
      </c>
      <c r="D4323" s="222">
        <v>0.2875</v>
      </c>
      <c r="E4323" s="223">
        <f t="shared" si="1"/>
        <v>0.7125</v>
      </c>
      <c r="F4323" s="224">
        <v>29.11</v>
      </c>
    </row>
    <row r="4324">
      <c r="A4324" s="219" t="s">
        <v>9404</v>
      </c>
      <c r="B4324" s="220" t="s">
        <v>9405</v>
      </c>
      <c r="C4324" s="221" t="s">
        <v>32</v>
      </c>
      <c r="D4324" s="222">
        <v>0.352</v>
      </c>
      <c r="E4324" s="223">
        <f t="shared" si="1"/>
        <v>0.648</v>
      </c>
      <c r="F4324" s="224">
        <v>34.26</v>
      </c>
    </row>
    <row r="4325">
      <c r="A4325" s="219" t="s">
        <v>9406</v>
      </c>
      <c r="B4325" s="220" t="s">
        <v>9407</v>
      </c>
      <c r="C4325" s="221" t="s">
        <v>32</v>
      </c>
      <c r="D4325" s="222">
        <v>0.1481</v>
      </c>
      <c r="E4325" s="223">
        <f t="shared" si="1"/>
        <v>0.8519</v>
      </c>
      <c r="F4325" s="224">
        <v>105.76</v>
      </c>
    </row>
    <row r="4326">
      <c r="A4326" s="219" t="s">
        <v>9408</v>
      </c>
      <c r="B4326" s="220" t="s">
        <v>9409</v>
      </c>
      <c r="C4326" s="221" t="s">
        <v>32</v>
      </c>
      <c r="D4326" s="222">
        <v>0.4669</v>
      </c>
      <c r="E4326" s="223">
        <f t="shared" si="1"/>
        <v>0.5331</v>
      </c>
      <c r="F4326" s="224">
        <v>11.8</v>
      </c>
    </row>
    <row r="4327">
      <c r="A4327" s="219" t="s">
        <v>311</v>
      </c>
      <c r="B4327" s="220" t="s">
        <v>9410</v>
      </c>
      <c r="C4327" s="221" t="s">
        <v>32</v>
      </c>
      <c r="D4327" s="222">
        <v>0.1498</v>
      </c>
      <c r="E4327" s="223">
        <f t="shared" si="1"/>
        <v>0.8502</v>
      </c>
      <c r="F4327" s="224">
        <v>9.88</v>
      </c>
    </row>
    <row r="4328">
      <c r="A4328" s="219" t="s">
        <v>9411</v>
      </c>
      <c r="B4328" s="220" t="s">
        <v>9412</v>
      </c>
      <c r="C4328" s="221" t="s">
        <v>32</v>
      </c>
      <c r="D4328" s="222">
        <v>0.3704</v>
      </c>
      <c r="E4328" s="223">
        <f t="shared" si="1"/>
        <v>0.6296</v>
      </c>
      <c r="F4328" s="224">
        <v>16.17</v>
      </c>
    </row>
    <row r="4329">
      <c r="A4329" s="219" t="s">
        <v>9413</v>
      </c>
      <c r="B4329" s="220" t="s">
        <v>9414</v>
      </c>
      <c r="C4329" s="221" t="s">
        <v>32</v>
      </c>
      <c r="D4329" s="222">
        <v>0.254</v>
      </c>
      <c r="E4329" s="223">
        <f t="shared" si="1"/>
        <v>0.746</v>
      </c>
      <c r="F4329" s="224">
        <v>21.5</v>
      </c>
    </row>
    <row r="4330">
      <c r="A4330" s="219" t="s">
        <v>9415</v>
      </c>
      <c r="B4330" s="220" t="s">
        <v>9416</v>
      </c>
      <c r="C4330" s="221" t="s">
        <v>32</v>
      </c>
      <c r="D4330" s="222">
        <v>0.3</v>
      </c>
      <c r="E4330" s="223">
        <f t="shared" si="1"/>
        <v>0.7</v>
      </c>
      <c r="F4330" s="224">
        <v>23.9</v>
      </c>
    </row>
    <row r="4331">
      <c r="A4331" s="219" t="s">
        <v>9417</v>
      </c>
      <c r="B4331" s="220" t="s">
        <v>9418</v>
      </c>
      <c r="C4331" s="221" t="s">
        <v>32</v>
      </c>
      <c r="D4331" s="222">
        <v>0.2185</v>
      </c>
      <c r="E4331" s="223">
        <f t="shared" si="1"/>
        <v>0.7815</v>
      </c>
      <c r="F4331" s="224">
        <v>49.51</v>
      </c>
    </row>
    <row r="4332">
      <c r="A4332" s="219" t="s">
        <v>9419</v>
      </c>
      <c r="B4332" s="220" t="s">
        <v>9420</v>
      </c>
      <c r="C4332" s="221" t="s">
        <v>32</v>
      </c>
      <c r="D4332" s="222">
        <v>0.2158</v>
      </c>
      <c r="E4332" s="223">
        <f t="shared" si="1"/>
        <v>0.7842</v>
      </c>
      <c r="F4332" s="224">
        <v>49.25</v>
      </c>
    </row>
    <row r="4333">
      <c r="A4333" s="219" t="s">
        <v>9421</v>
      </c>
      <c r="B4333" s="220" t="s">
        <v>9422</v>
      </c>
      <c r="C4333" s="221" t="s">
        <v>32</v>
      </c>
      <c r="D4333" s="222">
        <v>0.2111</v>
      </c>
      <c r="E4333" s="223">
        <f t="shared" si="1"/>
        <v>0.7889</v>
      </c>
      <c r="F4333" s="224">
        <v>42.87</v>
      </c>
    </row>
    <row r="4334">
      <c r="A4334" s="219" t="s">
        <v>9423</v>
      </c>
      <c r="B4334" s="220" t="s">
        <v>9424</v>
      </c>
      <c r="C4334" s="221" t="s">
        <v>32</v>
      </c>
      <c r="D4334" s="222">
        <v>0.2277</v>
      </c>
      <c r="E4334" s="223">
        <f t="shared" si="1"/>
        <v>0.7723</v>
      </c>
      <c r="F4334" s="224">
        <v>44.35</v>
      </c>
    </row>
    <row r="4335">
      <c r="A4335" s="219" t="s">
        <v>9425</v>
      </c>
      <c r="B4335" s="220" t="s">
        <v>9426</v>
      </c>
      <c r="C4335" s="221" t="s">
        <v>32</v>
      </c>
      <c r="D4335" s="222">
        <v>0.181</v>
      </c>
      <c r="E4335" s="223">
        <f t="shared" si="1"/>
        <v>0.819</v>
      </c>
      <c r="F4335" s="224">
        <v>30.45</v>
      </c>
    </row>
    <row r="4336">
      <c r="A4336" s="219" t="s">
        <v>9427</v>
      </c>
      <c r="B4336" s="220" t="s">
        <v>9428</v>
      </c>
      <c r="C4336" s="221" t="s">
        <v>32</v>
      </c>
      <c r="D4336" s="222">
        <v>0.2555</v>
      </c>
      <c r="E4336" s="223">
        <f t="shared" si="1"/>
        <v>0.7445</v>
      </c>
      <c r="F4336" s="224">
        <v>35.38</v>
      </c>
    </row>
    <row r="4337">
      <c r="A4337" s="219" t="s">
        <v>9429</v>
      </c>
      <c r="B4337" s="220" t="s">
        <v>9430</v>
      </c>
      <c r="C4337" s="221" t="s">
        <v>32</v>
      </c>
      <c r="D4337" s="222">
        <v>0.2295</v>
      </c>
      <c r="E4337" s="223">
        <f t="shared" si="1"/>
        <v>0.7705</v>
      </c>
      <c r="F4337" s="224">
        <v>54.87</v>
      </c>
    </row>
    <row r="4338">
      <c r="A4338" s="219" t="s">
        <v>9431</v>
      </c>
      <c r="B4338" s="220" t="s">
        <v>9432</v>
      </c>
      <c r="C4338" s="221" t="s">
        <v>32</v>
      </c>
      <c r="D4338" s="222">
        <v>0.2111</v>
      </c>
      <c r="E4338" s="223">
        <f t="shared" si="1"/>
        <v>0.7889</v>
      </c>
      <c r="F4338" s="224">
        <v>52.87</v>
      </c>
    </row>
    <row r="4339">
      <c r="A4339" s="219" t="s">
        <v>9433</v>
      </c>
      <c r="B4339" s="220" t="s">
        <v>9434</v>
      </c>
      <c r="C4339" s="221" t="s">
        <v>32</v>
      </c>
      <c r="D4339" s="222">
        <v>0.269</v>
      </c>
      <c r="E4339" s="223">
        <f t="shared" si="1"/>
        <v>0.731</v>
      </c>
      <c r="F4339" s="224">
        <v>59.73</v>
      </c>
    </row>
    <row r="4340">
      <c r="A4340" s="219" t="s">
        <v>9435</v>
      </c>
      <c r="B4340" s="220" t="s">
        <v>9436</v>
      </c>
      <c r="C4340" s="221" t="s">
        <v>32</v>
      </c>
      <c r="D4340" s="222">
        <v>0.4324</v>
      </c>
      <c r="E4340" s="223">
        <f t="shared" si="1"/>
        <v>0.5676</v>
      </c>
      <c r="F4340" s="224">
        <v>17.0</v>
      </c>
    </row>
    <row r="4341">
      <c r="A4341" s="219" t="s">
        <v>9437</v>
      </c>
      <c r="B4341" s="220" t="s">
        <v>9438</v>
      </c>
      <c r="C4341" s="221" t="s">
        <v>32</v>
      </c>
      <c r="D4341" s="222">
        <v>0.1014</v>
      </c>
      <c r="E4341" s="223">
        <f t="shared" si="1"/>
        <v>0.8986</v>
      </c>
      <c r="F4341" s="224">
        <v>19.53</v>
      </c>
    </row>
    <row r="4342">
      <c r="A4342" s="219" t="s">
        <v>9439</v>
      </c>
      <c r="B4342" s="220" t="s">
        <v>9440</v>
      </c>
      <c r="C4342" s="221" t="s">
        <v>32</v>
      </c>
      <c r="D4342" s="222">
        <v>0.2857</v>
      </c>
      <c r="E4342" s="223">
        <f t="shared" si="1"/>
        <v>0.7143</v>
      </c>
      <c r="F4342" s="224">
        <v>27.93</v>
      </c>
    </row>
    <row r="4343">
      <c r="A4343" s="219" t="s">
        <v>9441</v>
      </c>
      <c r="B4343" s="220" t="s">
        <v>9442</v>
      </c>
      <c r="C4343" s="221" t="s">
        <v>32</v>
      </c>
      <c r="D4343" s="222">
        <v>0.187</v>
      </c>
      <c r="E4343" s="223">
        <f t="shared" si="1"/>
        <v>0.813</v>
      </c>
      <c r="F4343" s="224">
        <v>38.94</v>
      </c>
    </row>
    <row r="4344">
      <c r="A4344" s="219" t="s">
        <v>9443</v>
      </c>
      <c r="B4344" s="220" t="s">
        <v>9444</v>
      </c>
      <c r="C4344" s="221" t="s">
        <v>32</v>
      </c>
      <c r="D4344" s="222">
        <v>0.2271</v>
      </c>
      <c r="E4344" s="223">
        <f t="shared" si="1"/>
        <v>0.7729</v>
      </c>
      <c r="F4344" s="224">
        <v>42.14</v>
      </c>
    </row>
    <row r="4345">
      <c r="A4345" s="219" t="s">
        <v>9445</v>
      </c>
      <c r="B4345" s="220" t="s">
        <v>9446</v>
      </c>
      <c r="C4345" s="221" t="s">
        <v>32</v>
      </c>
      <c r="D4345" s="222">
        <v>0.1748</v>
      </c>
      <c r="E4345" s="223">
        <f t="shared" si="1"/>
        <v>0.8252</v>
      </c>
      <c r="F4345" s="224">
        <v>35.99</v>
      </c>
    </row>
    <row r="4346">
      <c r="A4346" s="219" t="s">
        <v>9447</v>
      </c>
      <c r="B4346" s="220" t="s">
        <v>9448</v>
      </c>
      <c r="C4346" s="221" t="s">
        <v>32</v>
      </c>
      <c r="D4346" s="222">
        <v>0.1595</v>
      </c>
      <c r="E4346" s="223">
        <f t="shared" si="1"/>
        <v>0.8405</v>
      </c>
      <c r="F4346" s="224">
        <v>34.99</v>
      </c>
    </row>
    <row r="4347">
      <c r="A4347" s="219" t="s">
        <v>9449</v>
      </c>
      <c r="B4347" s="220" t="s">
        <v>9450</v>
      </c>
      <c r="C4347" s="221" t="s">
        <v>32</v>
      </c>
      <c r="D4347" s="222">
        <v>0.209</v>
      </c>
      <c r="E4347" s="223">
        <f t="shared" si="1"/>
        <v>0.791</v>
      </c>
      <c r="F4347" s="224">
        <v>38.42</v>
      </c>
    </row>
    <row r="4348">
      <c r="A4348" s="219" t="s">
        <v>9451</v>
      </c>
      <c r="B4348" s="220" t="s">
        <v>9452</v>
      </c>
      <c r="C4348" s="221" t="s">
        <v>32</v>
      </c>
      <c r="D4348" s="222">
        <v>0.058</v>
      </c>
      <c r="E4348" s="223">
        <f t="shared" si="1"/>
        <v>0.942</v>
      </c>
      <c r="F4348" s="224">
        <v>17.07</v>
      </c>
    </row>
    <row r="4349">
      <c r="A4349" s="219" t="s">
        <v>9453</v>
      </c>
      <c r="B4349" s="220" t="s">
        <v>9454</v>
      </c>
      <c r="C4349" s="221" t="s">
        <v>32</v>
      </c>
      <c r="D4349" s="222">
        <v>0.1876</v>
      </c>
      <c r="E4349" s="223">
        <f t="shared" si="1"/>
        <v>0.8124</v>
      </c>
      <c r="F4349" s="224">
        <v>21.27</v>
      </c>
    </row>
    <row r="4350">
      <c r="A4350" s="219" t="s">
        <v>9455</v>
      </c>
      <c r="B4350" s="220" t="s">
        <v>9456</v>
      </c>
      <c r="C4350" s="221" t="s">
        <v>32</v>
      </c>
      <c r="D4350" s="222">
        <v>0.1498</v>
      </c>
      <c r="E4350" s="223">
        <f t="shared" si="1"/>
        <v>0.8502</v>
      </c>
      <c r="F4350" s="224">
        <v>24.3</v>
      </c>
    </row>
    <row r="4351">
      <c r="A4351" s="219" t="s">
        <v>9457</v>
      </c>
      <c r="B4351" s="220" t="s">
        <v>9458</v>
      </c>
      <c r="C4351" s="221" t="s">
        <v>32</v>
      </c>
      <c r="D4351" s="222">
        <v>0.1846</v>
      </c>
      <c r="E4351" s="223">
        <f t="shared" si="1"/>
        <v>0.8154</v>
      </c>
      <c r="F4351" s="224">
        <v>25.9</v>
      </c>
    </row>
    <row r="4352">
      <c r="A4352" s="219" t="s">
        <v>9459</v>
      </c>
      <c r="B4352" s="220" t="s">
        <v>9460</v>
      </c>
      <c r="C4352" s="221" t="s">
        <v>32</v>
      </c>
      <c r="D4352" s="222">
        <v>0.3079</v>
      </c>
      <c r="E4352" s="223">
        <f t="shared" si="1"/>
        <v>0.6921</v>
      </c>
      <c r="F4352" s="224">
        <v>20.43</v>
      </c>
    </row>
    <row r="4353">
      <c r="A4353" s="219" t="s">
        <v>9461</v>
      </c>
      <c r="B4353" s="220" t="s">
        <v>9462</v>
      </c>
      <c r="C4353" s="221" t="s">
        <v>32</v>
      </c>
      <c r="D4353" s="222">
        <v>0.2872</v>
      </c>
      <c r="E4353" s="223">
        <f t="shared" si="1"/>
        <v>0.7128</v>
      </c>
      <c r="F4353" s="224">
        <v>19.43</v>
      </c>
    </row>
    <row r="4354">
      <c r="A4354" s="219" t="s">
        <v>9463</v>
      </c>
      <c r="B4354" s="220" t="s">
        <v>9464</v>
      </c>
      <c r="C4354" s="221" t="s">
        <v>32</v>
      </c>
      <c r="D4354" s="222">
        <v>0.3513</v>
      </c>
      <c r="E4354" s="223">
        <f t="shared" si="1"/>
        <v>0.6487</v>
      </c>
      <c r="F4354" s="224">
        <v>22.86</v>
      </c>
    </row>
    <row r="4355">
      <c r="A4355" s="219" t="s">
        <v>9465</v>
      </c>
      <c r="B4355" s="220" t="s">
        <v>9466</v>
      </c>
      <c r="C4355" s="221" t="s">
        <v>32</v>
      </c>
      <c r="D4355" s="222">
        <v>0.4209</v>
      </c>
      <c r="E4355" s="223">
        <f t="shared" si="1"/>
        <v>0.5791</v>
      </c>
      <c r="F4355" s="224">
        <v>8.72</v>
      </c>
    </row>
    <row r="4356">
      <c r="A4356" s="219" t="s">
        <v>9467</v>
      </c>
      <c r="B4356" s="220" t="s">
        <v>9468</v>
      </c>
      <c r="C4356" s="221" t="s">
        <v>32</v>
      </c>
      <c r="D4356" s="222">
        <v>0.1634</v>
      </c>
      <c r="E4356" s="223">
        <f t="shared" si="1"/>
        <v>0.8366</v>
      </c>
      <c r="F4356" s="224">
        <v>6.06</v>
      </c>
    </row>
    <row r="4357">
      <c r="A4357" s="219" t="s">
        <v>331</v>
      </c>
      <c r="B4357" s="220" t="s">
        <v>9469</v>
      </c>
      <c r="C4357" s="221" t="s">
        <v>32</v>
      </c>
      <c r="D4357" s="222">
        <v>0.3866</v>
      </c>
      <c r="E4357" s="223">
        <f t="shared" si="1"/>
        <v>0.6134</v>
      </c>
      <c r="F4357" s="224">
        <v>10.32</v>
      </c>
    </row>
    <row r="4358">
      <c r="A4358" s="219" t="s">
        <v>9470</v>
      </c>
      <c r="B4358" s="220" t="s">
        <v>9471</v>
      </c>
      <c r="C4358" s="221" t="s">
        <v>32</v>
      </c>
      <c r="D4358" s="222">
        <v>0.2407</v>
      </c>
      <c r="E4358" s="223">
        <f t="shared" si="1"/>
        <v>0.7593</v>
      </c>
      <c r="F4358" s="224">
        <v>15.12</v>
      </c>
    </row>
    <row r="4359">
      <c r="A4359" s="219" t="s">
        <v>9472</v>
      </c>
      <c r="B4359" s="220" t="s">
        <v>9473</v>
      </c>
      <c r="C4359" s="221" t="s">
        <v>32</v>
      </c>
      <c r="D4359" s="222">
        <v>0.2854</v>
      </c>
      <c r="E4359" s="223">
        <f t="shared" si="1"/>
        <v>0.7146</v>
      </c>
      <c r="F4359" s="224">
        <v>16.75</v>
      </c>
    </row>
    <row r="4360">
      <c r="A4360" s="219" t="s">
        <v>9474</v>
      </c>
      <c r="B4360" s="220" t="s">
        <v>9475</v>
      </c>
      <c r="C4360" s="221" t="s">
        <v>32</v>
      </c>
      <c r="D4360" s="222">
        <v>0.1975</v>
      </c>
      <c r="E4360" s="223">
        <f t="shared" si="1"/>
        <v>0.8025</v>
      </c>
      <c r="F4360" s="224">
        <v>52.86</v>
      </c>
    </row>
    <row r="4361">
      <c r="A4361" s="219" t="s">
        <v>9476</v>
      </c>
      <c r="B4361" s="220" t="s">
        <v>9477</v>
      </c>
      <c r="C4361" s="221" t="s">
        <v>32</v>
      </c>
      <c r="D4361" s="222">
        <v>0.2671</v>
      </c>
      <c r="E4361" s="223">
        <f t="shared" si="1"/>
        <v>0.7329</v>
      </c>
      <c r="F4361" s="224">
        <v>47.13</v>
      </c>
    </row>
    <row r="4362">
      <c r="A4362" s="219" t="s">
        <v>9478</v>
      </c>
      <c r="B4362" s="220" t="s">
        <v>9479</v>
      </c>
      <c r="C4362" s="221" t="s">
        <v>32</v>
      </c>
      <c r="D4362" s="222">
        <v>0.2473</v>
      </c>
      <c r="E4362" s="223">
        <f t="shared" si="1"/>
        <v>0.7527</v>
      </c>
      <c r="F4362" s="224">
        <v>45.13</v>
      </c>
    </row>
    <row r="4363">
      <c r="A4363" s="219" t="s">
        <v>9480</v>
      </c>
      <c r="B4363" s="220" t="s">
        <v>9481</v>
      </c>
      <c r="C4363" s="221" t="s">
        <v>32</v>
      </c>
      <c r="D4363" s="222">
        <v>0.3091</v>
      </c>
      <c r="E4363" s="223">
        <f t="shared" si="1"/>
        <v>0.6909</v>
      </c>
      <c r="F4363" s="224">
        <v>51.99</v>
      </c>
    </row>
    <row r="4364">
      <c r="A4364" s="219" t="s">
        <v>9482</v>
      </c>
      <c r="B4364" s="220" t="s">
        <v>9483</v>
      </c>
      <c r="C4364" s="221" t="s">
        <v>32</v>
      </c>
      <c r="D4364" s="222">
        <v>0.4347</v>
      </c>
      <c r="E4364" s="223">
        <f t="shared" si="1"/>
        <v>0.5653</v>
      </c>
      <c r="F4364" s="224">
        <v>16.91</v>
      </c>
    </row>
    <row r="4365">
      <c r="A4365" s="219" t="s">
        <v>365</v>
      </c>
      <c r="B4365" s="220" t="s">
        <v>9484</v>
      </c>
      <c r="C4365" s="221" t="s">
        <v>32</v>
      </c>
      <c r="D4365" s="222">
        <v>0.1146</v>
      </c>
      <c r="E4365" s="223">
        <f t="shared" si="1"/>
        <v>0.8854</v>
      </c>
      <c r="F4365" s="224">
        <v>17.27</v>
      </c>
    </row>
    <row r="4366">
      <c r="A4366" s="219" t="s">
        <v>9485</v>
      </c>
      <c r="B4366" s="220" t="s">
        <v>9486</v>
      </c>
      <c r="C4366" s="221" t="s">
        <v>32</v>
      </c>
      <c r="D4366" s="222">
        <v>0.3109</v>
      </c>
      <c r="E4366" s="223">
        <f t="shared" si="1"/>
        <v>0.6891</v>
      </c>
      <c r="F4366" s="224">
        <v>25.67</v>
      </c>
    </row>
    <row r="4367">
      <c r="A4367" s="219" t="s">
        <v>9487</v>
      </c>
      <c r="B4367" s="220" t="s">
        <v>9488</v>
      </c>
      <c r="C4367" s="221" t="s">
        <v>32</v>
      </c>
      <c r="D4367" s="222">
        <v>0.1971</v>
      </c>
      <c r="E4367" s="223">
        <f t="shared" si="1"/>
        <v>0.8029</v>
      </c>
      <c r="F4367" s="224">
        <v>36.94</v>
      </c>
    </row>
    <row r="4368">
      <c r="A4368" s="219" t="s">
        <v>9489</v>
      </c>
      <c r="B4368" s="220" t="s">
        <v>9490</v>
      </c>
      <c r="C4368" s="221" t="s">
        <v>32</v>
      </c>
      <c r="D4368" s="222">
        <v>0.2384</v>
      </c>
      <c r="E4368" s="223">
        <f t="shared" si="1"/>
        <v>0.7616</v>
      </c>
      <c r="F4368" s="224">
        <v>40.14</v>
      </c>
    </row>
    <row r="4369">
      <c r="A4369" s="219" t="s">
        <v>9491</v>
      </c>
      <c r="B4369" s="220" t="s">
        <v>9492</v>
      </c>
      <c r="C4369" s="221" t="s">
        <v>32</v>
      </c>
      <c r="D4369" s="222">
        <v>0.2214</v>
      </c>
      <c r="E4369" s="223">
        <f t="shared" si="1"/>
        <v>0.7786</v>
      </c>
      <c r="F4369" s="224">
        <v>40.88</v>
      </c>
    </row>
    <row r="4370">
      <c r="A4370" s="219" t="s">
        <v>9493</v>
      </c>
      <c r="B4370" s="220" t="s">
        <v>9494</v>
      </c>
      <c r="C4370" s="221" t="s">
        <v>32</v>
      </c>
      <c r="D4370" s="222">
        <v>0.2384</v>
      </c>
      <c r="E4370" s="223">
        <f t="shared" si="1"/>
        <v>0.7616</v>
      </c>
      <c r="F4370" s="224">
        <v>42.36</v>
      </c>
    </row>
    <row r="4371">
      <c r="A4371" s="219" t="s">
        <v>9495</v>
      </c>
      <c r="B4371" s="220" t="s">
        <v>9496</v>
      </c>
      <c r="C4371" s="221" t="s">
        <v>32</v>
      </c>
      <c r="D4371" s="222">
        <v>0.2305</v>
      </c>
      <c r="E4371" s="223">
        <f t="shared" si="1"/>
        <v>0.7695</v>
      </c>
      <c r="F4371" s="224">
        <v>46.94</v>
      </c>
    </row>
    <row r="4372">
      <c r="A4372" s="219" t="s">
        <v>9497</v>
      </c>
      <c r="B4372" s="220" t="s">
        <v>9498</v>
      </c>
      <c r="C4372" s="221" t="s">
        <v>32</v>
      </c>
      <c r="D4372" s="222">
        <v>0.2277</v>
      </c>
      <c r="E4372" s="223">
        <f t="shared" si="1"/>
        <v>0.7723</v>
      </c>
      <c r="F4372" s="224">
        <v>46.68</v>
      </c>
    </row>
    <row r="4373">
      <c r="A4373" s="219" t="s">
        <v>9499</v>
      </c>
      <c r="B4373" s="220" t="s">
        <v>9500</v>
      </c>
      <c r="C4373" s="221" t="s">
        <v>32</v>
      </c>
      <c r="D4373" s="222">
        <v>0.1018</v>
      </c>
      <c r="E4373" s="223">
        <f t="shared" si="1"/>
        <v>0.8982</v>
      </c>
      <c r="F4373" s="224">
        <v>30.85</v>
      </c>
    </row>
    <row r="4374">
      <c r="A4374" s="219" t="s">
        <v>9501</v>
      </c>
      <c r="B4374" s="220" t="s">
        <v>9502</v>
      </c>
      <c r="C4374" s="221" t="s">
        <v>32</v>
      </c>
      <c r="D4374" s="222">
        <v>0.0446</v>
      </c>
      <c r="E4374" s="223">
        <f t="shared" si="1"/>
        <v>0.9554</v>
      </c>
      <c r="F4374" s="224">
        <v>10.98</v>
      </c>
    </row>
    <row r="4375">
      <c r="A4375" s="219" t="s">
        <v>9503</v>
      </c>
      <c r="B4375" s="220" t="s">
        <v>9504</v>
      </c>
      <c r="C4375" s="221" t="s">
        <v>32</v>
      </c>
      <c r="D4375" s="222">
        <v>0.079</v>
      </c>
      <c r="E4375" s="223">
        <f t="shared" si="1"/>
        <v>0.921</v>
      </c>
      <c r="F4375" s="224">
        <v>23.03</v>
      </c>
    </row>
    <row r="4376">
      <c r="A4376" s="219" t="s">
        <v>9505</v>
      </c>
      <c r="B4376" s="220" t="s">
        <v>9506</v>
      </c>
      <c r="C4376" s="221" t="s">
        <v>107</v>
      </c>
      <c r="D4376" s="222">
        <v>0.3673</v>
      </c>
      <c r="E4376" s="223">
        <f t="shared" si="1"/>
        <v>0.6327</v>
      </c>
      <c r="F4376" s="224">
        <v>31.15</v>
      </c>
    </row>
    <row r="4377">
      <c r="A4377" s="219" t="s">
        <v>9507</v>
      </c>
      <c r="B4377" s="220" t="s">
        <v>9508</v>
      </c>
      <c r="C4377" s="221" t="s">
        <v>107</v>
      </c>
      <c r="D4377" s="222">
        <v>0.458</v>
      </c>
      <c r="E4377" s="223">
        <f t="shared" si="1"/>
        <v>0.542</v>
      </c>
      <c r="F4377" s="224">
        <v>42.18</v>
      </c>
    </row>
    <row r="4378">
      <c r="A4378" s="219" t="s">
        <v>9509</v>
      </c>
      <c r="B4378" s="220" t="s">
        <v>9510</v>
      </c>
      <c r="C4378" s="221" t="s">
        <v>107</v>
      </c>
      <c r="D4378" s="222">
        <v>0.3504</v>
      </c>
      <c r="E4378" s="223">
        <f t="shared" si="1"/>
        <v>0.6496</v>
      </c>
      <c r="F4378" s="224">
        <v>29.71</v>
      </c>
    </row>
    <row r="4379">
      <c r="A4379" s="219" t="s">
        <v>9511</v>
      </c>
      <c r="B4379" s="220" t="s">
        <v>9512</v>
      </c>
      <c r="C4379" s="221" t="s">
        <v>107</v>
      </c>
      <c r="D4379" s="222">
        <v>0.231</v>
      </c>
      <c r="E4379" s="223">
        <f t="shared" si="1"/>
        <v>0.769</v>
      </c>
      <c r="F4379" s="224">
        <v>58.56</v>
      </c>
    </row>
    <row r="4380">
      <c r="A4380" s="219" t="s">
        <v>9513</v>
      </c>
      <c r="B4380" s="220" t="s">
        <v>9514</v>
      </c>
      <c r="C4380" s="221" t="s">
        <v>107</v>
      </c>
      <c r="D4380" s="222">
        <v>0.5209</v>
      </c>
      <c r="E4380" s="223">
        <f t="shared" si="1"/>
        <v>0.4791</v>
      </c>
      <c r="F4380" s="224">
        <v>24.44</v>
      </c>
    </row>
    <row r="4381">
      <c r="A4381" s="219" t="s">
        <v>353</v>
      </c>
      <c r="B4381" s="220" t="s">
        <v>9515</v>
      </c>
      <c r="C4381" s="221" t="s">
        <v>107</v>
      </c>
      <c r="D4381" s="222">
        <v>0.1334</v>
      </c>
      <c r="E4381" s="223">
        <f t="shared" si="1"/>
        <v>0.8666</v>
      </c>
      <c r="F4381" s="224">
        <v>13.49</v>
      </c>
    </row>
    <row r="4382">
      <c r="A4382" s="219" t="s">
        <v>9516</v>
      </c>
      <c r="B4382" s="220" t="s">
        <v>9517</v>
      </c>
      <c r="C4382" s="221" t="s">
        <v>107</v>
      </c>
      <c r="D4382" s="222">
        <v>0.4567</v>
      </c>
      <c r="E4382" s="223">
        <f t="shared" si="1"/>
        <v>0.5433</v>
      </c>
      <c r="F4382" s="224">
        <v>30.28</v>
      </c>
    </row>
    <row r="4383">
      <c r="A4383" s="219" t="s">
        <v>9518</v>
      </c>
      <c r="B4383" s="220" t="s">
        <v>9519</v>
      </c>
      <c r="C4383" s="221" t="s">
        <v>107</v>
      </c>
      <c r="D4383" s="222">
        <v>0.2806</v>
      </c>
      <c r="E4383" s="223">
        <f t="shared" si="1"/>
        <v>0.7194</v>
      </c>
      <c r="F4383" s="224">
        <v>23.59</v>
      </c>
    </row>
    <row r="4384">
      <c r="A4384" s="219" t="s">
        <v>9520</v>
      </c>
      <c r="B4384" s="220" t="s">
        <v>9521</v>
      </c>
      <c r="C4384" s="221" t="s">
        <v>107</v>
      </c>
      <c r="D4384" s="222">
        <v>0.4417</v>
      </c>
      <c r="E4384" s="223">
        <f t="shared" si="1"/>
        <v>0.5583</v>
      </c>
      <c r="F4384" s="224">
        <v>37.54</v>
      </c>
    </row>
    <row r="4385">
      <c r="A4385" s="219" t="s">
        <v>9522</v>
      </c>
      <c r="B4385" s="220" t="s">
        <v>9523</v>
      </c>
      <c r="C4385" s="221" t="s">
        <v>32</v>
      </c>
      <c r="D4385" s="222">
        <v>0.5312</v>
      </c>
      <c r="E4385" s="223">
        <f t="shared" si="1"/>
        <v>0.4688</v>
      </c>
      <c r="F4385" s="224">
        <v>6.57</v>
      </c>
    </row>
    <row r="4386">
      <c r="A4386" s="219" t="s">
        <v>9524</v>
      </c>
      <c r="B4386" s="220" t="s">
        <v>9525</v>
      </c>
      <c r="C4386" s="221" t="s">
        <v>32</v>
      </c>
      <c r="D4386" s="222">
        <v>0.5184</v>
      </c>
      <c r="E4386" s="223">
        <f t="shared" si="1"/>
        <v>0.4816</v>
      </c>
      <c r="F4386" s="224">
        <v>7.06</v>
      </c>
    </row>
    <row r="4387">
      <c r="A4387" s="219" t="s">
        <v>281</v>
      </c>
      <c r="B4387" s="220" t="s">
        <v>9526</v>
      </c>
      <c r="C4387" s="221" t="s">
        <v>32</v>
      </c>
      <c r="D4387" s="222">
        <v>0.5346</v>
      </c>
      <c r="E4387" s="223">
        <f t="shared" si="1"/>
        <v>0.4654</v>
      </c>
      <c r="F4387" s="224">
        <v>7.67</v>
      </c>
    </row>
    <row r="4388">
      <c r="A4388" s="219" t="s">
        <v>9527</v>
      </c>
      <c r="B4388" s="220" t="s">
        <v>9528</v>
      </c>
      <c r="C4388" s="221" t="s">
        <v>32</v>
      </c>
      <c r="D4388" s="222">
        <v>0.3575</v>
      </c>
      <c r="E4388" s="223">
        <f t="shared" si="1"/>
        <v>0.6425</v>
      </c>
      <c r="F4388" s="224">
        <v>6.35</v>
      </c>
    </row>
    <row r="4389">
      <c r="A4389" s="219" t="s">
        <v>9529</v>
      </c>
      <c r="B4389" s="220" t="s">
        <v>9530</v>
      </c>
      <c r="C4389" s="221" t="s">
        <v>32</v>
      </c>
      <c r="D4389" s="222">
        <v>0.4665</v>
      </c>
      <c r="E4389" s="223">
        <f t="shared" si="1"/>
        <v>0.5335</v>
      </c>
      <c r="F4389" s="224">
        <v>9.24</v>
      </c>
    </row>
    <row r="4390">
      <c r="A4390" s="219" t="s">
        <v>9531</v>
      </c>
      <c r="B4390" s="220" t="s">
        <v>9532</v>
      </c>
      <c r="C4390" s="221" t="s">
        <v>32</v>
      </c>
      <c r="D4390" s="222">
        <v>0.4839</v>
      </c>
      <c r="E4390" s="223">
        <f t="shared" si="1"/>
        <v>0.5161</v>
      </c>
      <c r="F4390" s="224">
        <v>9.96</v>
      </c>
    </row>
    <row r="4391">
      <c r="A4391" s="219" t="s">
        <v>9533</v>
      </c>
      <c r="B4391" s="220" t="s">
        <v>9534</v>
      </c>
      <c r="C4391" s="221" t="s">
        <v>32</v>
      </c>
      <c r="D4391" s="222">
        <v>0.3309</v>
      </c>
      <c r="E4391" s="223">
        <f t="shared" si="1"/>
        <v>0.6691</v>
      </c>
      <c r="F4391" s="224">
        <v>15.14</v>
      </c>
    </row>
    <row r="4392">
      <c r="A4392" s="219" t="s">
        <v>9535</v>
      </c>
      <c r="B4392" s="220" t="s">
        <v>9536</v>
      </c>
      <c r="C4392" s="221" t="s">
        <v>32</v>
      </c>
      <c r="D4392" s="222">
        <v>0.2411</v>
      </c>
      <c r="E4392" s="223">
        <f t="shared" si="1"/>
        <v>0.7589</v>
      </c>
      <c r="F4392" s="224">
        <v>11.86</v>
      </c>
    </row>
    <row r="4393">
      <c r="A4393" s="219" t="s">
        <v>9537</v>
      </c>
      <c r="B4393" s="220" t="s">
        <v>9538</v>
      </c>
      <c r="C4393" s="221" t="s">
        <v>32</v>
      </c>
      <c r="D4393" s="222">
        <v>0.4047</v>
      </c>
      <c r="E4393" s="223">
        <f t="shared" si="1"/>
        <v>0.5953</v>
      </c>
      <c r="F4393" s="224">
        <v>12.65</v>
      </c>
    </row>
    <row r="4394">
      <c r="A4394" s="219" t="s">
        <v>9539</v>
      </c>
      <c r="B4394" s="220" t="s">
        <v>9540</v>
      </c>
      <c r="C4394" s="221" t="s">
        <v>32</v>
      </c>
      <c r="D4394" s="222">
        <v>0.296</v>
      </c>
      <c r="E4394" s="223">
        <f t="shared" si="1"/>
        <v>0.704</v>
      </c>
      <c r="F4394" s="224">
        <v>9.29</v>
      </c>
    </row>
    <row r="4395">
      <c r="A4395" s="219" t="s">
        <v>9541</v>
      </c>
      <c r="B4395" s="220" t="s">
        <v>9542</v>
      </c>
      <c r="C4395" s="221" t="s">
        <v>32</v>
      </c>
      <c r="D4395" s="222">
        <v>0.3853</v>
      </c>
      <c r="E4395" s="223">
        <f t="shared" si="1"/>
        <v>0.6147</v>
      </c>
      <c r="F4395" s="224">
        <v>15.13</v>
      </c>
    </row>
    <row r="4396">
      <c r="A4396" s="219" t="s">
        <v>9543</v>
      </c>
      <c r="B4396" s="220" t="s">
        <v>9544</v>
      </c>
      <c r="C4396" s="221" t="s">
        <v>32</v>
      </c>
      <c r="D4396" s="222">
        <v>0.2858</v>
      </c>
      <c r="E4396" s="223">
        <f t="shared" si="1"/>
        <v>0.7142</v>
      </c>
      <c r="F4396" s="224">
        <v>11.16</v>
      </c>
    </row>
    <row r="4397">
      <c r="A4397" s="219" t="s">
        <v>9545</v>
      </c>
      <c r="B4397" s="220" t="s">
        <v>9546</v>
      </c>
      <c r="C4397" s="221" t="s">
        <v>32</v>
      </c>
      <c r="D4397" s="222">
        <v>0.3068</v>
      </c>
      <c r="E4397" s="223">
        <f t="shared" si="1"/>
        <v>0.6932</v>
      </c>
      <c r="F4397" s="224">
        <v>18.48</v>
      </c>
    </row>
    <row r="4398">
      <c r="A4398" s="219" t="s">
        <v>9547</v>
      </c>
      <c r="B4398" s="220" t="s">
        <v>9548</v>
      </c>
      <c r="C4398" s="221" t="s">
        <v>32</v>
      </c>
      <c r="D4398" s="222">
        <v>0.2086</v>
      </c>
      <c r="E4398" s="223">
        <f t="shared" si="1"/>
        <v>0.7914</v>
      </c>
      <c r="F4398" s="224">
        <v>14.81</v>
      </c>
    </row>
    <row r="4399">
      <c r="A4399" s="219" t="s">
        <v>9549</v>
      </c>
      <c r="B4399" s="220" t="s">
        <v>9550</v>
      </c>
      <c r="C4399" s="221" t="s">
        <v>32</v>
      </c>
      <c r="D4399" s="222">
        <v>0.2003</v>
      </c>
      <c r="E4399" s="223">
        <f t="shared" si="1"/>
        <v>0.7997</v>
      </c>
      <c r="F4399" s="224">
        <v>20.02</v>
      </c>
    </row>
    <row r="4400">
      <c r="A4400" s="219" t="s">
        <v>9551</v>
      </c>
      <c r="B4400" s="220" t="s">
        <v>9552</v>
      </c>
      <c r="C4400" s="221" t="s">
        <v>32</v>
      </c>
      <c r="D4400" s="222">
        <v>0.1573</v>
      </c>
      <c r="E4400" s="223">
        <f t="shared" si="1"/>
        <v>0.8427</v>
      </c>
      <c r="F4400" s="224">
        <v>30.64</v>
      </c>
    </row>
    <row r="4401">
      <c r="A4401" s="219" t="s">
        <v>9553</v>
      </c>
      <c r="B4401" s="220" t="s">
        <v>9554</v>
      </c>
      <c r="C4401" s="221" t="s">
        <v>32</v>
      </c>
      <c r="D4401" s="222">
        <v>0.1389</v>
      </c>
      <c r="E4401" s="223">
        <f t="shared" si="1"/>
        <v>0.8611</v>
      </c>
      <c r="F4401" s="224">
        <v>40.69</v>
      </c>
    </row>
    <row r="4402">
      <c r="A4402" s="219" t="s">
        <v>9555</v>
      </c>
      <c r="B4402" s="220" t="s">
        <v>9556</v>
      </c>
      <c r="C4402" s="221" t="s">
        <v>32</v>
      </c>
      <c r="D4402" s="222">
        <v>0.5398</v>
      </c>
      <c r="E4402" s="223">
        <f t="shared" si="1"/>
        <v>0.4602</v>
      </c>
      <c r="F4402" s="224">
        <v>6.78</v>
      </c>
    </row>
    <row r="4403">
      <c r="A4403" s="219" t="s">
        <v>9557</v>
      </c>
      <c r="B4403" s="220" t="s">
        <v>9558</v>
      </c>
      <c r="C4403" s="221" t="s">
        <v>32</v>
      </c>
      <c r="D4403" s="222">
        <v>0.5548</v>
      </c>
      <c r="E4403" s="223">
        <f t="shared" si="1"/>
        <v>0.4452</v>
      </c>
      <c r="F4403" s="224">
        <v>7.39</v>
      </c>
    </row>
    <row r="4404">
      <c r="A4404" s="219" t="s">
        <v>9559</v>
      </c>
      <c r="B4404" s="220" t="s">
        <v>9560</v>
      </c>
      <c r="C4404" s="221" t="s">
        <v>32</v>
      </c>
      <c r="D4404" s="222">
        <v>0.4097</v>
      </c>
      <c r="E4404" s="223">
        <f t="shared" si="1"/>
        <v>0.5903</v>
      </c>
      <c r="F4404" s="224">
        <v>5.54</v>
      </c>
    </row>
    <row r="4405">
      <c r="A4405" s="219" t="s">
        <v>9561</v>
      </c>
      <c r="B4405" s="220" t="s">
        <v>9562</v>
      </c>
      <c r="C4405" s="221" t="s">
        <v>32</v>
      </c>
      <c r="D4405" s="222">
        <v>0.5113</v>
      </c>
      <c r="E4405" s="223">
        <f t="shared" si="1"/>
        <v>0.4887</v>
      </c>
      <c r="F4405" s="224">
        <v>8.43</v>
      </c>
    </row>
    <row r="4406">
      <c r="A4406" s="219" t="s">
        <v>9563</v>
      </c>
      <c r="B4406" s="220" t="s">
        <v>9564</v>
      </c>
      <c r="C4406" s="221" t="s">
        <v>32</v>
      </c>
      <c r="D4406" s="222">
        <v>0.5268</v>
      </c>
      <c r="E4406" s="223">
        <f t="shared" si="1"/>
        <v>0.4732</v>
      </c>
      <c r="F4406" s="224">
        <v>9.15</v>
      </c>
    </row>
    <row r="4407">
      <c r="A4407" s="219" t="s">
        <v>9565</v>
      </c>
      <c r="B4407" s="220" t="s">
        <v>9566</v>
      </c>
      <c r="C4407" s="221" t="s">
        <v>32</v>
      </c>
      <c r="D4407" s="222">
        <v>0.3087</v>
      </c>
      <c r="E4407" s="223">
        <f t="shared" si="1"/>
        <v>0.6913</v>
      </c>
      <c r="F4407" s="224">
        <v>10.82</v>
      </c>
    </row>
    <row r="4408">
      <c r="A4408" s="219" t="s">
        <v>9567</v>
      </c>
      <c r="B4408" s="220" t="s">
        <v>9568</v>
      </c>
      <c r="C4408" s="221" t="s">
        <v>32</v>
      </c>
      <c r="D4408" s="222">
        <v>0.4138</v>
      </c>
      <c r="E4408" s="223">
        <f t="shared" si="1"/>
        <v>0.5862</v>
      </c>
      <c r="F4408" s="224">
        <v>14.74</v>
      </c>
    </row>
    <row r="4409">
      <c r="A4409" s="219" t="s">
        <v>9569</v>
      </c>
      <c r="B4409" s="220" t="s">
        <v>9570</v>
      </c>
      <c r="C4409" s="221" t="s">
        <v>32</v>
      </c>
      <c r="D4409" s="222">
        <v>0.253</v>
      </c>
      <c r="E4409" s="223">
        <f t="shared" si="1"/>
        <v>0.747</v>
      </c>
      <c r="F4409" s="224">
        <v>15.85</v>
      </c>
    </row>
    <row r="4410">
      <c r="A4410" s="219" t="s">
        <v>9571</v>
      </c>
      <c r="B4410" s="220" t="s">
        <v>9572</v>
      </c>
      <c r="C4410" s="221" t="s">
        <v>32</v>
      </c>
      <c r="D4410" s="222">
        <v>0.2988</v>
      </c>
      <c r="E4410" s="223">
        <f t="shared" si="1"/>
        <v>0.7012</v>
      </c>
      <c r="F4410" s="224">
        <v>6.86</v>
      </c>
    </row>
    <row r="4411">
      <c r="A4411" s="219" t="s">
        <v>9573</v>
      </c>
      <c r="B4411" s="220" t="s">
        <v>9574</v>
      </c>
      <c r="C4411" s="221" t="s">
        <v>32</v>
      </c>
      <c r="D4411" s="222">
        <v>0.4182</v>
      </c>
      <c r="E4411" s="223">
        <f t="shared" si="1"/>
        <v>0.5818</v>
      </c>
      <c r="F4411" s="224">
        <v>9.66</v>
      </c>
    </row>
    <row r="4412">
      <c r="A4412" s="219" t="s">
        <v>9575</v>
      </c>
      <c r="B4412" s="220" t="s">
        <v>9576</v>
      </c>
      <c r="C4412" s="221" t="s">
        <v>32</v>
      </c>
      <c r="D4412" s="222">
        <v>0.4367</v>
      </c>
      <c r="E4412" s="223">
        <f t="shared" si="1"/>
        <v>0.5633</v>
      </c>
      <c r="F4412" s="224">
        <v>10.35</v>
      </c>
    </row>
    <row r="4413">
      <c r="A4413" s="219" t="s">
        <v>9577</v>
      </c>
      <c r="B4413" s="220" t="s">
        <v>9578</v>
      </c>
      <c r="C4413" s="221" t="s">
        <v>32</v>
      </c>
      <c r="D4413" s="222">
        <v>0.2903</v>
      </c>
      <c r="E4413" s="223">
        <f t="shared" si="1"/>
        <v>0.7097</v>
      </c>
      <c r="F4413" s="224">
        <v>8.68</v>
      </c>
    </row>
    <row r="4414">
      <c r="A4414" s="219" t="s">
        <v>9579</v>
      </c>
      <c r="B4414" s="220" t="s">
        <v>9580</v>
      </c>
      <c r="C4414" s="221" t="s">
        <v>32</v>
      </c>
      <c r="D4414" s="222">
        <v>0.4012</v>
      </c>
      <c r="E4414" s="223">
        <f t="shared" si="1"/>
        <v>0.5988</v>
      </c>
      <c r="F4414" s="224">
        <v>11.84</v>
      </c>
    </row>
    <row r="4415">
      <c r="A4415" s="219" t="s">
        <v>9581</v>
      </c>
      <c r="B4415" s="220" t="s">
        <v>9582</v>
      </c>
      <c r="C4415" s="221" t="s">
        <v>32</v>
      </c>
      <c r="D4415" s="222">
        <v>0.2788</v>
      </c>
      <c r="E4415" s="223">
        <f t="shared" si="1"/>
        <v>0.7212</v>
      </c>
      <c r="F4415" s="224">
        <v>10.26</v>
      </c>
    </row>
    <row r="4416">
      <c r="A4416" s="219" t="s">
        <v>9583</v>
      </c>
      <c r="B4416" s="220" t="s">
        <v>9584</v>
      </c>
      <c r="C4416" s="221" t="s">
        <v>32</v>
      </c>
      <c r="D4416" s="222">
        <v>0.3854</v>
      </c>
      <c r="E4416" s="223">
        <f t="shared" si="1"/>
        <v>0.6146</v>
      </c>
      <c r="F4416" s="224">
        <v>13.7</v>
      </c>
    </row>
    <row r="4417">
      <c r="A4417" s="219" t="s">
        <v>9585</v>
      </c>
      <c r="B4417" s="220" t="s">
        <v>9586</v>
      </c>
      <c r="C4417" s="221" t="s">
        <v>32</v>
      </c>
      <c r="D4417" s="222">
        <v>0.2531</v>
      </c>
      <c r="E4417" s="223">
        <f t="shared" si="1"/>
        <v>0.7469</v>
      </c>
      <c r="F4417" s="224">
        <v>12.21</v>
      </c>
    </row>
    <row r="4418">
      <c r="A4418" s="219" t="s">
        <v>9587</v>
      </c>
      <c r="B4418" s="220" t="s">
        <v>9588</v>
      </c>
      <c r="C4418" s="221" t="s">
        <v>32</v>
      </c>
      <c r="D4418" s="222">
        <v>0.3571</v>
      </c>
      <c r="E4418" s="223">
        <f t="shared" si="1"/>
        <v>0.6429</v>
      </c>
      <c r="F4418" s="224">
        <v>15.88</v>
      </c>
    </row>
    <row r="4419">
      <c r="A4419" s="219" t="s">
        <v>9589</v>
      </c>
      <c r="B4419" s="220" t="s">
        <v>9590</v>
      </c>
      <c r="C4419" s="221" t="s">
        <v>32</v>
      </c>
      <c r="D4419" s="222">
        <v>0.1883</v>
      </c>
      <c r="E4419" s="223">
        <f t="shared" si="1"/>
        <v>0.8117</v>
      </c>
      <c r="F4419" s="224">
        <v>16.94</v>
      </c>
    </row>
    <row r="4420">
      <c r="A4420" s="219" t="s">
        <v>9591</v>
      </c>
      <c r="B4420" s="220" t="s">
        <v>9592</v>
      </c>
      <c r="C4420" s="221" t="s">
        <v>32</v>
      </c>
      <c r="D4420" s="222">
        <v>0.1724</v>
      </c>
      <c r="E4420" s="223">
        <f t="shared" si="1"/>
        <v>0.8276</v>
      </c>
      <c r="F4420" s="224">
        <v>19.84</v>
      </c>
    </row>
    <row r="4421">
      <c r="A4421" s="219" t="s">
        <v>9593</v>
      </c>
      <c r="B4421" s="220" t="s">
        <v>9594</v>
      </c>
      <c r="C4421" s="221" t="s">
        <v>32</v>
      </c>
      <c r="D4421" s="222">
        <v>0.1596</v>
      </c>
      <c r="E4421" s="223">
        <f t="shared" si="1"/>
        <v>0.8404</v>
      </c>
      <c r="F4421" s="224">
        <v>25.13</v>
      </c>
    </row>
    <row r="4422">
      <c r="A4422" s="219" t="s">
        <v>9595</v>
      </c>
      <c r="B4422" s="220" t="s">
        <v>9596</v>
      </c>
      <c r="C4422" s="221" t="s">
        <v>32</v>
      </c>
      <c r="D4422" s="222">
        <v>0.1542</v>
      </c>
      <c r="E4422" s="223">
        <f t="shared" si="1"/>
        <v>0.8458</v>
      </c>
      <c r="F4422" s="224">
        <v>29.12</v>
      </c>
    </row>
    <row r="4423">
      <c r="A4423" s="219" t="s">
        <v>9597</v>
      </c>
      <c r="B4423" s="220" t="s">
        <v>9598</v>
      </c>
      <c r="C4423" s="221" t="s">
        <v>32</v>
      </c>
      <c r="D4423" s="222">
        <v>0.4604</v>
      </c>
      <c r="E4423" s="223">
        <f t="shared" si="1"/>
        <v>0.5396</v>
      </c>
      <c r="F4423" s="224">
        <v>11.12</v>
      </c>
    </row>
    <row r="4424">
      <c r="A4424" s="219" t="s">
        <v>9599</v>
      </c>
      <c r="B4424" s="220" t="s">
        <v>9600</v>
      </c>
      <c r="C4424" s="221" t="s">
        <v>32</v>
      </c>
      <c r="D4424" s="222">
        <v>0.5035</v>
      </c>
      <c r="E4424" s="223">
        <f t="shared" si="1"/>
        <v>0.4965</v>
      </c>
      <c r="F4424" s="224">
        <v>10.11</v>
      </c>
    </row>
    <row r="4425">
      <c r="A4425" s="219" t="s">
        <v>9601</v>
      </c>
      <c r="B4425" s="220" t="s">
        <v>9602</v>
      </c>
      <c r="C4425" s="221" t="s">
        <v>32</v>
      </c>
      <c r="D4425" s="222">
        <v>0.5192</v>
      </c>
      <c r="E4425" s="223">
        <f t="shared" si="1"/>
        <v>0.4808</v>
      </c>
      <c r="F4425" s="224">
        <v>10.96</v>
      </c>
    </row>
    <row r="4426">
      <c r="A4426" s="219" t="s">
        <v>9603</v>
      </c>
      <c r="B4426" s="220" t="s">
        <v>9604</v>
      </c>
      <c r="C4426" s="221" t="s">
        <v>32</v>
      </c>
      <c r="D4426" s="222">
        <v>0.3883</v>
      </c>
      <c r="E4426" s="223">
        <f t="shared" si="1"/>
        <v>0.6117</v>
      </c>
      <c r="F4426" s="224">
        <v>7.88</v>
      </c>
    </row>
    <row r="4427">
      <c r="A4427" s="219" t="s">
        <v>9605</v>
      </c>
      <c r="B4427" s="220" t="s">
        <v>9606</v>
      </c>
      <c r="C4427" s="221" t="s">
        <v>32</v>
      </c>
      <c r="D4427" s="222">
        <v>0.4966</v>
      </c>
      <c r="E4427" s="223">
        <f t="shared" si="1"/>
        <v>0.5034</v>
      </c>
      <c r="F4427" s="224">
        <v>11.88</v>
      </c>
    </row>
    <row r="4428">
      <c r="A4428" s="219" t="s">
        <v>9607</v>
      </c>
      <c r="B4428" s="220" t="s">
        <v>9608</v>
      </c>
      <c r="C4428" s="221" t="s">
        <v>32</v>
      </c>
      <c r="D4428" s="222">
        <v>0.5132</v>
      </c>
      <c r="E4428" s="223">
        <f t="shared" si="1"/>
        <v>0.4868</v>
      </c>
      <c r="F4428" s="224">
        <v>12.86</v>
      </c>
    </row>
    <row r="4429">
      <c r="A4429" s="219" t="s">
        <v>9609</v>
      </c>
      <c r="B4429" s="220" t="s">
        <v>9610</v>
      </c>
      <c r="C4429" s="221" t="s">
        <v>32</v>
      </c>
      <c r="D4429" s="222">
        <v>0.3342</v>
      </c>
      <c r="E4429" s="223">
        <f t="shared" si="1"/>
        <v>0.6658</v>
      </c>
      <c r="F4429" s="224">
        <v>11.16</v>
      </c>
    </row>
    <row r="4430">
      <c r="A4430" s="219" t="s">
        <v>9611</v>
      </c>
      <c r="B4430" s="220" t="s">
        <v>9612</v>
      </c>
      <c r="C4430" s="221" t="s">
        <v>32</v>
      </c>
      <c r="D4430" s="222">
        <v>0.4444</v>
      </c>
      <c r="E4430" s="223">
        <f t="shared" si="1"/>
        <v>0.5556</v>
      </c>
      <c r="F4430" s="224">
        <v>15.84</v>
      </c>
    </row>
    <row r="4431">
      <c r="A4431" s="219" t="s">
        <v>9613</v>
      </c>
      <c r="B4431" s="220" t="s">
        <v>9614</v>
      </c>
      <c r="C4431" s="221" t="s">
        <v>32</v>
      </c>
      <c r="D4431" s="222">
        <v>0.4629</v>
      </c>
      <c r="E4431" s="223">
        <f t="shared" si="1"/>
        <v>0.5371</v>
      </c>
      <c r="F4431" s="224">
        <v>17.0</v>
      </c>
    </row>
    <row r="4432">
      <c r="A4432" s="219" t="s">
        <v>9615</v>
      </c>
      <c r="B4432" s="220" t="s">
        <v>9616</v>
      </c>
      <c r="C4432" s="221" t="s">
        <v>32</v>
      </c>
      <c r="D4432" s="222">
        <v>0.3324</v>
      </c>
      <c r="E4432" s="223">
        <f t="shared" si="1"/>
        <v>0.6676</v>
      </c>
      <c r="F4432" s="224">
        <v>13.66</v>
      </c>
    </row>
    <row r="4433">
      <c r="A4433" s="219" t="s">
        <v>9617</v>
      </c>
      <c r="B4433" s="220" t="s">
        <v>9618</v>
      </c>
      <c r="C4433" s="221" t="s">
        <v>32</v>
      </c>
      <c r="D4433" s="222">
        <v>0.4387</v>
      </c>
      <c r="E4433" s="223">
        <f t="shared" si="1"/>
        <v>0.5613</v>
      </c>
      <c r="F4433" s="224">
        <v>19.01</v>
      </c>
    </row>
    <row r="4434">
      <c r="A4434" s="219" t="s">
        <v>9619</v>
      </c>
      <c r="B4434" s="220" t="s">
        <v>9620</v>
      </c>
      <c r="C4434" s="221" t="s">
        <v>32</v>
      </c>
      <c r="D4434" s="222">
        <v>0.2792</v>
      </c>
      <c r="E4434" s="223">
        <f t="shared" si="1"/>
        <v>0.7208</v>
      </c>
      <c r="F4434" s="224">
        <v>19.77</v>
      </c>
    </row>
    <row r="4435">
      <c r="A4435" s="219" t="s">
        <v>9621</v>
      </c>
      <c r="B4435" s="220" t="s">
        <v>9622</v>
      </c>
      <c r="C4435" s="221" t="s">
        <v>32</v>
      </c>
      <c r="D4435" s="222">
        <v>0.3827</v>
      </c>
      <c r="E4435" s="223">
        <f t="shared" si="1"/>
        <v>0.6173</v>
      </c>
      <c r="F4435" s="224">
        <v>26.05</v>
      </c>
    </row>
    <row r="4436">
      <c r="A4436" s="219" t="s">
        <v>9623</v>
      </c>
      <c r="B4436" s="220" t="s">
        <v>9624</v>
      </c>
      <c r="C4436" s="221" t="s">
        <v>32</v>
      </c>
      <c r="D4436" s="222">
        <v>0.2361</v>
      </c>
      <c r="E4436" s="223">
        <f t="shared" si="1"/>
        <v>0.7639</v>
      </c>
      <c r="F4436" s="224">
        <v>27.7</v>
      </c>
    </row>
    <row r="4437">
      <c r="A4437" s="219" t="s">
        <v>9625</v>
      </c>
      <c r="B4437" s="220" t="s">
        <v>9626</v>
      </c>
      <c r="C4437" s="221" t="s">
        <v>32</v>
      </c>
      <c r="D4437" s="222">
        <v>0.1699</v>
      </c>
      <c r="E4437" s="223">
        <f t="shared" si="1"/>
        <v>0.8301</v>
      </c>
      <c r="F4437" s="224">
        <v>47.2</v>
      </c>
    </row>
    <row r="4438">
      <c r="A4438" s="219" t="s">
        <v>9627</v>
      </c>
      <c r="B4438" s="220" t="s">
        <v>9628</v>
      </c>
      <c r="C4438" s="221" t="s">
        <v>32</v>
      </c>
      <c r="D4438" s="222">
        <v>0.1588</v>
      </c>
      <c r="E4438" s="223">
        <f t="shared" si="1"/>
        <v>0.8412</v>
      </c>
      <c r="F4438" s="224">
        <v>56.69</v>
      </c>
    </row>
    <row r="4439">
      <c r="A4439" s="219" t="s">
        <v>9629</v>
      </c>
      <c r="B4439" s="220" t="s">
        <v>9630</v>
      </c>
      <c r="C4439" s="221" t="s">
        <v>32</v>
      </c>
      <c r="D4439" s="222">
        <v>0.507</v>
      </c>
      <c r="E4439" s="223">
        <f t="shared" si="1"/>
        <v>0.493</v>
      </c>
      <c r="F4439" s="224">
        <v>10.04</v>
      </c>
    </row>
    <row r="4440">
      <c r="A4440" s="219" t="s">
        <v>9631</v>
      </c>
      <c r="B4440" s="220" t="s">
        <v>9632</v>
      </c>
      <c r="C4440" s="221" t="s">
        <v>32</v>
      </c>
      <c r="D4440" s="222">
        <v>0.5225</v>
      </c>
      <c r="E4440" s="223">
        <f t="shared" si="1"/>
        <v>0.4775</v>
      </c>
      <c r="F4440" s="224">
        <v>10.89</v>
      </c>
    </row>
    <row r="4441">
      <c r="A4441" s="219" t="s">
        <v>9633</v>
      </c>
      <c r="B4441" s="220" t="s">
        <v>9634</v>
      </c>
      <c r="C4441" s="221" t="s">
        <v>32</v>
      </c>
      <c r="D4441" s="222">
        <v>0.3647</v>
      </c>
      <c r="E4441" s="223">
        <f t="shared" si="1"/>
        <v>0.6353</v>
      </c>
      <c r="F4441" s="224">
        <v>8.39</v>
      </c>
    </row>
    <row r="4442">
      <c r="A4442" s="219" t="s">
        <v>9635</v>
      </c>
      <c r="B4442" s="220" t="s">
        <v>9636</v>
      </c>
      <c r="C4442" s="221" t="s">
        <v>32</v>
      </c>
      <c r="D4442" s="222">
        <v>0.4762</v>
      </c>
      <c r="E4442" s="223">
        <f t="shared" si="1"/>
        <v>0.5238</v>
      </c>
      <c r="F4442" s="224">
        <v>12.39</v>
      </c>
    </row>
    <row r="4443">
      <c r="A4443" s="219" t="s">
        <v>9637</v>
      </c>
      <c r="B4443" s="220" t="s">
        <v>9638</v>
      </c>
      <c r="C4443" s="221" t="s">
        <v>32</v>
      </c>
      <c r="D4443" s="222">
        <v>0.4936</v>
      </c>
      <c r="E4443" s="223">
        <f t="shared" si="1"/>
        <v>0.5064</v>
      </c>
      <c r="F4443" s="224">
        <v>13.37</v>
      </c>
    </row>
    <row r="4444">
      <c r="A4444" s="219" t="s">
        <v>9639</v>
      </c>
      <c r="B4444" s="220" t="s">
        <v>9640</v>
      </c>
      <c r="C4444" s="221" t="s">
        <v>32</v>
      </c>
      <c r="D4444" s="222">
        <v>0.2854</v>
      </c>
      <c r="E4444" s="223">
        <f t="shared" si="1"/>
        <v>0.7146</v>
      </c>
      <c r="F4444" s="224">
        <v>13.07</v>
      </c>
    </row>
    <row r="4445">
      <c r="A4445" s="219" t="s">
        <v>9641</v>
      </c>
      <c r="B4445" s="220" t="s">
        <v>9642</v>
      </c>
      <c r="C4445" s="221" t="s">
        <v>32</v>
      </c>
      <c r="D4445" s="222">
        <v>0.3966</v>
      </c>
      <c r="E4445" s="223">
        <f t="shared" si="1"/>
        <v>0.6034</v>
      </c>
      <c r="F4445" s="224">
        <v>17.75</v>
      </c>
    </row>
    <row r="4446">
      <c r="A4446" s="219" t="s">
        <v>9643</v>
      </c>
      <c r="B4446" s="220" t="s">
        <v>9644</v>
      </c>
      <c r="C4446" s="221" t="s">
        <v>32</v>
      </c>
      <c r="D4446" s="222">
        <v>0.4162</v>
      </c>
      <c r="E4446" s="223">
        <f t="shared" si="1"/>
        <v>0.5838</v>
      </c>
      <c r="F4446" s="224">
        <v>18.91</v>
      </c>
    </row>
    <row r="4447">
      <c r="A4447" s="219" t="s">
        <v>9645</v>
      </c>
      <c r="B4447" s="220" t="s">
        <v>9646</v>
      </c>
      <c r="C4447" s="221" t="s">
        <v>32</v>
      </c>
      <c r="D4447" s="222">
        <v>0.2271</v>
      </c>
      <c r="E4447" s="223">
        <f t="shared" si="1"/>
        <v>0.7729</v>
      </c>
      <c r="F4447" s="224">
        <v>19.99</v>
      </c>
    </row>
    <row r="4448">
      <c r="A4448" s="219" t="s">
        <v>9647</v>
      </c>
      <c r="B4448" s="220" t="s">
        <v>9648</v>
      </c>
      <c r="C4448" s="221" t="s">
        <v>32</v>
      </c>
      <c r="D4448" s="222">
        <v>0.3291</v>
      </c>
      <c r="E4448" s="223">
        <f t="shared" si="1"/>
        <v>0.6709</v>
      </c>
      <c r="F4448" s="224">
        <v>25.34</v>
      </c>
    </row>
    <row r="4449">
      <c r="A4449" s="219" t="s">
        <v>9649</v>
      </c>
      <c r="B4449" s="220" t="s">
        <v>9650</v>
      </c>
      <c r="C4449" s="221" t="s">
        <v>32</v>
      </c>
      <c r="D4449" s="222">
        <v>0.2361</v>
      </c>
      <c r="E4449" s="223">
        <f t="shared" si="1"/>
        <v>0.7639</v>
      </c>
      <c r="F4449" s="224">
        <v>23.38</v>
      </c>
    </row>
    <row r="4450">
      <c r="A4450" s="219" t="s">
        <v>9651</v>
      </c>
      <c r="B4450" s="220" t="s">
        <v>9652</v>
      </c>
      <c r="C4450" s="221" t="s">
        <v>32</v>
      </c>
      <c r="D4450" s="222">
        <v>0.3361</v>
      </c>
      <c r="E4450" s="223">
        <f t="shared" si="1"/>
        <v>0.6639</v>
      </c>
      <c r="F4450" s="224">
        <v>29.66</v>
      </c>
    </row>
    <row r="4451">
      <c r="A4451" s="219" t="s">
        <v>9653</v>
      </c>
      <c r="B4451" s="220" t="s">
        <v>9654</v>
      </c>
      <c r="C4451" s="221" t="s">
        <v>32</v>
      </c>
      <c r="D4451" s="222">
        <v>0.1421</v>
      </c>
      <c r="E4451" s="223">
        <f t="shared" si="1"/>
        <v>0.8579</v>
      </c>
      <c r="F4451" s="224">
        <v>46.03</v>
      </c>
    </row>
    <row r="4452">
      <c r="A4452" s="219" t="s">
        <v>9655</v>
      </c>
      <c r="B4452" s="220" t="s">
        <v>9656</v>
      </c>
      <c r="C4452" s="221" t="s">
        <v>32</v>
      </c>
      <c r="D4452" s="222">
        <v>0.1184</v>
      </c>
      <c r="E4452" s="223">
        <f t="shared" si="1"/>
        <v>0.8816</v>
      </c>
      <c r="F4452" s="224">
        <v>67.71</v>
      </c>
    </row>
    <row r="4453">
      <c r="A4453" s="219" t="s">
        <v>9657</v>
      </c>
      <c r="B4453" s="220" t="s">
        <v>9658</v>
      </c>
      <c r="C4453" s="221" t="s">
        <v>32</v>
      </c>
      <c r="D4453" s="222">
        <v>0.1062</v>
      </c>
      <c r="E4453" s="223">
        <f t="shared" si="1"/>
        <v>0.8938</v>
      </c>
      <c r="F4453" s="224">
        <v>84.75</v>
      </c>
    </row>
    <row r="4454">
      <c r="A4454" s="219" t="s">
        <v>9659</v>
      </c>
      <c r="B4454" s="220" t="s">
        <v>9660</v>
      </c>
      <c r="C4454" s="221" t="s">
        <v>32</v>
      </c>
      <c r="D4454" s="222">
        <v>0.3272</v>
      </c>
      <c r="E4454" s="223">
        <f t="shared" si="1"/>
        <v>0.6728</v>
      </c>
      <c r="F4454" s="224">
        <v>10.36</v>
      </c>
    </row>
    <row r="4455">
      <c r="A4455" s="219" t="s">
        <v>9661</v>
      </c>
      <c r="B4455" s="220" t="s">
        <v>9662</v>
      </c>
      <c r="C4455" s="221" t="s">
        <v>32</v>
      </c>
      <c r="D4455" s="222">
        <v>0.3468</v>
      </c>
      <c r="E4455" s="223">
        <f t="shared" si="1"/>
        <v>0.6532</v>
      </c>
      <c r="F4455" s="224">
        <v>10.93</v>
      </c>
    </row>
    <row r="4456">
      <c r="A4456" s="219" t="s">
        <v>9663</v>
      </c>
      <c r="B4456" s="220" t="s">
        <v>9664</v>
      </c>
      <c r="C4456" s="221" t="s">
        <v>32</v>
      </c>
      <c r="D4456" s="222">
        <v>0.1943</v>
      </c>
      <c r="E4456" s="223">
        <f t="shared" si="1"/>
        <v>0.8057</v>
      </c>
      <c r="F4456" s="224">
        <v>10.5</v>
      </c>
    </row>
    <row r="4457">
      <c r="A4457" s="219" t="s">
        <v>9665</v>
      </c>
      <c r="B4457" s="220" t="s">
        <v>9666</v>
      </c>
      <c r="C4457" s="221" t="s">
        <v>32</v>
      </c>
      <c r="D4457" s="222">
        <v>0.2982</v>
      </c>
      <c r="E4457" s="223">
        <f t="shared" si="1"/>
        <v>0.7018</v>
      </c>
      <c r="F4457" s="224">
        <v>13.18</v>
      </c>
    </row>
    <row r="4458">
      <c r="A4458" s="219" t="s">
        <v>9667</v>
      </c>
      <c r="B4458" s="220" t="s">
        <v>9668</v>
      </c>
      <c r="C4458" s="221" t="s">
        <v>32</v>
      </c>
      <c r="D4458" s="222">
        <v>0.3181</v>
      </c>
      <c r="E4458" s="223">
        <f t="shared" si="1"/>
        <v>0.6819</v>
      </c>
      <c r="F4458" s="224">
        <v>13.83</v>
      </c>
    </row>
    <row r="4459">
      <c r="A4459" s="219" t="s">
        <v>9669</v>
      </c>
      <c r="B4459" s="220" t="s">
        <v>9670</v>
      </c>
      <c r="C4459" s="221" t="s">
        <v>32</v>
      </c>
      <c r="D4459" s="222">
        <v>0.1192</v>
      </c>
      <c r="E4459" s="223">
        <f t="shared" si="1"/>
        <v>0.8808</v>
      </c>
      <c r="F4459" s="224">
        <v>20.97</v>
      </c>
    </row>
    <row r="4460">
      <c r="A4460" s="219" t="s">
        <v>9671</v>
      </c>
      <c r="B4460" s="220" t="s">
        <v>9672</v>
      </c>
      <c r="C4460" s="221" t="s">
        <v>32</v>
      </c>
      <c r="D4460" s="222">
        <v>0.1947</v>
      </c>
      <c r="E4460" s="223">
        <f t="shared" si="1"/>
        <v>0.8053</v>
      </c>
      <c r="F4460" s="224">
        <v>24.09</v>
      </c>
    </row>
    <row r="4461">
      <c r="A4461" s="219" t="s">
        <v>9673</v>
      </c>
      <c r="B4461" s="220" t="s">
        <v>9674</v>
      </c>
      <c r="C4461" s="221" t="s">
        <v>32</v>
      </c>
      <c r="D4461" s="222">
        <v>0.2108</v>
      </c>
      <c r="E4461" s="223">
        <f t="shared" si="1"/>
        <v>0.7892</v>
      </c>
      <c r="F4461" s="224">
        <v>24.86</v>
      </c>
    </row>
    <row r="4462">
      <c r="A4462" s="219" t="s">
        <v>9675</v>
      </c>
      <c r="B4462" s="220" t="s">
        <v>9676</v>
      </c>
      <c r="C4462" s="221" t="s">
        <v>32</v>
      </c>
      <c r="D4462" s="222">
        <v>0.5593</v>
      </c>
      <c r="E4462" s="223">
        <f t="shared" si="1"/>
        <v>0.4407</v>
      </c>
      <c r="F4462" s="224">
        <v>9.1</v>
      </c>
    </row>
    <row r="4463">
      <c r="A4463" s="219" t="s">
        <v>9677</v>
      </c>
      <c r="B4463" s="220" t="s">
        <v>9678</v>
      </c>
      <c r="C4463" s="221" t="s">
        <v>32</v>
      </c>
      <c r="D4463" s="222">
        <v>0.5719</v>
      </c>
      <c r="E4463" s="223">
        <f t="shared" si="1"/>
        <v>0.4281</v>
      </c>
      <c r="F4463" s="224">
        <v>9.95</v>
      </c>
    </row>
    <row r="4464">
      <c r="A4464" s="219" t="s">
        <v>9679</v>
      </c>
      <c r="B4464" s="220" t="s">
        <v>9680</v>
      </c>
      <c r="C4464" s="221" t="s">
        <v>32</v>
      </c>
      <c r="D4464" s="222">
        <v>0.439</v>
      </c>
      <c r="E4464" s="223">
        <f t="shared" si="1"/>
        <v>0.561</v>
      </c>
      <c r="F4464" s="224">
        <v>6.97</v>
      </c>
    </row>
    <row r="4465">
      <c r="A4465" s="219" t="s">
        <v>9681</v>
      </c>
      <c r="B4465" s="220" t="s">
        <v>9682</v>
      </c>
      <c r="C4465" s="221" t="s">
        <v>32</v>
      </c>
      <c r="D4465" s="222">
        <v>0.5378</v>
      </c>
      <c r="E4465" s="223">
        <f t="shared" si="1"/>
        <v>0.4622</v>
      </c>
      <c r="F4465" s="224">
        <v>10.97</v>
      </c>
    </row>
    <row r="4466">
      <c r="A4466" s="219" t="s">
        <v>9683</v>
      </c>
      <c r="B4466" s="220" t="s">
        <v>9684</v>
      </c>
      <c r="C4466" s="221" t="s">
        <v>32</v>
      </c>
      <c r="D4466" s="222">
        <v>0.5523</v>
      </c>
      <c r="E4466" s="223">
        <f t="shared" si="1"/>
        <v>0.4477</v>
      </c>
      <c r="F4466" s="224">
        <v>11.95</v>
      </c>
    </row>
    <row r="4467">
      <c r="A4467" s="219" t="s">
        <v>9685</v>
      </c>
      <c r="B4467" s="220" t="s">
        <v>9686</v>
      </c>
      <c r="C4467" s="221" t="s">
        <v>32</v>
      </c>
      <c r="D4467" s="222">
        <v>0.3438</v>
      </c>
      <c r="E4467" s="223">
        <f t="shared" si="1"/>
        <v>0.6562</v>
      </c>
      <c r="F4467" s="224">
        <v>10.85</v>
      </c>
    </row>
    <row r="4468">
      <c r="A4468" s="219" t="s">
        <v>9687</v>
      </c>
      <c r="B4468" s="220" t="s">
        <v>9688</v>
      </c>
      <c r="C4468" s="221" t="s">
        <v>32</v>
      </c>
      <c r="D4468" s="222">
        <v>0.4533</v>
      </c>
      <c r="E4468" s="223">
        <f t="shared" si="1"/>
        <v>0.5467</v>
      </c>
      <c r="F4468" s="224">
        <v>15.53</v>
      </c>
    </row>
    <row r="4469">
      <c r="A4469" s="219" t="s">
        <v>9689</v>
      </c>
      <c r="B4469" s="220" t="s">
        <v>9690</v>
      </c>
      <c r="C4469" s="221" t="s">
        <v>32</v>
      </c>
      <c r="D4469" s="222">
        <v>0.4715</v>
      </c>
      <c r="E4469" s="223">
        <f t="shared" si="1"/>
        <v>0.5285</v>
      </c>
      <c r="F4469" s="224">
        <v>16.69</v>
      </c>
    </row>
    <row r="4470">
      <c r="A4470" s="219" t="s">
        <v>9691</v>
      </c>
      <c r="B4470" s="220" t="s">
        <v>9692</v>
      </c>
      <c r="C4470" s="221" t="s">
        <v>32</v>
      </c>
      <c r="D4470" s="222">
        <v>0.3202</v>
      </c>
      <c r="E4470" s="223">
        <f t="shared" si="1"/>
        <v>0.6798</v>
      </c>
      <c r="F4470" s="224">
        <v>14.18</v>
      </c>
    </row>
    <row r="4471">
      <c r="A4471" s="219" t="s">
        <v>9693</v>
      </c>
      <c r="B4471" s="220" t="s">
        <v>9694</v>
      </c>
      <c r="C4471" s="221" t="s">
        <v>32</v>
      </c>
      <c r="D4471" s="222">
        <v>0.427</v>
      </c>
      <c r="E4471" s="223">
        <f t="shared" si="1"/>
        <v>0.573</v>
      </c>
      <c r="F4471" s="224">
        <v>19.53</v>
      </c>
    </row>
    <row r="4472">
      <c r="A4472" s="219" t="s">
        <v>9695</v>
      </c>
      <c r="B4472" s="220" t="s">
        <v>9696</v>
      </c>
      <c r="C4472" s="221" t="s">
        <v>32</v>
      </c>
      <c r="D4472" s="222">
        <v>0.3058</v>
      </c>
      <c r="E4472" s="223">
        <f t="shared" si="1"/>
        <v>0.6942</v>
      </c>
      <c r="F4472" s="224">
        <v>18.05</v>
      </c>
    </row>
    <row r="4473">
      <c r="A4473" s="219" t="s">
        <v>9697</v>
      </c>
      <c r="B4473" s="220" t="s">
        <v>9698</v>
      </c>
      <c r="C4473" s="221" t="s">
        <v>32</v>
      </c>
      <c r="D4473" s="222">
        <v>0.4098</v>
      </c>
      <c r="E4473" s="223">
        <f t="shared" si="1"/>
        <v>0.5902</v>
      </c>
      <c r="F4473" s="224">
        <v>24.33</v>
      </c>
    </row>
    <row r="4474">
      <c r="A4474" s="219" t="s">
        <v>9699</v>
      </c>
      <c r="B4474" s="220" t="s">
        <v>9700</v>
      </c>
      <c r="C4474" s="221" t="s">
        <v>32</v>
      </c>
      <c r="D4474" s="222">
        <v>0.1659</v>
      </c>
      <c r="E4474" s="223">
        <f t="shared" si="1"/>
        <v>0.8341</v>
      </c>
      <c r="F4474" s="224">
        <v>39.43</v>
      </c>
    </row>
    <row r="4475">
      <c r="A4475" s="219" t="s">
        <v>9701</v>
      </c>
      <c r="B4475" s="220" t="s">
        <v>9702</v>
      </c>
      <c r="C4475" s="221" t="s">
        <v>32</v>
      </c>
      <c r="D4475" s="222">
        <v>0.1002</v>
      </c>
      <c r="E4475" s="223">
        <f t="shared" si="1"/>
        <v>0.8998</v>
      </c>
      <c r="F4475" s="224">
        <v>80.04</v>
      </c>
    </row>
    <row r="4476">
      <c r="A4476" s="219" t="s">
        <v>9703</v>
      </c>
      <c r="B4476" s="220" t="s">
        <v>9704</v>
      </c>
      <c r="C4476" s="221" t="s">
        <v>32</v>
      </c>
      <c r="D4476" s="222">
        <v>0.0922</v>
      </c>
      <c r="E4476" s="223">
        <f t="shared" si="1"/>
        <v>0.9078</v>
      </c>
      <c r="F4476" s="224">
        <v>97.61</v>
      </c>
    </row>
    <row r="4477">
      <c r="A4477" s="219" t="s">
        <v>9705</v>
      </c>
      <c r="B4477" s="220" t="s">
        <v>9706</v>
      </c>
      <c r="C4477" s="221" t="s">
        <v>32</v>
      </c>
      <c r="D4477" s="222">
        <v>0.4017</v>
      </c>
      <c r="E4477" s="223">
        <f t="shared" si="1"/>
        <v>0.5983</v>
      </c>
      <c r="F4477" s="224">
        <v>14.19</v>
      </c>
    </row>
    <row r="4478">
      <c r="A4478" s="219" t="s">
        <v>9707</v>
      </c>
      <c r="B4478" s="220" t="s">
        <v>9708</v>
      </c>
      <c r="C4478" s="221" t="s">
        <v>32</v>
      </c>
      <c r="D4478" s="222">
        <v>0.3532</v>
      </c>
      <c r="E4478" s="223">
        <f t="shared" si="1"/>
        <v>0.6468</v>
      </c>
      <c r="F4478" s="224">
        <v>17.41</v>
      </c>
    </row>
    <row r="4479">
      <c r="A4479" s="219" t="s">
        <v>9709</v>
      </c>
      <c r="B4479" s="220" t="s">
        <v>9710</v>
      </c>
      <c r="C4479" s="221" t="s">
        <v>32</v>
      </c>
      <c r="D4479" s="222">
        <v>0.5925</v>
      </c>
      <c r="E4479" s="223">
        <f t="shared" si="1"/>
        <v>0.4075</v>
      </c>
      <c r="F4479" s="224">
        <v>8.59</v>
      </c>
    </row>
    <row r="4480">
      <c r="A4480" s="219" t="s">
        <v>9711</v>
      </c>
      <c r="B4480" s="220" t="s">
        <v>9712</v>
      </c>
      <c r="C4480" s="221" t="s">
        <v>32</v>
      </c>
      <c r="D4480" s="222">
        <v>0.6028</v>
      </c>
      <c r="E4480" s="223">
        <f t="shared" si="1"/>
        <v>0.3972</v>
      </c>
      <c r="F4480" s="224">
        <v>9.44</v>
      </c>
    </row>
    <row r="4481">
      <c r="A4481" s="219" t="s">
        <v>9713</v>
      </c>
      <c r="B4481" s="220" t="s">
        <v>9714</v>
      </c>
      <c r="C4481" s="221" t="s">
        <v>32</v>
      </c>
      <c r="D4481" s="222">
        <v>0.4912</v>
      </c>
      <c r="E4481" s="223">
        <f t="shared" si="1"/>
        <v>0.5088</v>
      </c>
      <c r="F4481" s="224">
        <v>6.23</v>
      </c>
    </row>
    <row r="4482">
      <c r="A4482" s="219" t="s">
        <v>9715</v>
      </c>
      <c r="B4482" s="220" t="s">
        <v>9716</v>
      </c>
      <c r="C4482" s="221" t="s">
        <v>32</v>
      </c>
      <c r="D4482" s="222">
        <v>0.5767</v>
      </c>
      <c r="E4482" s="223">
        <f t="shared" si="1"/>
        <v>0.4233</v>
      </c>
      <c r="F4482" s="224">
        <v>10.23</v>
      </c>
    </row>
    <row r="4483">
      <c r="A4483" s="219" t="s">
        <v>277</v>
      </c>
      <c r="B4483" s="220" t="s">
        <v>1583</v>
      </c>
      <c r="C4483" s="221" t="s">
        <v>32</v>
      </c>
      <c r="D4483" s="222">
        <v>0.5888</v>
      </c>
      <c r="E4483" s="223">
        <f t="shared" si="1"/>
        <v>0.4112</v>
      </c>
      <c r="F4483" s="224">
        <v>11.21</v>
      </c>
    </row>
    <row r="4484">
      <c r="A4484" s="219" t="s">
        <v>9717</v>
      </c>
      <c r="B4484" s="220" t="s">
        <v>9718</v>
      </c>
      <c r="C4484" s="221" t="s">
        <v>32</v>
      </c>
      <c r="D4484" s="222">
        <v>0.4941</v>
      </c>
      <c r="E4484" s="223">
        <f t="shared" si="1"/>
        <v>0.5059</v>
      </c>
      <c r="F4484" s="224">
        <v>11.11</v>
      </c>
    </row>
    <row r="4485">
      <c r="A4485" s="219" t="s">
        <v>9719</v>
      </c>
      <c r="B4485" s="220" t="s">
        <v>9720</v>
      </c>
      <c r="C4485" s="221" t="s">
        <v>32</v>
      </c>
      <c r="D4485" s="222">
        <v>0.4054</v>
      </c>
      <c r="E4485" s="223">
        <f t="shared" si="1"/>
        <v>0.5946</v>
      </c>
      <c r="F4485" s="224">
        <v>9.2</v>
      </c>
    </row>
    <row r="4486">
      <c r="A4486" s="219" t="s">
        <v>9721</v>
      </c>
      <c r="B4486" s="220" t="s">
        <v>9722</v>
      </c>
      <c r="C4486" s="221" t="s">
        <v>32</v>
      </c>
      <c r="D4486" s="222">
        <v>0.5072</v>
      </c>
      <c r="E4486" s="223">
        <f t="shared" si="1"/>
        <v>0.4928</v>
      </c>
      <c r="F4486" s="224">
        <v>13.88</v>
      </c>
    </row>
    <row r="4487">
      <c r="A4487" s="219" t="s">
        <v>9723</v>
      </c>
      <c r="B4487" s="220" t="s">
        <v>9724</v>
      </c>
      <c r="C4487" s="221" t="s">
        <v>32</v>
      </c>
      <c r="D4487" s="222">
        <v>0.5233</v>
      </c>
      <c r="E4487" s="223">
        <f t="shared" si="1"/>
        <v>0.4767</v>
      </c>
      <c r="F4487" s="224">
        <v>15.04</v>
      </c>
    </row>
    <row r="4488">
      <c r="A4488" s="219" t="s">
        <v>9725</v>
      </c>
      <c r="B4488" s="220" t="s">
        <v>9726</v>
      </c>
      <c r="C4488" s="221" t="s">
        <v>32</v>
      </c>
      <c r="D4488" s="222">
        <v>0.3213</v>
      </c>
      <c r="E4488" s="223">
        <f t="shared" si="1"/>
        <v>0.6787</v>
      </c>
      <c r="F4488" s="224">
        <v>14.13</v>
      </c>
    </row>
    <row r="4489">
      <c r="A4489" s="219" t="s">
        <v>9727</v>
      </c>
      <c r="B4489" s="220" t="s">
        <v>9728</v>
      </c>
      <c r="C4489" s="221" t="s">
        <v>32</v>
      </c>
      <c r="D4489" s="222">
        <v>0.4281</v>
      </c>
      <c r="E4489" s="223">
        <f t="shared" si="1"/>
        <v>0.5719</v>
      </c>
      <c r="F4489" s="224">
        <v>19.48</v>
      </c>
    </row>
    <row r="4490">
      <c r="A4490" s="219" t="s">
        <v>9729</v>
      </c>
      <c r="B4490" s="220" t="s">
        <v>9730</v>
      </c>
      <c r="C4490" s="221" t="s">
        <v>32</v>
      </c>
      <c r="D4490" s="222">
        <v>0.3525</v>
      </c>
      <c r="E4490" s="223">
        <f t="shared" si="1"/>
        <v>0.6475</v>
      </c>
      <c r="F4490" s="224">
        <v>15.66</v>
      </c>
    </row>
    <row r="4491">
      <c r="A4491" s="219" t="s">
        <v>9731</v>
      </c>
      <c r="B4491" s="220" t="s">
        <v>9732</v>
      </c>
      <c r="C4491" s="221" t="s">
        <v>32</v>
      </c>
      <c r="D4491" s="222">
        <v>0.4544</v>
      </c>
      <c r="E4491" s="223">
        <f t="shared" si="1"/>
        <v>0.5456</v>
      </c>
      <c r="F4491" s="224">
        <v>21.94</v>
      </c>
    </row>
    <row r="4492">
      <c r="A4492" s="219" t="s">
        <v>9733</v>
      </c>
      <c r="B4492" s="220" t="s">
        <v>9734</v>
      </c>
      <c r="C4492" s="221" t="s">
        <v>32</v>
      </c>
      <c r="D4492" s="222">
        <v>0.1591</v>
      </c>
      <c r="E4492" s="223">
        <f t="shared" si="1"/>
        <v>0.8409</v>
      </c>
      <c r="F4492" s="224">
        <v>41.1</v>
      </c>
    </row>
    <row r="4493">
      <c r="A4493" s="219" t="s">
        <v>9735</v>
      </c>
      <c r="B4493" s="220" t="s">
        <v>9736</v>
      </c>
      <c r="C4493" s="221" t="s">
        <v>32</v>
      </c>
      <c r="D4493" s="222">
        <v>0.0807</v>
      </c>
      <c r="E4493" s="223">
        <f t="shared" si="1"/>
        <v>0.9193</v>
      </c>
      <c r="F4493" s="224">
        <v>99.35</v>
      </c>
    </row>
    <row r="4494">
      <c r="A4494" s="219" t="s">
        <v>9737</v>
      </c>
      <c r="B4494" s="220" t="s">
        <v>9738</v>
      </c>
      <c r="C4494" s="221" t="s">
        <v>32</v>
      </c>
      <c r="D4494" s="222">
        <v>0.0761</v>
      </c>
      <c r="E4494" s="223">
        <f t="shared" si="1"/>
        <v>0.9239</v>
      </c>
      <c r="F4494" s="224">
        <v>118.29</v>
      </c>
    </row>
    <row r="4495">
      <c r="A4495" s="219" t="s">
        <v>9739</v>
      </c>
      <c r="B4495" s="220" t="s">
        <v>9740</v>
      </c>
      <c r="C4495" s="221" t="s">
        <v>32</v>
      </c>
      <c r="D4495" s="222">
        <v>0.4816</v>
      </c>
      <c r="E4495" s="223">
        <f t="shared" si="1"/>
        <v>0.5184</v>
      </c>
      <c r="F4495" s="224">
        <v>11.4</v>
      </c>
    </row>
    <row r="4496">
      <c r="A4496" s="219" t="s">
        <v>9741</v>
      </c>
      <c r="B4496" s="220" t="s">
        <v>9742</v>
      </c>
      <c r="C4496" s="221" t="s">
        <v>32</v>
      </c>
      <c r="D4496" s="222">
        <v>0.4996</v>
      </c>
      <c r="E4496" s="223">
        <f t="shared" si="1"/>
        <v>0.5004</v>
      </c>
      <c r="F4496" s="224">
        <v>12.31</v>
      </c>
    </row>
    <row r="4497">
      <c r="A4497" s="219" t="s">
        <v>9743</v>
      </c>
      <c r="B4497" s="220" t="s">
        <v>9744</v>
      </c>
      <c r="C4497" s="221" t="s">
        <v>32</v>
      </c>
      <c r="D4497" s="222">
        <v>0.304</v>
      </c>
      <c r="E4497" s="223">
        <f t="shared" si="1"/>
        <v>0.696</v>
      </c>
      <c r="F4497" s="224">
        <v>11.15</v>
      </c>
    </row>
    <row r="4498">
      <c r="A4498" s="219" t="s">
        <v>9745</v>
      </c>
      <c r="B4498" s="220" t="s">
        <v>9746</v>
      </c>
      <c r="C4498" s="221" t="s">
        <v>32</v>
      </c>
      <c r="D4498" s="222">
        <v>0.4177</v>
      </c>
      <c r="E4498" s="223">
        <f t="shared" si="1"/>
        <v>0.5823</v>
      </c>
      <c r="F4498" s="224">
        <v>15.49</v>
      </c>
    </row>
    <row r="4499">
      <c r="A4499" s="219" t="s">
        <v>9747</v>
      </c>
      <c r="B4499" s="220" t="s">
        <v>9748</v>
      </c>
      <c r="C4499" s="221" t="s">
        <v>32</v>
      </c>
      <c r="D4499" s="222">
        <v>0.4369</v>
      </c>
      <c r="E4499" s="223">
        <f t="shared" si="1"/>
        <v>0.5631</v>
      </c>
      <c r="F4499" s="224">
        <v>16.57</v>
      </c>
    </row>
    <row r="4500">
      <c r="A4500" s="219" t="s">
        <v>9749</v>
      </c>
      <c r="B4500" s="220" t="s">
        <v>9750</v>
      </c>
      <c r="C4500" s="221" t="s">
        <v>32</v>
      </c>
      <c r="D4500" s="222">
        <v>0.325</v>
      </c>
      <c r="E4500" s="223">
        <f t="shared" si="1"/>
        <v>0.675</v>
      </c>
      <c r="F4500" s="224">
        <v>10.74</v>
      </c>
    </row>
    <row r="4501">
      <c r="A4501" s="219" t="s">
        <v>9751</v>
      </c>
      <c r="B4501" s="220" t="s">
        <v>9752</v>
      </c>
      <c r="C4501" s="221" t="s">
        <v>32</v>
      </c>
      <c r="D4501" s="222">
        <v>0.2928</v>
      </c>
      <c r="E4501" s="223">
        <f t="shared" si="1"/>
        <v>0.7072</v>
      </c>
      <c r="F4501" s="224">
        <v>12.5</v>
      </c>
    </row>
    <row r="4502">
      <c r="A4502" s="219" t="s">
        <v>9753</v>
      </c>
      <c r="B4502" s="220" t="s">
        <v>9754</v>
      </c>
      <c r="C4502" s="221" t="s">
        <v>32</v>
      </c>
      <c r="D4502" s="222">
        <v>0.3127</v>
      </c>
      <c r="E4502" s="223">
        <f t="shared" si="1"/>
        <v>0.6873</v>
      </c>
      <c r="F4502" s="224">
        <v>13.11</v>
      </c>
    </row>
    <row r="4503">
      <c r="A4503" s="219" t="s">
        <v>9755</v>
      </c>
      <c r="B4503" s="220" t="s">
        <v>9756</v>
      </c>
      <c r="C4503" s="221" t="s">
        <v>32</v>
      </c>
      <c r="D4503" s="222">
        <v>0.1783</v>
      </c>
      <c r="E4503" s="223">
        <f t="shared" si="1"/>
        <v>0.8217</v>
      </c>
      <c r="F4503" s="224">
        <v>24.17</v>
      </c>
    </row>
    <row r="4504">
      <c r="A4504" s="219" t="s">
        <v>9757</v>
      </c>
      <c r="B4504" s="220" t="s">
        <v>9758</v>
      </c>
      <c r="C4504" s="221" t="s">
        <v>32</v>
      </c>
      <c r="D4504" s="222">
        <v>0.1937</v>
      </c>
      <c r="E4504" s="223">
        <f t="shared" si="1"/>
        <v>0.8063</v>
      </c>
      <c r="F4504" s="224">
        <v>24.89</v>
      </c>
    </row>
    <row r="4505">
      <c r="A4505" s="219" t="s">
        <v>9759</v>
      </c>
      <c r="B4505" s="220" t="s">
        <v>9760</v>
      </c>
      <c r="C4505" s="221" t="s">
        <v>32</v>
      </c>
      <c r="D4505" s="222">
        <v>0.2696</v>
      </c>
      <c r="E4505" s="223">
        <f t="shared" si="1"/>
        <v>0.7304</v>
      </c>
      <c r="F4505" s="224">
        <v>18.99</v>
      </c>
    </row>
    <row r="4506">
      <c r="A4506" s="219" t="s">
        <v>9761</v>
      </c>
      <c r="B4506" s="220" t="s">
        <v>9762</v>
      </c>
      <c r="C4506" s="221" t="s">
        <v>32</v>
      </c>
      <c r="D4506" s="222">
        <v>0.1759</v>
      </c>
      <c r="E4506" s="223">
        <f t="shared" si="1"/>
        <v>0.8241</v>
      </c>
      <c r="F4506" s="224">
        <v>15.63</v>
      </c>
    </row>
    <row r="4507">
      <c r="A4507" s="219" t="s">
        <v>9763</v>
      </c>
      <c r="B4507" s="220" t="s">
        <v>9764</v>
      </c>
      <c r="C4507" s="221" t="s">
        <v>32</v>
      </c>
      <c r="D4507" s="222">
        <v>0.2055</v>
      </c>
      <c r="E4507" s="223">
        <f t="shared" si="1"/>
        <v>0.7945</v>
      </c>
      <c r="F4507" s="224">
        <v>28.37</v>
      </c>
    </row>
    <row r="4508">
      <c r="A4508" s="219" t="s">
        <v>9765</v>
      </c>
      <c r="B4508" s="220" t="s">
        <v>9766</v>
      </c>
      <c r="C4508" s="221" t="s">
        <v>32</v>
      </c>
      <c r="D4508" s="222">
        <v>0.1307</v>
      </c>
      <c r="E4508" s="223">
        <f t="shared" si="1"/>
        <v>0.8693</v>
      </c>
      <c r="F4508" s="224">
        <v>24.4</v>
      </c>
    </row>
    <row r="4509">
      <c r="A4509" s="219" t="s">
        <v>9767</v>
      </c>
      <c r="B4509" s="220" t="s">
        <v>9768</v>
      </c>
      <c r="C4509" s="221" t="s">
        <v>32</v>
      </c>
      <c r="D4509" s="222">
        <v>0.2146</v>
      </c>
      <c r="E4509" s="223">
        <f t="shared" si="1"/>
        <v>0.7854</v>
      </c>
      <c r="F4509" s="224">
        <v>15.8</v>
      </c>
    </row>
    <row r="4510">
      <c r="A4510" s="219" t="s">
        <v>9769</v>
      </c>
      <c r="B4510" s="220" t="s">
        <v>9770</v>
      </c>
      <c r="C4510" s="221" t="s">
        <v>32</v>
      </c>
      <c r="D4510" s="222">
        <v>0.2315</v>
      </c>
      <c r="E4510" s="223">
        <f t="shared" si="1"/>
        <v>0.7685</v>
      </c>
      <c r="F4510" s="224">
        <v>16.37</v>
      </c>
    </row>
    <row r="4511">
      <c r="A4511" s="219" t="s">
        <v>9771</v>
      </c>
      <c r="B4511" s="220" t="s">
        <v>9772</v>
      </c>
      <c r="C4511" s="221" t="s">
        <v>32</v>
      </c>
      <c r="D4511" s="222">
        <v>0.1281</v>
      </c>
      <c r="E4511" s="223">
        <f t="shared" si="1"/>
        <v>0.8719</v>
      </c>
      <c r="F4511" s="224">
        <v>15.93</v>
      </c>
    </row>
    <row r="4512">
      <c r="A4512" s="219" t="s">
        <v>9773</v>
      </c>
      <c r="B4512" s="220" t="s">
        <v>9774</v>
      </c>
      <c r="C4512" s="221" t="s">
        <v>32</v>
      </c>
      <c r="D4512" s="222">
        <v>0.2112</v>
      </c>
      <c r="E4512" s="223">
        <f t="shared" si="1"/>
        <v>0.7888</v>
      </c>
      <c r="F4512" s="224">
        <v>18.61</v>
      </c>
    </row>
    <row r="4513">
      <c r="A4513" s="219" t="s">
        <v>9775</v>
      </c>
      <c r="B4513" s="220" t="s">
        <v>9776</v>
      </c>
      <c r="C4513" s="221" t="s">
        <v>32</v>
      </c>
      <c r="D4513" s="222">
        <v>0.2285</v>
      </c>
      <c r="E4513" s="223">
        <f t="shared" si="1"/>
        <v>0.7715</v>
      </c>
      <c r="F4513" s="224">
        <v>19.26</v>
      </c>
    </row>
    <row r="4514">
      <c r="A4514" s="219" t="s">
        <v>9777</v>
      </c>
      <c r="B4514" s="220" t="s">
        <v>9778</v>
      </c>
      <c r="C4514" s="221" t="s">
        <v>32</v>
      </c>
      <c r="D4514" s="222">
        <v>0.0956</v>
      </c>
      <c r="E4514" s="223">
        <f t="shared" si="1"/>
        <v>0.9044</v>
      </c>
      <c r="F4514" s="224">
        <v>26.16</v>
      </c>
    </row>
    <row r="4515">
      <c r="A4515" s="219" t="s">
        <v>9779</v>
      </c>
      <c r="B4515" s="220" t="s">
        <v>9780</v>
      </c>
      <c r="C4515" s="221" t="s">
        <v>32</v>
      </c>
      <c r="D4515" s="222">
        <v>0.1602</v>
      </c>
      <c r="E4515" s="223">
        <f t="shared" si="1"/>
        <v>0.8398</v>
      </c>
      <c r="F4515" s="224">
        <v>29.28</v>
      </c>
    </row>
    <row r="4516">
      <c r="A4516" s="219" t="s">
        <v>9781</v>
      </c>
      <c r="B4516" s="220" t="s">
        <v>9782</v>
      </c>
      <c r="C4516" s="221" t="s">
        <v>32</v>
      </c>
      <c r="D4516" s="222">
        <v>0.1744</v>
      </c>
      <c r="E4516" s="223">
        <f t="shared" si="1"/>
        <v>0.8256</v>
      </c>
      <c r="F4516" s="224">
        <v>30.05</v>
      </c>
    </row>
    <row r="4517">
      <c r="A4517" s="219" t="s">
        <v>9783</v>
      </c>
      <c r="B4517" s="220" t="s">
        <v>9784</v>
      </c>
      <c r="C4517" s="221" t="s">
        <v>32</v>
      </c>
      <c r="D4517" s="222">
        <v>0.0897</v>
      </c>
      <c r="E4517" s="223">
        <f t="shared" si="1"/>
        <v>0.9103</v>
      </c>
      <c r="F4517" s="224">
        <v>33.46</v>
      </c>
    </row>
    <row r="4518">
      <c r="A4518" s="219" t="s">
        <v>9785</v>
      </c>
      <c r="B4518" s="220" t="s">
        <v>9786</v>
      </c>
      <c r="C4518" s="221" t="s">
        <v>32</v>
      </c>
      <c r="D4518" s="222">
        <v>0.15</v>
      </c>
      <c r="E4518" s="223">
        <f t="shared" si="1"/>
        <v>0.85</v>
      </c>
      <c r="F4518" s="224">
        <v>37.07</v>
      </c>
    </row>
    <row r="4519">
      <c r="A4519" s="219" t="s">
        <v>9787</v>
      </c>
      <c r="B4519" s="220" t="s">
        <v>9788</v>
      </c>
      <c r="C4519" s="221" t="s">
        <v>32</v>
      </c>
      <c r="D4519" s="222">
        <v>0.1029</v>
      </c>
      <c r="E4519" s="223">
        <f t="shared" si="1"/>
        <v>0.8971</v>
      </c>
      <c r="F4519" s="224">
        <v>35.67</v>
      </c>
    </row>
    <row r="4520">
      <c r="A4520" s="219" t="s">
        <v>9789</v>
      </c>
      <c r="B4520" s="220" t="s">
        <v>9790</v>
      </c>
      <c r="C4520" s="221" t="s">
        <v>32</v>
      </c>
      <c r="D4520" s="222">
        <v>0.1665</v>
      </c>
      <c r="E4520" s="223">
        <f t="shared" si="1"/>
        <v>0.8335</v>
      </c>
      <c r="F4520" s="224">
        <v>39.89</v>
      </c>
    </row>
    <row r="4521">
      <c r="A4521" s="219" t="s">
        <v>9791</v>
      </c>
      <c r="B4521" s="220" t="s">
        <v>9792</v>
      </c>
      <c r="C4521" s="221" t="s">
        <v>32</v>
      </c>
      <c r="D4521" s="222">
        <v>0.0906</v>
      </c>
      <c r="E4521" s="223">
        <f t="shared" si="1"/>
        <v>0.9094</v>
      </c>
      <c r="F4521" s="224">
        <v>47.91</v>
      </c>
    </row>
    <row r="4522">
      <c r="A4522" s="219" t="s">
        <v>9793</v>
      </c>
      <c r="B4522" s="220" t="s">
        <v>9794</v>
      </c>
      <c r="C4522" s="221" t="s">
        <v>32</v>
      </c>
      <c r="D4522" s="222">
        <v>0.4848</v>
      </c>
      <c r="E4522" s="223">
        <f t="shared" si="1"/>
        <v>0.5152</v>
      </c>
      <c r="F4522" s="224">
        <v>7.55</v>
      </c>
    </row>
    <row r="4523">
      <c r="A4523" s="219" t="s">
        <v>9795</v>
      </c>
      <c r="B4523" s="220" t="s">
        <v>9796</v>
      </c>
      <c r="C4523" s="221" t="s">
        <v>32</v>
      </c>
      <c r="D4523" s="222">
        <v>0.5025</v>
      </c>
      <c r="E4523" s="223">
        <f t="shared" si="1"/>
        <v>0.4975</v>
      </c>
      <c r="F4523" s="224">
        <v>8.16</v>
      </c>
    </row>
    <row r="4524">
      <c r="A4524" s="219" t="s">
        <v>9797</v>
      </c>
      <c r="B4524" s="220" t="s">
        <v>9798</v>
      </c>
      <c r="C4524" s="221" t="s">
        <v>32</v>
      </c>
      <c r="D4524" s="222">
        <v>0.2987</v>
      </c>
      <c r="E4524" s="223">
        <f t="shared" si="1"/>
        <v>0.7013</v>
      </c>
      <c r="F4524" s="224">
        <v>7.6</v>
      </c>
    </row>
    <row r="4525">
      <c r="A4525" s="219" t="s">
        <v>9799</v>
      </c>
      <c r="B4525" s="220" t="s">
        <v>9800</v>
      </c>
      <c r="C4525" s="221" t="s">
        <v>32</v>
      </c>
      <c r="D4525" s="222">
        <v>0.4109</v>
      </c>
      <c r="E4525" s="223">
        <f t="shared" si="1"/>
        <v>0.5891</v>
      </c>
      <c r="F4525" s="224">
        <v>10.49</v>
      </c>
    </row>
    <row r="4526">
      <c r="A4526" s="219" t="s">
        <v>9801</v>
      </c>
      <c r="B4526" s="220" t="s">
        <v>9802</v>
      </c>
      <c r="C4526" s="221" t="s">
        <v>32</v>
      </c>
      <c r="D4526" s="222">
        <v>0.43</v>
      </c>
      <c r="E4526" s="223">
        <f t="shared" si="1"/>
        <v>0.57</v>
      </c>
      <c r="F4526" s="224">
        <v>11.21</v>
      </c>
    </row>
    <row r="4527">
      <c r="A4527" s="219" t="s">
        <v>9803</v>
      </c>
      <c r="B4527" s="220" t="s">
        <v>9804</v>
      </c>
      <c r="C4527" s="221" t="s">
        <v>32</v>
      </c>
      <c r="D4527" s="222">
        <v>0.2542</v>
      </c>
      <c r="E4527" s="223">
        <f t="shared" si="1"/>
        <v>0.7458</v>
      </c>
      <c r="F4527" s="224">
        <v>10.82</v>
      </c>
    </row>
    <row r="4528">
      <c r="A4528" s="219" t="s">
        <v>9805</v>
      </c>
      <c r="B4528" s="220" t="s">
        <v>9806</v>
      </c>
      <c r="C4528" s="221" t="s">
        <v>32</v>
      </c>
      <c r="D4528" s="222">
        <v>0.3611</v>
      </c>
      <c r="E4528" s="223">
        <f t="shared" si="1"/>
        <v>0.6389</v>
      </c>
      <c r="F4528" s="224">
        <v>14.18</v>
      </c>
    </row>
    <row r="4529">
      <c r="A4529" s="219" t="s">
        <v>9807</v>
      </c>
      <c r="B4529" s="220" t="s">
        <v>9808</v>
      </c>
      <c r="C4529" s="221" t="s">
        <v>32</v>
      </c>
      <c r="D4529" s="222">
        <v>0.2352</v>
      </c>
      <c r="E4529" s="223">
        <f t="shared" si="1"/>
        <v>0.7648</v>
      </c>
      <c r="F4529" s="224">
        <v>12.16</v>
      </c>
    </row>
    <row r="4530">
      <c r="A4530" s="219" t="s">
        <v>9809</v>
      </c>
      <c r="B4530" s="220" t="s">
        <v>9810</v>
      </c>
      <c r="C4530" s="221" t="s">
        <v>32</v>
      </c>
      <c r="D4530" s="222">
        <v>0.3385</v>
      </c>
      <c r="E4530" s="223">
        <f t="shared" si="1"/>
        <v>0.6615</v>
      </c>
      <c r="F4530" s="224">
        <v>15.6</v>
      </c>
    </row>
    <row r="4531">
      <c r="A4531" s="219" t="s">
        <v>9811</v>
      </c>
      <c r="B4531" s="220" t="s">
        <v>9812</v>
      </c>
      <c r="C4531" s="221" t="s">
        <v>32</v>
      </c>
      <c r="D4531" s="222">
        <v>0.1906</v>
      </c>
      <c r="E4531" s="223">
        <f t="shared" si="1"/>
        <v>0.8094</v>
      </c>
      <c r="F4531" s="224">
        <v>21.04</v>
      </c>
    </row>
    <row r="4532">
      <c r="A4532" s="219" t="s">
        <v>9813</v>
      </c>
      <c r="B4532" s="220" t="s">
        <v>9814</v>
      </c>
      <c r="C4532" s="221" t="s">
        <v>32</v>
      </c>
      <c r="D4532" s="222">
        <v>0.1067</v>
      </c>
      <c r="E4532" s="223">
        <f t="shared" si="1"/>
        <v>0.8933</v>
      </c>
      <c r="F4532" s="224">
        <v>21.28</v>
      </c>
    </row>
    <row r="4533">
      <c r="A4533" s="219" t="s">
        <v>9815</v>
      </c>
      <c r="B4533" s="220" t="s">
        <v>9816</v>
      </c>
      <c r="C4533" s="221" t="s">
        <v>32</v>
      </c>
      <c r="D4533" s="222">
        <v>0.4958</v>
      </c>
      <c r="E4533" s="223">
        <f t="shared" si="1"/>
        <v>0.5042</v>
      </c>
      <c r="F4533" s="224">
        <v>8.27</v>
      </c>
    </row>
    <row r="4534">
      <c r="A4534" s="219" t="s">
        <v>9817</v>
      </c>
      <c r="B4534" s="220" t="s">
        <v>9818</v>
      </c>
      <c r="C4534" s="221" t="s">
        <v>32</v>
      </c>
      <c r="D4534" s="222">
        <v>0.2536</v>
      </c>
      <c r="E4534" s="223">
        <f t="shared" si="1"/>
        <v>0.7464</v>
      </c>
      <c r="F4534" s="224">
        <v>8.95</v>
      </c>
    </row>
    <row r="4535">
      <c r="A4535" s="219" t="s">
        <v>9819</v>
      </c>
      <c r="B4535" s="220" t="s">
        <v>9820</v>
      </c>
      <c r="C4535" s="221" t="s">
        <v>32</v>
      </c>
      <c r="D4535" s="222">
        <v>0.364</v>
      </c>
      <c r="E4535" s="223">
        <f t="shared" si="1"/>
        <v>0.636</v>
      </c>
      <c r="F4535" s="224">
        <v>11.84</v>
      </c>
    </row>
    <row r="4536">
      <c r="A4536" s="219" t="s">
        <v>9821</v>
      </c>
      <c r="B4536" s="220" t="s">
        <v>9822</v>
      </c>
      <c r="C4536" s="221" t="s">
        <v>32</v>
      </c>
      <c r="D4536" s="222">
        <v>0.3838</v>
      </c>
      <c r="E4536" s="223">
        <f t="shared" si="1"/>
        <v>0.6162</v>
      </c>
      <c r="F4536" s="224">
        <v>12.56</v>
      </c>
    </row>
    <row r="4537">
      <c r="A4537" s="219" t="s">
        <v>9823</v>
      </c>
      <c r="B4537" s="220" t="s">
        <v>9824</v>
      </c>
      <c r="C4537" s="221" t="s">
        <v>32</v>
      </c>
      <c r="D4537" s="222">
        <v>0.5313</v>
      </c>
      <c r="E4537" s="223">
        <f t="shared" si="1"/>
        <v>0.4687</v>
      </c>
      <c r="F4537" s="224">
        <v>6.38</v>
      </c>
    </row>
    <row r="4538">
      <c r="A4538" s="219" t="s">
        <v>9825</v>
      </c>
      <c r="B4538" s="220" t="s">
        <v>9826</v>
      </c>
      <c r="C4538" s="221" t="s">
        <v>32</v>
      </c>
      <c r="D4538" s="222">
        <v>0.5453</v>
      </c>
      <c r="E4538" s="223">
        <f t="shared" si="1"/>
        <v>0.4547</v>
      </c>
      <c r="F4538" s="224">
        <v>6.95</v>
      </c>
    </row>
    <row r="4539">
      <c r="A4539" s="219" t="s">
        <v>9827</v>
      </c>
      <c r="B4539" s="220" t="s">
        <v>9828</v>
      </c>
      <c r="C4539" s="221" t="s">
        <v>32</v>
      </c>
      <c r="D4539" s="222">
        <v>0.418</v>
      </c>
      <c r="E4539" s="223">
        <f t="shared" si="1"/>
        <v>0.582</v>
      </c>
      <c r="F4539" s="224">
        <v>4.88</v>
      </c>
    </row>
    <row r="4540">
      <c r="A4540" s="219" t="s">
        <v>9829</v>
      </c>
      <c r="B4540" s="220" t="s">
        <v>9830</v>
      </c>
      <c r="C4540" s="221" t="s">
        <v>32</v>
      </c>
      <c r="D4540" s="222">
        <v>0.5198</v>
      </c>
      <c r="E4540" s="223">
        <f t="shared" si="1"/>
        <v>0.4802</v>
      </c>
      <c r="F4540" s="224">
        <v>7.56</v>
      </c>
    </row>
    <row r="4541">
      <c r="A4541" s="219" t="s">
        <v>273</v>
      </c>
      <c r="B4541" s="220" t="s">
        <v>9831</v>
      </c>
      <c r="C4541" s="221" t="s">
        <v>32</v>
      </c>
      <c r="D4541" s="222">
        <v>0.5359</v>
      </c>
      <c r="E4541" s="223">
        <f t="shared" si="1"/>
        <v>0.4641</v>
      </c>
      <c r="F4541" s="224">
        <v>8.21</v>
      </c>
    </row>
    <row r="4542">
      <c r="A4542" s="219" t="s">
        <v>9832</v>
      </c>
      <c r="B4542" s="220" t="s">
        <v>9833</v>
      </c>
      <c r="C4542" s="221" t="s">
        <v>32</v>
      </c>
      <c r="D4542" s="222">
        <v>0.3536</v>
      </c>
      <c r="E4542" s="223">
        <f t="shared" si="1"/>
        <v>0.6464</v>
      </c>
      <c r="F4542" s="224">
        <v>7.07</v>
      </c>
    </row>
    <row r="4543">
      <c r="A4543" s="219" t="s">
        <v>9834</v>
      </c>
      <c r="B4543" s="220" t="s">
        <v>9835</v>
      </c>
      <c r="C4543" s="221" t="s">
        <v>32</v>
      </c>
      <c r="D4543" s="222">
        <v>0.4603</v>
      </c>
      <c r="E4543" s="223">
        <f t="shared" si="1"/>
        <v>0.5397</v>
      </c>
      <c r="F4543" s="224">
        <v>10.19</v>
      </c>
    </row>
    <row r="4544">
      <c r="A4544" s="219" t="s">
        <v>9836</v>
      </c>
      <c r="B4544" s="220" t="s">
        <v>9837</v>
      </c>
      <c r="C4544" s="221" t="s">
        <v>32</v>
      </c>
      <c r="D4544" s="222">
        <v>0.4781</v>
      </c>
      <c r="E4544" s="223">
        <f t="shared" si="1"/>
        <v>0.5219</v>
      </c>
      <c r="F4544" s="224">
        <v>10.96</v>
      </c>
    </row>
    <row r="4545">
      <c r="A4545" s="219" t="s">
        <v>9838</v>
      </c>
      <c r="B4545" s="220" t="s">
        <v>9839</v>
      </c>
      <c r="C4545" s="221" t="s">
        <v>32</v>
      </c>
      <c r="D4545" s="222">
        <v>0.2885</v>
      </c>
      <c r="E4545" s="223">
        <f t="shared" si="1"/>
        <v>0.7115</v>
      </c>
      <c r="F4545" s="224">
        <v>10.4</v>
      </c>
    </row>
    <row r="4546">
      <c r="A4546" s="219" t="s">
        <v>9840</v>
      </c>
      <c r="B4546" s="220" t="s">
        <v>9841</v>
      </c>
      <c r="C4546" s="221" t="s">
        <v>32</v>
      </c>
      <c r="D4546" s="222">
        <v>0.3969</v>
      </c>
      <c r="E4546" s="223">
        <f t="shared" si="1"/>
        <v>0.6031</v>
      </c>
      <c r="F4546" s="224">
        <v>14.01</v>
      </c>
    </row>
    <row r="4547">
      <c r="A4547" s="219" t="s">
        <v>9842</v>
      </c>
      <c r="B4547" s="220" t="s">
        <v>9843</v>
      </c>
      <c r="C4547" s="221" t="s">
        <v>32</v>
      </c>
      <c r="D4547" s="222">
        <v>0.2941</v>
      </c>
      <c r="E4547" s="223">
        <f t="shared" si="1"/>
        <v>0.7059</v>
      </c>
      <c r="F4547" s="224">
        <v>12.48</v>
      </c>
    </row>
    <row r="4548">
      <c r="A4548" s="219" t="s">
        <v>9844</v>
      </c>
      <c r="B4548" s="220" t="s">
        <v>9845</v>
      </c>
      <c r="C4548" s="221" t="s">
        <v>32</v>
      </c>
      <c r="D4548" s="222">
        <v>0.3976</v>
      </c>
      <c r="E4548" s="223">
        <f t="shared" si="1"/>
        <v>0.6024</v>
      </c>
      <c r="F4548" s="224">
        <v>16.7</v>
      </c>
    </row>
    <row r="4549">
      <c r="A4549" s="219" t="s">
        <v>9846</v>
      </c>
      <c r="B4549" s="220" t="s">
        <v>9847</v>
      </c>
      <c r="C4549" s="221" t="s">
        <v>32</v>
      </c>
      <c r="D4549" s="222">
        <v>0.188</v>
      </c>
      <c r="E4549" s="223">
        <f t="shared" si="1"/>
        <v>0.812</v>
      </c>
      <c r="F4549" s="224">
        <v>23.09</v>
      </c>
    </row>
    <row r="4550">
      <c r="A4550" s="219" t="s">
        <v>9848</v>
      </c>
      <c r="B4550" s="220" t="s">
        <v>9849</v>
      </c>
      <c r="C4550" s="221" t="s">
        <v>32</v>
      </c>
      <c r="D4550" s="222">
        <v>0.1635</v>
      </c>
      <c r="E4550" s="223">
        <f t="shared" si="1"/>
        <v>0.8365</v>
      </c>
      <c r="F4550" s="224">
        <v>32.48</v>
      </c>
    </row>
    <row r="4551">
      <c r="A4551" s="219" t="s">
        <v>9850</v>
      </c>
      <c r="B4551" s="220" t="s">
        <v>9851</v>
      </c>
      <c r="C4551" s="221" t="s">
        <v>32</v>
      </c>
      <c r="D4551" s="222">
        <v>0.1026</v>
      </c>
      <c r="E4551" s="223">
        <f t="shared" si="1"/>
        <v>0.8974</v>
      </c>
      <c r="F4551" s="224">
        <v>58.29</v>
      </c>
    </row>
    <row r="4552">
      <c r="A4552" s="219" t="s">
        <v>9852</v>
      </c>
      <c r="B4552" s="220" t="s">
        <v>9853</v>
      </c>
      <c r="C4552" s="221" t="s">
        <v>32</v>
      </c>
      <c r="D4552" s="222">
        <v>0.2827</v>
      </c>
      <c r="E4552" s="223">
        <f t="shared" si="1"/>
        <v>0.7173</v>
      </c>
      <c r="F4552" s="224">
        <v>18.75</v>
      </c>
    </row>
    <row r="4553">
      <c r="A4553" s="219" t="s">
        <v>9854</v>
      </c>
      <c r="B4553" s="220" t="s">
        <v>9855</v>
      </c>
      <c r="C4553" s="221" t="s">
        <v>32</v>
      </c>
      <c r="D4553" s="222">
        <v>0.3723</v>
      </c>
      <c r="E4553" s="223">
        <f t="shared" si="1"/>
        <v>0.6277</v>
      </c>
      <c r="F4553" s="224">
        <v>23.85</v>
      </c>
    </row>
    <row r="4554">
      <c r="A4554" s="219" t="s">
        <v>9856</v>
      </c>
      <c r="B4554" s="220" t="s">
        <v>9857</v>
      </c>
      <c r="C4554" s="221" t="s">
        <v>32</v>
      </c>
      <c r="D4554" s="222">
        <v>0.2335</v>
      </c>
      <c r="E4554" s="223">
        <f t="shared" si="1"/>
        <v>0.7665</v>
      </c>
      <c r="F4554" s="224">
        <v>26.47</v>
      </c>
    </row>
    <row r="4555">
      <c r="A4555" s="219" t="s">
        <v>9858</v>
      </c>
      <c r="B4555" s="220" t="s">
        <v>9859</v>
      </c>
      <c r="C4555" s="221" t="s">
        <v>32</v>
      </c>
      <c r="D4555" s="222">
        <v>0.3359</v>
      </c>
      <c r="E4555" s="223">
        <f t="shared" si="1"/>
        <v>0.6641</v>
      </c>
      <c r="F4555" s="224">
        <v>33.76</v>
      </c>
    </row>
    <row r="4556">
      <c r="A4556" s="219" t="s">
        <v>9860</v>
      </c>
      <c r="B4556" s="220" t="s">
        <v>9861</v>
      </c>
      <c r="C4556" s="221" t="s">
        <v>32</v>
      </c>
      <c r="D4556" s="222">
        <v>0.1489</v>
      </c>
      <c r="E4556" s="223">
        <f t="shared" si="1"/>
        <v>0.8511</v>
      </c>
      <c r="F4556" s="224">
        <v>60.57</v>
      </c>
    </row>
    <row r="4557">
      <c r="A4557" s="219" t="s">
        <v>9862</v>
      </c>
      <c r="B4557" s="220" t="s">
        <v>9863</v>
      </c>
      <c r="C4557" s="221" t="s">
        <v>32</v>
      </c>
      <c r="D4557" s="222">
        <v>0.0878</v>
      </c>
      <c r="E4557" s="223">
        <f t="shared" si="1"/>
        <v>0.9122</v>
      </c>
      <c r="F4557" s="224">
        <v>117.91</v>
      </c>
    </row>
    <row r="4558">
      <c r="A4558" s="219" t="s">
        <v>9864</v>
      </c>
      <c r="B4558" s="220" t="s">
        <v>9865</v>
      </c>
      <c r="C4558" s="221" t="s">
        <v>32</v>
      </c>
      <c r="D4558" s="222">
        <v>0.5707</v>
      </c>
      <c r="E4558" s="223">
        <f t="shared" si="1"/>
        <v>0.4293</v>
      </c>
      <c r="F4558" s="224">
        <v>11.88</v>
      </c>
    </row>
    <row r="4559">
      <c r="A4559" s="219" t="s">
        <v>9866</v>
      </c>
      <c r="B4559" s="220" t="s">
        <v>9867</v>
      </c>
      <c r="C4559" s="221" t="s">
        <v>32</v>
      </c>
      <c r="D4559" s="222">
        <v>0.5829</v>
      </c>
      <c r="E4559" s="223">
        <f t="shared" si="1"/>
        <v>0.4171</v>
      </c>
      <c r="F4559" s="224">
        <v>13.02</v>
      </c>
    </row>
    <row r="4560">
      <c r="A4560" s="219" t="s">
        <v>9868</v>
      </c>
      <c r="B4560" s="220" t="s">
        <v>9869</v>
      </c>
      <c r="C4560" s="221" t="s">
        <v>32</v>
      </c>
      <c r="D4560" s="222">
        <v>0.4684</v>
      </c>
      <c r="E4560" s="223">
        <f t="shared" si="1"/>
        <v>0.5316</v>
      </c>
      <c r="F4560" s="224">
        <v>8.71</v>
      </c>
    </row>
    <row r="4561">
      <c r="A4561" s="219" t="s">
        <v>9870</v>
      </c>
      <c r="B4561" s="220" t="s">
        <v>9871</v>
      </c>
      <c r="C4561" s="221" t="s">
        <v>32</v>
      </c>
      <c r="D4561" s="222">
        <v>0.5597</v>
      </c>
      <c r="E4561" s="223">
        <f t="shared" si="1"/>
        <v>0.4403</v>
      </c>
      <c r="F4561" s="224">
        <v>14.06</v>
      </c>
    </row>
    <row r="4562">
      <c r="A4562" s="219" t="s">
        <v>9872</v>
      </c>
      <c r="B4562" s="220" t="s">
        <v>9873</v>
      </c>
      <c r="C4562" s="221" t="s">
        <v>32</v>
      </c>
      <c r="D4562" s="222">
        <v>0.5736</v>
      </c>
      <c r="E4562" s="223">
        <f t="shared" si="1"/>
        <v>0.4264</v>
      </c>
      <c r="F4562" s="224">
        <v>15.36</v>
      </c>
    </row>
    <row r="4563">
      <c r="A4563" s="219" t="s">
        <v>9874</v>
      </c>
      <c r="B4563" s="220" t="s">
        <v>9875</v>
      </c>
      <c r="C4563" s="221" t="s">
        <v>32</v>
      </c>
      <c r="D4563" s="222">
        <v>0.3811</v>
      </c>
      <c r="E4563" s="223">
        <f t="shared" si="1"/>
        <v>0.6189</v>
      </c>
      <c r="F4563" s="224">
        <v>13.12</v>
      </c>
    </row>
    <row r="4564">
      <c r="A4564" s="219" t="s">
        <v>9876</v>
      </c>
      <c r="B4564" s="220" t="s">
        <v>9877</v>
      </c>
      <c r="C4564" s="221" t="s">
        <v>32</v>
      </c>
      <c r="D4564" s="222">
        <v>0.486</v>
      </c>
      <c r="E4564" s="223">
        <f t="shared" si="1"/>
        <v>0.514</v>
      </c>
      <c r="F4564" s="224">
        <v>19.32</v>
      </c>
    </row>
    <row r="4565">
      <c r="A4565" s="219" t="s">
        <v>9878</v>
      </c>
      <c r="B4565" s="220" t="s">
        <v>9879</v>
      </c>
      <c r="C4565" s="221" t="s">
        <v>32</v>
      </c>
      <c r="D4565" s="222">
        <v>0.5029</v>
      </c>
      <c r="E4565" s="223">
        <f t="shared" si="1"/>
        <v>0.4971</v>
      </c>
      <c r="F4565" s="224">
        <v>20.88</v>
      </c>
    </row>
    <row r="4566">
      <c r="A4566" s="219" t="s">
        <v>9880</v>
      </c>
      <c r="B4566" s="220" t="s">
        <v>9881</v>
      </c>
      <c r="C4566" s="221" t="s">
        <v>32</v>
      </c>
      <c r="D4566" s="222">
        <v>0.2963</v>
      </c>
      <c r="E4566" s="223">
        <f t="shared" si="1"/>
        <v>0.7037</v>
      </c>
      <c r="F4566" s="224">
        <v>20.52</v>
      </c>
    </row>
    <row r="4567">
      <c r="A4567" s="219" t="s">
        <v>9882</v>
      </c>
      <c r="B4567" s="220" t="s">
        <v>9883</v>
      </c>
      <c r="C4567" s="221" t="s">
        <v>32</v>
      </c>
      <c r="D4567" s="222">
        <v>0.4022</v>
      </c>
      <c r="E4567" s="223">
        <f t="shared" si="1"/>
        <v>0.5978</v>
      </c>
      <c r="F4567" s="224">
        <v>27.65</v>
      </c>
    </row>
    <row r="4568">
      <c r="A4568" s="219" t="s">
        <v>9884</v>
      </c>
      <c r="B4568" s="220" t="s">
        <v>9885</v>
      </c>
      <c r="C4568" s="221" t="s">
        <v>32</v>
      </c>
      <c r="D4568" s="222">
        <v>0.303</v>
      </c>
      <c r="E4568" s="223">
        <f t="shared" si="1"/>
        <v>0.697</v>
      </c>
      <c r="F4568" s="224">
        <v>24.29</v>
      </c>
    </row>
    <row r="4569">
      <c r="A4569" s="219" t="s">
        <v>9886</v>
      </c>
      <c r="B4569" s="220" t="s">
        <v>9887</v>
      </c>
      <c r="C4569" s="221" t="s">
        <v>32</v>
      </c>
      <c r="D4569" s="222">
        <v>0.4067</v>
      </c>
      <c r="E4569" s="223">
        <f t="shared" si="1"/>
        <v>0.5933</v>
      </c>
      <c r="F4569" s="224">
        <v>32.68</v>
      </c>
    </row>
    <row r="4570">
      <c r="A4570" s="219" t="s">
        <v>9888</v>
      </c>
      <c r="B4570" s="220" t="s">
        <v>9889</v>
      </c>
      <c r="C4570" s="221" t="s">
        <v>32</v>
      </c>
      <c r="D4570" s="222">
        <v>0.1804</v>
      </c>
      <c r="E4570" s="223">
        <f t="shared" si="1"/>
        <v>0.8196</v>
      </c>
      <c r="F4570" s="224">
        <v>48.16</v>
      </c>
    </row>
    <row r="4571">
      <c r="A4571" s="219" t="s">
        <v>9890</v>
      </c>
      <c r="B4571" s="220" t="s">
        <v>9891</v>
      </c>
      <c r="C4571" s="221" t="s">
        <v>32</v>
      </c>
      <c r="D4571" s="222">
        <v>0.1344</v>
      </c>
      <c r="E4571" s="223">
        <f t="shared" si="1"/>
        <v>0.8656</v>
      </c>
      <c r="F4571" s="224">
        <v>79.45</v>
      </c>
    </row>
    <row r="4572">
      <c r="A4572" s="219" t="s">
        <v>9892</v>
      </c>
      <c r="B4572" s="220" t="s">
        <v>9893</v>
      </c>
      <c r="C4572" s="221" t="s">
        <v>32</v>
      </c>
      <c r="D4572" s="222">
        <v>0.1161</v>
      </c>
      <c r="E4572" s="223">
        <f t="shared" si="1"/>
        <v>0.8839</v>
      </c>
      <c r="F4572" s="224">
        <v>103.49</v>
      </c>
    </row>
    <row r="4573">
      <c r="A4573" s="219" t="s">
        <v>9894</v>
      </c>
      <c r="B4573" s="220" t="s">
        <v>9895</v>
      </c>
      <c r="C4573" s="221" t="s">
        <v>107</v>
      </c>
      <c r="D4573" s="222">
        <v>0.4921</v>
      </c>
      <c r="E4573" s="223">
        <f t="shared" si="1"/>
        <v>0.5079</v>
      </c>
      <c r="F4573" s="224">
        <v>12.05</v>
      </c>
    </row>
    <row r="4574">
      <c r="A4574" s="219" t="s">
        <v>9896</v>
      </c>
      <c r="B4574" s="220" t="s">
        <v>9897</v>
      </c>
      <c r="C4574" s="221" t="s">
        <v>107</v>
      </c>
      <c r="D4574" s="222">
        <v>0.5997</v>
      </c>
      <c r="E4574" s="223">
        <f t="shared" si="1"/>
        <v>0.4003</v>
      </c>
      <c r="F4574" s="224">
        <v>23.76</v>
      </c>
    </row>
    <row r="4575">
      <c r="A4575" s="219" t="s">
        <v>9898</v>
      </c>
      <c r="B4575" s="220" t="s">
        <v>9899</v>
      </c>
      <c r="C4575" s="221" t="s">
        <v>107</v>
      </c>
      <c r="D4575" s="222">
        <v>0.1573</v>
      </c>
      <c r="E4575" s="223">
        <f t="shared" si="1"/>
        <v>0.8427</v>
      </c>
      <c r="F4575" s="224">
        <v>5.34</v>
      </c>
    </row>
    <row r="4576">
      <c r="A4576" s="219" t="s">
        <v>9900</v>
      </c>
      <c r="B4576" s="220" t="s">
        <v>9901</v>
      </c>
      <c r="C4576" s="221" t="s">
        <v>107</v>
      </c>
      <c r="D4576" s="222">
        <v>0.4971</v>
      </c>
      <c r="E4576" s="223">
        <f t="shared" si="1"/>
        <v>0.5029</v>
      </c>
      <c r="F4576" s="224">
        <v>13.86</v>
      </c>
    </row>
    <row r="4577">
      <c r="A4577" s="219" t="s">
        <v>269</v>
      </c>
      <c r="B4577" s="220" t="s">
        <v>1563</v>
      </c>
      <c r="C4577" s="221" t="s">
        <v>107</v>
      </c>
      <c r="D4577" s="222">
        <v>0.6023</v>
      </c>
      <c r="E4577" s="223">
        <f t="shared" si="1"/>
        <v>0.3977</v>
      </c>
      <c r="F4577" s="224">
        <v>27.41</v>
      </c>
    </row>
    <row r="4578">
      <c r="A4578" s="219" t="s">
        <v>9902</v>
      </c>
      <c r="B4578" s="220" t="s">
        <v>9903</v>
      </c>
      <c r="C4578" s="221" t="s">
        <v>107</v>
      </c>
      <c r="D4578" s="222">
        <v>0.0967</v>
      </c>
      <c r="E4578" s="223">
        <f t="shared" si="1"/>
        <v>0.9033</v>
      </c>
      <c r="F4578" s="224">
        <v>10.44</v>
      </c>
    </row>
    <row r="4579">
      <c r="A4579" s="219" t="s">
        <v>9904</v>
      </c>
      <c r="B4579" s="220" t="s">
        <v>9905</v>
      </c>
      <c r="C4579" s="221" t="s">
        <v>107</v>
      </c>
      <c r="D4579" s="222">
        <v>0.3993</v>
      </c>
      <c r="E4579" s="223">
        <f t="shared" si="1"/>
        <v>0.6007</v>
      </c>
      <c r="F4579" s="224">
        <v>20.56</v>
      </c>
    </row>
    <row r="4580">
      <c r="A4580" s="219" t="s">
        <v>9906</v>
      </c>
      <c r="B4580" s="220" t="s">
        <v>9907</v>
      </c>
      <c r="C4580" s="221" t="s">
        <v>107</v>
      </c>
      <c r="D4580" s="222">
        <v>0.5362</v>
      </c>
      <c r="E4580" s="223">
        <f t="shared" si="1"/>
        <v>0.4638</v>
      </c>
      <c r="F4580" s="224">
        <v>36.72</v>
      </c>
    </row>
    <row r="4581">
      <c r="A4581" s="219" t="s">
        <v>9908</v>
      </c>
      <c r="B4581" s="220" t="s">
        <v>9909</v>
      </c>
      <c r="C4581" s="221" t="s">
        <v>107</v>
      </c>
      <c r="D4581" s="222">
        <v>0.0769</v>
      </c>
      <c r="E4581" s="223">
        <f t="shared" si="1"/>
        <v>0.9231</v>
      </c>
      <c r="F4581" s="224">
        <v>15.86</v>
      </c>
    </row>
    <row r="4582">
      <c r="A4582" s="219" t="s">
        <v>9910</v>
      </c>
      <c r="B4582" s="220" t="s">
        <v>9911</v>
      </c>
      <c r="C4582" s="221" t="s">
        <v>107</v>
      </c>
      <c r="D4582" s="222">
        <v>0.35</v>
      </c>
      <c r="E4582" s="223">
        <f t="shared" si="1"/>
        <v>0.65</v>
      </c>
      <c r="F4582" s="224">
        <v>27.8</v>
      </c>
    </row>
    <row r="4583">
      <c r="A4583" s="219" t="s">
        <v>9912</v>
      </c>
      <c r="B4583" s="220" t="s">
        <v>9913</v>
      </c>
      <c r="C4583" s="221" t="s">
        <v>107</v>
      </c>
      <c r="D4583" s="222">
        <v>0.0836</v>
      </c>
      <c r="E4583" s="223">
        <f t="shared" si="1"/>
        <v>0.9164</v>
      </c>
      <c r="F4583" s="224">
        <v>17.58</v>
      </c>
    </row>
    <row r="4584">
      <c r="A4584" s="219" t="s">
        <v>9914</v>
      </c>
      <c r="B4584" s="220" t="s">
        <v>9915</v>
      </c>
      <c r="C4584" s="221" t="s">
        <v>107</v>
      </c>
      <c r="D4584" s="222">
        <v>0.3655</v>
      </c>
      <c r="E4584" s="223">
        <f t="shared" si="1"/>
        <v>0.6345</v>
      </c>
      <c r="F4584" s="224">
        <v>31.82</v>
      </c>
    </row>
    <row r="4585">
      <c r="A4585" s="219" t="s">
        <v>9916</v>
      </c>
      <c r="B4585" s="220" t="s">
        <v>9917</v>
      </c>
      <c r="C4585" s="221" t="s">
        <v>107</v>
      </c>
      <c r="D4585" s="222">
        <v>0.0619</v>
      </c>
      <c r="E4585" s="223">
        <f t="shared" si="1"/>
        <v>0.9381</v>
      </c>
      <c r="F4585" s="224">
        <v>27.96</v>
      </c>
    </row>
    <row r="4586">
      <c r="A4586" s="219" t="s">
        <v>9918</v>
      </c>
      <c r="B4586" s="220" t="s">
        <v>9919</v>
      </c>
      <c r="C4586" s="221" t="s">
        <v>107</v>
      </c>
      <c r="D4586" s="222">
        <v>0.0472</v>
      </c>
      <c r="E4586" s="223">
        <f t="shared" si="1"/>
        <v>0.9528</v>
      </c>
      <c r="F4586" s="224">
        <v>45.32</v>
      </c>
    </row>
    <row r="4587">
      <c r="A4587" s="219" t="s">
        <v>9920</v>
      </c>
      <c r="B4587" s="220" t="s">
        <v>9921</v>
      </c>
      <c r="C4587" s="221" t="s">
        <v>107</v>
      </c>
      <c r="D4587" s="222">
        <v>0.0386</v>
      </c>
      <c r="E4587" s="223">
        <f t="shared" si="1"/>
        <v>0.9614</v>
      </c>
      <c r="F4587" s="224">
        <v>62.24</v>
      </c>
    </row>
    <row r="4588">
      <c r="A4588" s="219" t="s">
        <v>9922</v>
      </c>
      <c r="B4588" s="220" t="s">
        <v>9923</v>
      </c>
      <c r="C4588" s="221" t="s">
        <v>32</v>
      </c>
      <c r="D4588" s="222">
        <v>0.3506</v>
      </c>
      <c r="E4588" s="223">
        <f t="shared" si="1"/>
        <v>0.6494</v>
      </c>
      <c r="F4588" s="224">
        <v>19.94</v>
      </c>
    </row>
    <row r="4589">
      <c r="A4589" s="219" t="s">
        <v>9924</v>
      </c>
      <c r="B4589" s="220" t="s">
        <v>9925</v>
      </c>
      <c r="C4589" s="221" t="s">
        <v>32</v>
      </c>
      <c r="D4589" s="222">
        <v>0.3472</v>
      </c>
      <c r="E4589" s="223">
        <f t="shared" si="1"/>
        <v>0.6528</v>
      </c>
      <c r="F4589" s="224">
        <v>21.86</v>
      </c>
    </row>
    <row r="4590">
      <c r="A4590" s="219" t="s">
        <v>9926</v>
      </c>
      <c r="B4590" s="220" t="s">
        <v>9927</v>
      </c>
      <c r="C4590" s="221" t="s">
        <v>32</v>
      </c>
      <c r="D4590" s="222">
        <v>0.3462</v>
      </c>
      <c r="E4590" s="223">
        <f t="shared" si="1"/>
        <v>0.6538</v>
      </c>
      <c r="F4590" s="224">
        <v>23.66</v>
      </c>
    </row>
    <row r="4591">
      <c r="A4591" s="219" t="s">
        <v>9928</v>
      </c>
      <c r="B4591" s="220" t="s">
        <v>9929</v>
      </c>
      <c r="C4591" s="221" t="s">
        <v>32</v>
      </c>
      <c r="D4591" s="222">
        <v>0.3164</v>
      </c>
      <c r="E4591" s="223">
        <f t="shared" si="1"/>
        <v>0.6836</v>
      </c>
      <c r="F4591" s="224">
        <v>25.57</v>
      </c>
    </row>
    <row r="4592">
      <c r="A4592" s="219" t="s">
        <v>9930</v>
      </c>
      <c r="B4592" s="220" t="s">
        <v>9931</v>
      </c>
      <c r="C4592" s="221" t="s">
        <v>32</v>
      </c>
      <c r="D4592" s="222">
        <v>0.3274</v>
      </c>
      <c r="E4592" s="223">
        <f t="shared" si="1"/>
        <v>0.6726</v>
      </c>
      <c r="F4592" s="224">
        <v>26.33</v>
      </c>
    </row>
    <row r="4593">
      <c r="A4593" s="219" t="s">
        <v>9932</v>
      </c>
      <c r="B4593" s="220" t="s">
        <v>9933</v>
      </c>
      <c r="C4593" s="221" t="s">
        <v>32</v>
      </c>
      <c r="D4593" s="222">
        <v>0.4705</v>
      </c>
      <c r="E4593" s="223">
        <f t="shared" si="1"/>
        <v>0.5295</v>
      </c>
      <c r="F4593" s="224">
        <v>15.58</v>
      </c>
    </row>
    <row r="4594">
      <c r="A4594" s="219" t="s">
        <v>9934</v>
      </c>
      <c r="B4594" s="220" t="s">
        <v>9935</v>
      </c>
      <c r="C4594" s="221" t="s">
        <v>32</v>
      </c>
      <c r="D4594" s="222">
        <v>0.4878</v>
      </c>
      <c r="E4594" s="223">
        <f t="shared" si="1"/>
        <v>0.5122</v>
      </c>
      <c r="F4594" s="224">
        <v>16.79</v>
      </c>
    </row>
    <row r="4595">
      <c r="A4595" s="219" t="s">
        <v>9936</v>
      </c>
      <c r="B4595" s="220" t="s">
        <v>9937</v>
      </c>
      <c r="C4595" s="221" t="s">
        <v>32</v>
      </c>
      <c r="D4595" s="222">
        <v>0.3037</v>
      </c>
      <c r="E4595" s="223">
        <f t="shared" si="1"/>
        <v>0.6963</v>
      </c>
      <c r="F4595" s="224">
        <v>14.95</v>
      </c>
    </row>
    <row r="4596">
      <c r="A4596" s="219" t="s">
        <v>9938</v>
      </c>
      <c r="B4596" s="220" t="s">
        <v>9939</v>
      </c>
      <c r="C4596" s="221" t="s">
        <v>32</v>
      </c>
      <c r="D4596" s="222">
        <v>0.4163</v>
      </c>
      <c r="E4596" s="223">
        <f t="shared" si="1"/>
        <v>0.5837</v>
      </c>
      <c r="F4596" s="224">
        <v>20.73</v>
      </c>
    </row>
    <row r="4597">
      <c r="A4597" s="219" t="s">
        <v>9940</v>
      </c>
      <c r="B4597" s="220" t="s">
        <v>9941</v>
      </c>
      <c r="C4597" s="221" t="s">
        <v>32</v>
      </c>
      <c r="D4597" s="222">
        <v>0.4355</v>
      </c>
      <c r="E4597" s="223">
        <f t="shared" si="1"/>
        <v>0.5645</v>
      </c>
      <c r="F4597" s="224">
        <v>22.16</v>
      </c>
    </row>
    <row r="4598">
      <c r="A4598" s="219" t="s">
        <v>9942</v>
      </c>
      <c r="B4598" s="220" t="s">
        <v>9943</v>
      </c>
      <c r="C4598" s="221" t="s">
        <v>32</v>
      </c>
      <c r="D4598" s="222">
        <v>0.2927</v>
      </c>
      <c r="E4598" s="223">
        <f t="shared" si="1"/>
        <v>0.7073</v>
      </c>
      <c r="F4598" s="224">
        <v>18.93</v>
      </c>
    </row>
    <row r="4599">
      <c r="A4599" s="219" t="s">
        <v>9944</v>
      </c>
      <c r="B4599" s="220" t="s">
        <v>9945</v>
      </c>
      <c r="C4599" s="221" t="s">
        <v>32</v>
      </c>
      <c r="D4599" s="222">
        <v>0.4009</v>
      </c>
      <c r="E4599" s="223">
        <f t="shared" si="1"/>
        <v>0.5991</v>
      </c>
      <c r="F4599" s="224">
        <v>25.59</v>
      </c>
    </row>
    <row r="4600">
      <c r="A4600" s="219" t="s">
        <v>9946</v>
      </c>
      <c r="B4600" s="220" t="s">
        <v>9947</v>
      </c>
      <c r="C4600" s="221" t="s">
        <v>32</v>
      </c>
      <c r="D4600" s="222">
        <v>0.2715</v>
      </c>
      <c r="E4600" s="223">
        <f t="shared" si="1"/>
        <v>0.7285</v>
      </c>
      <c r="F4600" s="224">
        <v>21.07</v>
      </c>
    </row>
    <row r="4601">
      <c r="A4601" s="219" t="s">
        <v>9948</v>
      </c>
      <c r="B4601" s="220" t="s">
        <v>9949</v>
      </c>
      <c r="C4601" s="221" t="s">
        <v>32</v>
      </c>
      <c r="D4601" s="222">
        <v>0.3693</v>
      </c>
      <c r="E4601" s="223">
        <f t="shared" si="1"/>
        <v>0.6307</v>
      </c>
      <c r="F4601" s="224">
        <v>27.19</v>
      </c>
    </row>
    <row r="4602">
      <c r="A4602" s="219" t="s">
        <v>9950</v>
      </c>
      <c r="B4602" s="220" t="s">
        <v>9951</v>
      </c>
      <c r="C4602" s="221" t="s">
        <v>32</v>
      </c>
      <c r="D4602" s="222">
        <v>0.2188</v>
      </c>
      <c r="E4602" s="223">
        <f t="shared" si="1"/>
        <v>0.7812</v>
      </c>
      <c r="F4602" s="224">
        <v>30.71</v>
      </c>
    </row>
    <row r="4603">
      <c r="A4603" s="219" t="s">
        <v>9952</v>
      </c>
      <c r="B4603" s="220" t="s">
        <v>9953</v>
      </c>
      <c r="C4603" s="221" t="s">
        <v>32</v>
      </c>
      <c r="D4603" s="222">
        <v>0.3174</v>
      </c>
      <c r="E4603" s="223">
        <f t="shared" si="1"/>
        <v>0.6826</v>
      </c>
      <c r="F4603" s="224">
        <v>38.47</v>
      </c>
    </row>
    <row r="4604">
      <c r="A4604" s="219" t="s">
        <v>9954</v>
      </c>
      <c r="B4604" s="220" t="s">
        <v>9955</v>
      </c>
      <c r="C4604" s="221" t="s">
        <v>32</v>
      </c>
      <c r="D4604" s="222">
        <v>0.5102</v>
      </c>
      <c r="E4604" s="223">
        <f t="shared" si="1"/>
        <v>0.4898</v>
      </c>
      <c r="F4604" s="224">
        <v>13.29</v>
      </c>
    </row>
    <row r="4605">
      <c r="A4605" s="219" t="s">
        <v>9956</v>
      </c>
      <c r="B4605" s="220" t="s">
        <v>9957</v>
      </c>
      <c r="C4605" s="221" t="s">
        <v>32</v>
      </c>
      <c r="D4605" s="222">
        <v>0.2827</v>
      </c>
      <c r="E4605" s="223">
        <f t="shared" si="1"/>
        <v>0.7173</v>
      </c>
      <c r="F4605" s="224">
        <v>11.99</v>
      </c>
    </row>
    <row r="4606">
      <c r="A4606" s="219" t="s">
        <v>9958</v>
      </c>
      <c r="B4606" s="220" t="s">
        <v>9959</v>
      </c>
      <c r="C4606" s="221" t="s">
        <v>32</v>
      </c>
      <c r="D4606" s="222">
        <v>0.3018</v>
      </c>
      <c r="E4606" s="223">
        <f t="shared" si="1"/>
        <v>0.6982</v>
      </c>
      <c r="F4606" s="224">
        <v>12.56</v>
      </c>
    </row>
    <row r="4607">
      <c r="A4607" s="219" t="s">
        <v>9960</v>
      </c>
      <c r="B4607" s="220" t="s">
        <v>9961</v>
      </c>
      <c r="C4607" s="221" t="s">
        <v>32</v>
      </c>
      <c r="D4607" s="222">
        <v>0.1735</v>
      </c>
      <c r="E4607" s="223">
        <f t="shared" si="1"/>
        <v>0.8265</v>
      </c>
      <c r="F4607" s="224">
        <v>11.76</v>
      </c>
    </row>
    <row r="4608">
      <c r="A4608" s="219" t="s">
        <v>9962</v>
      </c>
      <c r="B4608" s="220" t="s">
        <v>9963</v>
      </c>
      <c r="C4608" s="221" t="s">
        <v>32</v>
      </c>
      <c r="D4608" s="222">
        <v>0.2722</v>
      </c>
      <c r="E4608" s="223">
        <f t="shared" si="1"/>
        <v>0.7278</v>
      </c>
      <c r="F4608" s="224">
        <v>14.44</v>
      </c>
    </row>
    <row r="4609">
      <c r="A4609" s="219" t="s">
        <v>9964</v>
      </c>
      <c r="B4609" s="220" t="s">
        <v>9965</v>
      </c>
      <c r="C4609" s="221" t="s">
        <v>32</v>
      </c>
      <c r="D4609" s="222">
        <v>0.2916</v>
      </c>
      <c r="E4609" s="223">
        <f t="shared" si="1"/>
        <v>0.7084</v>
      </c>
      <c r="F4609" s="224">
        <v>15.09</v>
      </c>
    </row>
    <row r="4610">
      <c r="A4610" s="219" t="s">
        <v>9966</v>
      </c>
      <c r="B4610" s="220" t="s">
        <v>9967</v>
      </c>
      <c r="C4610" s="221" t="s">
        <v>32</v>
      </c>
      <c r="D4610" s="222">
        <v>0.1385</v>
      </c>
      <c r="E4610" s="223">
        <f t="shared" si="1"/>
        <v>0.8615</v>
      </c>
      <c r="F4610" s="224">
        <v>18.05</v>
      </c>
    </row>
    <row r="4611">
      <c r="A4611" s="219" t="s">
        <v>9968</v>
      </c>
      <c r="B4611" s="220" t="s">
        <v>9969</v>
      </c>
      <c r="C4611" s="221" t="s">
        <v>32</v>
      </c>
      <c r="D4611" s="222">
        <v>0.2215</v>
      </c>
      <c r="E4611" s="223">
        <f t="shared" si="1"/>
        <v>0.7785</v>
      </c>
      <c r="F4611" s="224">
        <v>21.17</v>
      </c>
    </row>
    <row r="4612">
      <c r="A4612" s="219" t="s">
        <v>9970</v>
      </c>
      <c r="B4612" s="220" t="s">
        <v>9971</v>
      </c>
      <c r="C4612" s="221" t="s">
        <v>32</v>
      </c>
      <c r="D4612" s="222">
        <v>0.2388</v>
      </c>
      <c r="E4612" s="223">
        <f t="shared" si="1"/>
        <v>0.7612</v>
      </c>
      <c r="F4612" s="224">
        <v>21.94</v>
      </c>
    </row>
    <row r="4613">
      <c r="A4613" s="219" t="s">
        <v>9972</v>
      </c>
      <c r="B4613" s="220" t="s">
        <v>9973</v>
      </c>
      <c r="C4613" s="221" t="s">
        <v>32</v>
      </c>
      <c r="D4613" s="222">
        <v>0.0964</v>
      </c>
      <c r="E4613" s="223">
        <f t="shared" si="1"/>
        <v>0.9036</v>
      </c>
      <c r="F4613" s="224">
        <v>31.12</v>
      </c>
    </row>
    <row r="4614">
      <c r="A4614" s="219" t="s">
        <v>9974</v>
      </c>
      <c r="B4614" s="220" t="s">
        <v>9975</v>
      </c>
      <c r="C4614" s="221" t="s">
        <v>32</v>
      </c>
      <c r="D4614" s="222">
        <v>0.1601</v>
      </c>
      <c r="E4614" s="223">
        <f t="shared" si="1"/>
        <v>0.8399</v>
      </c>
      <c r="F4614" s="224">
        <v>34.73</v>
      </c>
    </row>
    <row r="4615">
      <c r="A4615" s="219" t="s">
        <v>9976</v>
      </c>
      <c r="B4615" s="220" t="s">
        <v>9977</v>
      </c>
      <c r="C4615" s="221" t="s">
        <v>32</v>
      </c>
      <c r="D4615" s="222">
        <v>0.1055</v>
      </c>
      <c r="E4615" s="223">
        <f t="shared" si="1"/>
        <v>0.8945</v>
      </c>
      <c r="F4615" s="224">
        <v>34.78</v>
      </c>
    </row>
    <row r="4616">
      <c r="A4616" s="219" t="s">
        <v>9978</v>
      </c>
      <c r="B4616" s="220" t="s">
        <v>9979</v>
      </c>
      <c r="C4616" s="221" t="s">
        <v>32</v>
      </c>
      <c r="D4616" s="222">
        <v>0.1703</v>
      </c>
      <c r="E4616" s="223">
        <f t="shared" si="1"/>
        <v>0.8297</v>
      </c>
      <c r="F4616" s="224">
        <v>39.0</v>
      </c>
    </row>
    <row r="4617">
      <c r="A4617" s="219" t="s">
        <v>9980</v>
      </c>
      <c r="B4617" s="220" t="s">
        <v>9981</v>
      </c>
      <c r="C4617" s="221" t="s">
        <v>32</v>
      </c>
      <c r="D4617" s="222">
        <v>0.0548</v>
      </c>
      <c r="E4617" s="223">
        <f t="shared" si="1"/>
        <v>0.9452</v>
      </c>
      <c r="F4617" s="224">
        <v>79.19</v>
      </c>
    </row>
    <row r="4618">
      <c r="A4618" s="219" t="s">
        <v>9982</v>
      </c>
      <c r="B4618" s="220" t="s">
        <v>9983</v>
      </c>
      <c r="C4618" s="221" t="s">
        <v>32</v>
      </c>
      <c r="D4618" s="222">
        <v>0.0345</v>
      </c>
      <c r="E4618" s="223">
        <f t="shared" si="1"/>
        <v>0.9655</v>
      </c>
      <c r="F4618" s="224">
        <v>154.08</v>
      </c>
    </row>
    <row r="4619">
      <c r="A4619" s="219" t="s">
        <v>9984</v>
      </c>
      <c r="B4619" s="220" t="s">
        <v>9985</v>
      </c>
      <c r="C4619" s="221" t="s">
        <v>32</v>
      </c>
      <c r="D4619" s="222">
        <v>0.0329</v>
      </c>
      <c r="E4619" s="223">
        <f t="shared" si="1"/>
        <v>0.9671</v>
      </c>
      <c r="F4619" s="224">
        <v>181.94</v>
      </c>
    </row>
    <row r="4620">
      <c r="A4620" s="219" t="s">
        <v>9986</v>
      </c>
      <c r="B4620" s="220" t="s">
        <v>9987</v>
      </c>
      <c r="C4620" s="221" t="s">
        <v>32</v>
      </c>
      <c r="D4620" s="222">
        <v>0.1164</v>
      </c>
      <c r="E4620" s="223">
        <f t="shared" si="1"/>
        <v>0.8836</v>
      </c>
      <c r="F4620" s="224">
        <v>30.94</v>
      </c>
    </row>
    <row r="4621">
      <c r="A4621" s="219" t="s">
        <v>9988</v>
      </c>
      <c r="B4621" s="220" t="s">
        <v>9989</v>
      </c>
      <c r="C4621" s="221" t="s">
        <v>32</v>
      </c>
      <c r="D4621" s="222">
        <v>0.1354</v>
      </c>
      <c r="E4621" s="223">
        <f t="shared" si="1"/>
        <v>0.8646</v>
      </c>
      <c r="F4621" s="224">
        <v>23.56</v>
      </c>
    </row>
    <row r="4622">
      <c r="A4622" s="219" t="s">
        <v>9990</v>
      </c>
      <c r="B4622" s="220" t="s">
        <v>9991</v>
      </c>
      <c r="C4622" s="221" t="s">
        <v>32</v>
      </c>
      <c r="D4622" s="222">
        <v>0.1281</v>
      </c>
      <c r="E4622" s="223">
        <f t="shared" si="1"/>
        <v>0.8719</v>
      </c>
      <c r="F4622" s="224">
        <v>31.54</v>
      </c>
    </row>
    <row r="4623">
      <c r="A4623" s="219" t="s">
        <v>9992</v>
      </c>
      <c r="B4623" s="220" t="s">
        <v>9993</v>
      </c>
      <c r="C4623" s="221" t="s">
        <v>32</v>
      </c>
      <c r="D4623" s="222">
        <v>0.2975</v>
      </c>
      <c r="E4623" s="223">
        <f t="shared" si="1"/>
        <v>0.7025</v>
      </c>
      <c r="F4623" s="224">
        <v>13.21</v>
      </c>
    </row>
    <row r="4624">
      <c r="A4624" s="219" t="s">
        <v>9994</v>
      </c>
      <c r="B4624" s="220" t="s">
        <v>9995</v>
      </c>
      <c r="C4624" s="221" t="s">
        <v>32</v>
      </c>
      <c r="D4624" s="222">
        <v>0.1085</v>
      </c>
      <c r="E4624" s="223">
        <f t="shared" si="1"/>
        <v>0.8915</v>
      </c>
      <c r="F4624" s="224">
        <v>43.23</v>
      </c>
    </row>
    <row r="4625">
      <c r="A4625" s="219" t="s">
        <v>9996</v>
      </c>
      <c r="B4625" s="220" t="s">
        <v>9997</v>
      </c>
      <c r="C4625" s="221" t="s">
        <v>32</v>
      </c>
      <c r="D4625" s="222">
        <v>0.4104</v>
      </c>
      <c r="E4625" s="223">
        <f t="shared" si="1"/>
        <v>0.5896</v>
      </c>
      <c r="F4625" s="224">
        <v>8.82</v>
      </c>
    </row>
    <row r="4626">
      <c r="A4626" s="219" t="s">
        <v>9998</v>
      </c>
      <c r="B4626" s="220" t="s">
        <v>9999</v>
      </c>
      <c r="C4626" s="221" t="s">
        <v>32</v>
      </c>
      <c r="D4626" s="222">
        <v>0.3175</v>
      </c>
      <c r="E4626" s="223">
        <f t="shared" si="1"/>
        <v>0.6825</v>
      </c>
      <c r="F4626" s="224">
        <v>13.86</v>
      </c>
    </row>
    <row r="4627">
      <c r="A4627" s="219" t="s">
        <v>10000</v>
      </c>
      <c r="B4627" s="220" t="s">
        <v>10001</v>
      </c>
      <c r="C4627" s="221" t="s">
        <v>32</v>
      </c>
      <c r="D4627" s="222">
        <v>0.1191</v>
      </c>
      <c r="E4627" s="223">
        <f t="shared" si="1"/>
        <v>0.8809</v>
      </c>
      <c r="F4627" s="224">
        <v>38.97</v>
      </c>
    </row>
    <row r="4628">
      <c r="A4628" s="219" t="s">
        <v>10002</v>
      </c>
      <c r="B4628" s="220" t="s">
        <v>10003</v>
      </c>
      <c r="C4628" s="221" t="s">
        <v>32</v>
      </c>
      <c r="D4628" s="222">
        <v>0.1306</v>
      </c>
      <c r="E4628" s="223">
        <f t="shared" si="1"/>
        <v>0.8694</v>
      </c>
      <c r="F4628" s="224">
        <v>39.74</v>
      </c>
    </row>
    <row r="4629">
      <c r="A4629" s="219" t="s">
        <v>10004</v>
      </c>
      <c r="B4629" s="220" t="s">
        <v>10005</v>
      </c>
      <c r="C4629" s="221" t="s">
        <v>32</v>
      </c>
      <c r="D4629" s="222">
        <v>0.1266</v>
      </c>
      <c r="E4629" s="223">
        <f t="shared" si="1"/>
        <v>0.8734</v>
      </c>
      <c r="F4629" s="224">
        <v>25.19</v>
      </c>
    </row>
    <row r="4630">
      <c r="A4630" s="219" t="s">
        <v>10006</v>
      </c>
      <c r="B4630" s="220" t="s">
        <v>10007</v>
      </c>
      <c r="C4630" s="221" t="s">
        <v>32</v>
      </c>
      <c r="D4630" s="222">
        <v>0.1116</v>
      </c>
      <c r="E4630" s="223">
        <f t="shared" si="1"/>
        <v>0.8884</v>
      </c>
      <c r="F4630" s="224">
        <v>32.44</v>
      </c>
    </row>
    <row r="4631">
      <c r="A4631" s="219" t="s">
        <v>10008</v>
      </c>
      <c r="B4631" s="220" t="s">
        <v>10009</v>
      </c>
      <c r="C4631" s="221" t="s">
        <v>32</v>
      </c>
      <c r="D4631" s="222">
        <v>0.1065</v>
      </c>
      <c r="E4631" s="223">
        <f t="shared" si="1"/>
        <v>0.8935</v>
      </c>
      <c r="F4631" s="224">
        <v>38.48</v>
      </c>
    </row>
    <row r="4632">
      <c r="A4632" s="219" t="s">
        <v>10010</v>
      </c>
      <c r="B4632" s="220" t="s">
        <v>10011</v>
      </c>
      <c r="C4632" s="221" t="s">
        <v>32</v>
      </c>
      <c r="D4632" s="222">
        <v>0.1183</v>
      </c>
      <c r="E4632" s="223">
        <f t="shared" si="1"/>
        <v>0.8817</v>
      </c>
      <c r="F4632" s="224">
        <v>38.64</v>
      </c>
    </row>
    <row r="4633">
      <c r="A4633" s="219" t="s">
        <v>10012</v>
      </c>
      <c r="B4633" s="220" t="s">
        <v>10013</v>
      </c>
      <c r="C4633" s="221" t="s">
        <v>32</v>
      </c>
      <c r="D4633" s="222">
        <v>0.0476</v>
      </c>
      <c r="E4633" s="223">
        <f t="shared" si="1"/>
        <v>0.9524</v>
      </c>
      <c r="F4633" s="224">
        <v>54.59</v>
      </c>
    </row>
    <row r="4634">
      <c r="A4634" s="219" t="s">
        <v>10014</v>
      </c>
      <c r="B4634" s="220" t="s">
        <v>10015</v>
      </c>
      <c r="C4634" s="221" t="s">
        <v>32</v>
      </c>
      <c r="D4634" s="222">
        <v>0.084</v>
      </c>
      <c r="E4634" s="223">
        <f t="shared" si="1"/>
        <v>0.916</v>
      </c>
      <c r="F4634" s="224">
        <v>57.74</v>
      </c>
    </row>
    <row r="4635">
      <c r="A4635" s="219" t="s">
        <v>10016</v>
      </c>
      <c r="B4635" s="220" t="s">
        <v>10017</v>
      </c>
      <c r="C4635" s="221" t="s">
        <v>32</v>
      </c>
      <c r="D4635" s="222">
        <v>0.0926</v>
      </c>
      <c r="E4635" s="223">
        <f t="shared" si="1"/>
        <v>0.9074</v>
      </c>
      <c r="F4635" s="224">
        <v>58.54</v>
      </c>
    </row>
    <row r="4636">
      <c r="A4636" s="219" t="s">
        <v>10018</v>
      </c>
      <c r="B4636" s="220" t="s">
        <v>10019</v>
      </c>
      <c r="C4636" s="221" t="s">
        <v>32</v>
      </c>
      <c r="D4636" s="222">
        <v>0.0779</v>
      </c>
      <c r="E4636" s="223">
        <f t="shared" si="1"/>
        <v>0.9221</v>
      </c>
      <c r="F4636" s="224">
        <v>69.29</v>
      </c>
    </row>
    <row r="4637">
      <c r="A4637" s="219" t="s">
        <v>10020</v>
      </c>
      <c r="B4637" s="220" t="s">
        <v>10021</v>
      </c>
      <c r="C4637" s="221" t="s">
        <v>32</v>
      </c>
      <c r="D4637" s="222">
        <v>0.0445</v>
      </c>
      <c r="E4637" s="223">
        <f t="shared" si="1"/>
        <v>0.9555</v>
      </c>
      <c r="F4637" s="224">
        <v>65.86</v>
      </c>
    </row>
    <row r="4638">
      <c r="A4638" s="219" t="s">
        <v>10022</v>
      </c>
      <c r="B4638" s="220" t="s">
        <v>10023</v>
      </c>
      <c r="C4638" s="221" t="s">
        <v>32</v>
      </c>
      <c r="D4638" s="222">
        <v>0.1273</v>
      </c>
      <c r="E4638" s="223">
        <f t="shared" si="1"/>
        <v>0.8727</v>
      </c>
      <c r="F4638" s="224">
        <v>30.79</v>
      </c>
    </row>
    <row r="4639">
      <c r="A4639" s="219" t="s">
        <v>10024</v>
      </c>
      <c r="B4639" s="220" t="s">
        <v>10025</v>
      </c>
      <c r="C4639" s="221" t="s">
        <v>32</v>
      </c>
      <c r="D4639" s="222">
        <v>0.3461</v>
      </c>
      <c r="E4639" s="223">
        <f t="shared" si="1"/>
        <v>0.6539</v>
      </c>
      <c r="F4639" s="224">
        <v>13.84</v>
      </c>
    </row>
    <row r="4640">
      <c r="A4640" s="219" t="s">
        <v>10026</v>
      </c>
      <c r="B4640" s="220" t="s">
        <v>10027</v>
      </c>
      <c r="C4640" s="221" t="s">
        <v>32</v>
      </c>
      <c r="D4640" s="222">
        <v>0.3033</v>
      </c>
      <c r="E4640" s="223">
        <f t="shared" si="1"/>
        <v>0.6967</v>
      </c>
      <c r="F4640" s="224">
        <v>17.87</v>
      </c>
    </row>
    <row r="4641">
      <c r="A4641" s="219" t="s">
        <v>10028</v>
      </c>
      <c r="B4641" s="220" t="s">
        <v>10029</v>
      </c>
      <c r="C4641" s="221" t="s">
        <v>32</v>
      </c>
      <c r="D4641" s="222">
        <v>0.3229</v>
      </c>
      <c r="E4641" s="223">
        <f t="shared" si="1"/>
        <v>0.6771</v>
      </c>
      <c r="F4641" s="224">
        <v>18.77</v>
      </c>
    </row>
    <row r="4642">
      <c r="A4642" s="219" t="s">
        <v>10030</v>
      </c>
      <c r="B4642" s="220" t="s">
        <v>10031</v>
      </c>
      <c r="C4642" s="221" t="s">
        <v>32</v>
      </c>
      <c r="D4642" s="222">
        <v>0.2402</v>
      </c>
      <c r="E4642" s="223">
        <f t="shared" si="1"/>
        <v>0.7598</v>
      </c>
      <c r="F4642" s="224">
        <v>26.6</v>
      </c>
    </row>
    <row r="4643">
      <c r="A4643" s="219" t="s">
        <v>10032</v>
      </c>
      <c r="B4643" s="220" t="s">
        <v>10033</v>
      </c>
      <c r="C4643" s="221" t="s">
        <v>32</v>
      </c>
      <c r="D4643" s="222">
        <v>0.2585</v>
      </c>
      <c r="E4643" s="223">
        <f t="shared" si="1"/>
        <v>0.7415</v>
      </c>
      <c r="F4643" s="224">
        <v>27.66</v>
      </c>
    </row>
    <row r="4644">
      <c r="A4644" s="219" t="s">
        <v>10034</v>
      </c>
      <c r="B4644" s="220" t="s">
        <v>10035</v>
      </c>
      <c r="C4644" s="221" t="s">
        <v>32</v>
      </c>
      <c r="D4644" s="222">
        <v>0.1985</v>
      </c>
      <c r="E4644" s="223">
        <f t="shared" si="1"/>
        <v>0.8015</v>
      </c>
      <c r="F4644" s="224">
        <v>18.14</v>
      </c>
    </row>
    <row r="4645">
      <c r="A4645" s="219" t="s">
        <v>10036</v>
      </c>
      <c r="B4645" s="220" t="s">
        <v>10037</v>
      </c>
      <c r="C4645" s="221" t="s">
        <v>32</v>
      </c>
      <c r="D4645" s="222">
        <v>0.2115</v>
      </c>
      <c r="E4645" s="223">
        <f t="shared" si="1"/>
        <v>0.7885</v>
      </c>
      <c r="F4645" s="224">
        <v>15.08</v>
      </c>
    </row>
    <row r="4646">
      <c r="A4646" s="219" t="s">
        <v>10038</v>
      </c>
      <c r="B4646" s="220" t="s">
        <v>10039</v>
      </c>
      <c r="C4646" s="221" t="s">
        <v>32</v>
      </c>
      <c r="D4646" s="222">
        <v>0.2156</v>
      </c>
      <c r="E4646" s="223">
        <f t="shared" si="1"/>
        <v>0.7844</v>
      </c>
      <c r="F4646" s="224">
        <v>18.74</v>
      </c>
    </row>
    <row r="4647">
      <c r="A4647" s="219" t="s">
        <v>10040</v>
      </c>
      <c r="B4647" s="220" t="s">
        <v>10041</v>
      </c>
      <c r="C4647" s="221" t="s">
        <v>32</v>
      </c>
      <c r="D4647" s="222">
        <v>0.3629</v>
      </c>
      <c r="E4647" s="223">
        <f t="shared" si="1"/>
        <v>0.6371</v>
      </c>
      <c r="F4647" s="224">
        <v>13.2</v>
      </c>
    </row>
    <row r="4648">
      <c r="A4648" s="219" t="s">
        <v>10042</v>
      </c>
      <c r="B4648" s="220" t="s">
        <v>10043</v>
      </c>
      <c r="C4648" s="221" t="s">
        <v>32</v>
      </c>
      <c r="D4648" s="222">
        <v>0.3265</v>
      </c>
      <c r="E4648" s="223">
        <f t="shared" si="1"/>
        <v>0.6735</v>
      </c>
      <c r="F4648" s="224">
        <v>16.6</v>
      </c>
    </row>
    <row r="4649">
      <c r="A4649" s="219" t="s">
        <v>10044</v>
      </c>
      <c r="B4649" s="220" t="s">
        <v>10045</v>
      </c>
      <c r="C4649" s="221" t="s">
        <v>32</v>
      </c>
      <c r="D4649" s="222">
        <v>0.3463</v>
      </c>
      <c r="E4649" s="223">
        <f t="shared" si="1"/>
        <v>0.6537</v>
      </c>
      <c r="F4649" s="224">
        <v>17.5</v>
      </c>
    </row>
    <row r="4650">
      <c r="A4650" s="219" t="s">
        <v>10046</v>
      </c>
      <c r="B4650" s="220" t="s">
        <v>10047</v>
      </c>
      <c r="C4650" s="221" t="s">
        <v>32</v>
      </c>
      <c r="D4650" s="222">
        <v>0.2954</v>
      </c>
      <c r="E4650" s="223">
        <f t="shared" si="1"/>
        <v>0.7046</v>
      </c>
      <c r="F4650" s="224">
        <v>21.63</v>
      </c>
    </row>
    <row r="4651">
      <c r="A4651" s="219" t="s">
        <v>10048</v>
      </c>
      <c r="B4651" s="220" t="s">
        <v>10049</v>
      </c>
      <c r="C4651" s="221" t="s">
        <v>32</v>
      </c>
      <c r="D4651" s="222">
        <v>0.3151</v>
      </c>
      <c r="E4651" s="223">
        <f t="shared" si="1"/>
        <v>0.6849</v>
      </c>
      <c r="F4651" s="224">
        <v>22.69</v>
      </c>
    </row>
    <row r="4652">
      <c r="A4652" s="219" t="s">
        <v>10050</v>
      </c>
      <c r="B4652" s="220" t="s">
        <v>10051</v>
      </c>
      <c r="C4652" s="221" t="s">
        <v>32</v>
      </c>
      <c r="D4652" s="222">
        <v>0.1561</v>
      </c>
      <c r="E4652" s="223">
        <f t="shared" si="1"/>
        <v>0.8439</v>
      </c>
      <c r="F4652" s="224">
        <v>25.82</v>
      </c>
    </row>
    <row r="4653">
      <c r="A4653" s="219" t="s">
        <v>10052</v>
      </c>
      <c r="B4653" s="220" t="s">
        <v>10053</v>
      </c>
      <c r="C4653" s="221" t="s">
        <v>32</v>
      </c>
      <c r="D4653" s="222">
        <v>0.2449</v>
      </c>
      <c r="E4653" s="223">
        <f t="shared" si="1"/>
        <v>0.7551</v>
      </c>
      <c r="F4653" s="224">
        <v>30.71</v>
      </c>
    </row>
    <row r="4654">
      <c r="A4654" s="219" t="s">
        <v>10054</v>
      </c>
      <c r="B4654" s="220" t="s">
        <v>10055</v>
      </c>
      <c r="C4654" s="221" t="s">
        <v>32</v>
      </c>
      <c r="D4654" s="222">
        <v>0.2635</v>
      </c>
      <c r="E4654" s="223">
        <f t="shared" si="1"/>
        <v>0.7365</v>
      </c>
      <c r="F4654" s="224">
        <v>31.95</v>
      </c>
    </row>
    <row r="4655">
      <c r="A4655" s="219" t="s">
        <v>10056</v>
      </c>
      <c r="B4655" s="220" t="s">
        <v>10057</v>
      </c>
      <c r="C4655" s="221" t="s">
        <v>32</v>
      </c>
      <c r="D4655" s="222">
        <v>0.1248</v>
      </c>
      <c r="E4655" s="223">
        <f t="shared" si="1"/>
        <v>0.8752</v>
      </c>
      <c r="F4655" s="224">
        <v>38.06</v>
      </c>
    </row>
    <row r="4656">
      <c r="A4656" s="219" t="s">
        <v>10058</v>
      </c>
      <c r="B4656" s="220" t="s">
        <v>10059</v>
      </c>
      <c r="C4656" s="221" t="s">
        <v>32</v>
      </c>
      <c r="D4656" s="222">
        <v>0.1991</v>
      </c>
      <c r="E4656" s="223">
        <f t="shared" si="1"/>
        <v>0.8009</v>
      </c>
      <c r="F4656" s="224">
        <v>43.54</v>
      </c>
    </row>
    <row r="4657">
      <c r="A4657" s="219" t="s">
        <v>10060</v>
      </c>
      <c r="B4657" s="220" t="s">
        <v>10061</v>
      </c>
      <c r="C4657" s="221" t="s">
        <v>32</v>
      </c>
      <c r="D4657" s="222">
        <v>0.0852</v>
      </c>
      <c r="E4657" s="223">
        <f t="shared" si="1"/>
        <v>0.9148</v>
      </c>
      <c r="F4657" s="224">
        <v>69.57</v>
      </c>
    </row>
    <row r="4658">
      <c r="A4658" s="219" t="s">
        <v>10062</v>
      </c>
      <c r="B4658" s="220" t="s">
        <v>10063</v>
      </c>
      <c r="C4658" s="221" t="s">
        <v>32</v>
      </c>
      <c r="D4658" s="222">
        <v>0.0503</v>
      </c>
      <c r="E4658" s="223">
        <f t="shared" si="1"/>
        <v>0.9497</v>
      </c>
      <c r="F4658" s="224">
        <v>155.43</v>
      </c>
    </row>
    <row r="4659">
      <c r="A4659" s="219" t="s">
        <v>10064</v>
      </c>
      <c r="B4659" s="220" t="s">
        <v>10065</v>
      </c>
      <c r="C4659" s="221" t="s">
        <v>32</v>
      </c>
      <c r="D4659" s="222">
        <v>0.042</v>
      </c>
      <c r="E4659" s="223">
        <f t="shared" si="1"/>
        <v>0.958</v>
      </c>
      <c r="F4659" s="224">
        <v>224.29</v>
      </c>
    </row>
    <row r="4660">
      <c r="A4660" s="219" t="s">
        <v>10066</v>
      </c>
      <c r="B4660" s="220" t="s">
        <v>10067</v>
      </c>
      <c r="C4660" s="221" t="s">
        <v>32</v>
      </c>
      <c r="D4660" s="222">
        <v>0.3897</v>
      </c>
      <c r="E4660" s="223">
        <f t="shared" si="1"/>
        <v>0.6103</v>
      </c>
      <c r="F4660" s="224">
        <v>12.29</v>
      </c>
    </row>
    <row r="4661">
      <c r="A4661" s="219" t="s">
        <v>10068</v>
      </c>
      <c r="B4661" s="220" t="s">
        <v>10069</v>
      </c>
      <c r="C4661" s="221" t="s">
        <v>32</v>
      </c>
      <c r="D4661" s="222">
        <v>0.3613</v>
      </c>
      <c r="E4661" s="223">
        <f t="shared" si="1"/>
        <v>0.6387</v>
      </c>
      <c r="F4661" s="224">
        <v>15.0</v>
      </c>
    </row>
    <row r="4662">
      <c r="A4662" s="219" t="s">
        <v>10070</v>
      </c>
      <c r="B4662" s="220" t="s">
        <v>10071</v>
      </c>
      <c r="C4662" s="221" t="s">
        <v>32</v>
      </c>
      <c r="D4662" s="222">
        <v>0.3811</v>
      </c>
      <c r="E4662" s="223">
        <f t="shared" si="1"/>
        <v>0.6189</v>
      </c>
      <c r="F4662" s="224">
        <v>15.9</v>
      </c>
    </row>
    <row r="4663">
      <c r="A4663" s="219" t="s">
        <v>10072</v>
      </c>
      <c r="B4663" s="220" t="s">
        <v>10073</v>
      </c>
      <c r="C4663" s="221" t="s">
        <v>32</v>
      </c>
      <c r="D4663" s="222">
        <v>0.2867</v>
      </c>
      <c r="E4663" s="223">
        <f t="shared" si="1"/>
        <v>0.7133</v>
      </c>
      <c r="F4663" s="224">
        <v>22.29</v>
      </c>
    </row>
    <row r="4664">
      <c r="A4664" s="219" t="s">
        <v>10074</v>
      </c>
      <c r="B4664" s="220" t="s">
        <v>10075</v>
      </c>
      <c r="C4664" s="221" t="s">
        <v>32</v>
      </c>
      <c r="D4664" s="222">
        <v>0.3062</v>
      </c>
      <c r="E4664" s="223">
        <f t="shared" si="1"/>
        <v>0.6938</v>
      </c>
      <c r="F4664" s="224">
        <v>23.35</v>
      </c>
    </row>
    <row r="4665">
      <c r="A4665" s="219" t="s">
        <v>10076</v>
      </c>
      <c r="B4665" s="220" t="s">
        <v>10077</v>
      </c>
      <c r="C4665" s="221" t="s">
        <v>32</v>
      </c>
      <c r="D4665" s="222">
        <v>0.1468</v>
      </c>
      <c r="E4665" s="223">
        <f t="shared" si="1"/>
        <v>0.8532</v>
      </c>
      <c r="F4665" s="224">
        <v>27.45</v>
      </c>
    </row>
    <row r="4666">
      <c r="A4666" s="219" t="s">
        <v>10078</v>
      </c>
      <c r="B4666" s="220" t="s">
        <v>10079</v>
      </c>
      <c r="C4666" s="221" t="s">
        <v>32</v>
      </c>
      <c r="D4666" s="222">
        <v>0.2325</v>
      </c>
      <c r="E4666" s="223">
        <f t="shared" si="1"/>
        <v>0.7675</v>
      </c>
      <c r="F4666" s="224">
        <v>32.34</v>
      </c>
    </row>
    <row r="4667">
      <c r="A4667" s="219" t="s">
        <v>10080</v>
      </c>
      <c r="B4667" s="220" t="s">
        <v>10081</v>
      </c>
      <c r="C4667" s="221" t="s">
        <v>32</v>
      </c>
      <c r="D4667" s="222">
        <v>0.2507</v>
      </c>
      <c r="E4667" s="223">
        <f t="shared" si="1"/>
        <v>0.7493</v>
      </c>
      <c r="F4667" s="224">
        <v>33.58</v>
      </c>
    </row>
    <row r="4668">
      <c r="A4668" s="219" t="s">
        <v>10082</v>
      </c>
      <c r="B4668" s="220" t="s">
        <v>10083</v>
      </c>
      <c r="C4668" s="221" t="s">
        <v>32</v>
      </c>
      <c r="D4668" s="222">
        <v>0.1235</v>
      </c>
      <c r="E4668" s="223">
        <f t="shared" si="1"/>
        <v>0.8765</v>
      </c>
      <c r="F4668" s="224">
        <v>38.46</v>
      </c>
    </row>
    <row r="4669">
      <c r="A4669" s="219" t="s">
        <v>10084</v>
      </c>
      <c r="B4669" s="220" t="s">
        <v>10085</v>
      </c>
      <c r="C4669" s="221" t="s">
        <v>32</v>
      </c>
      <c r="D4669" s="222">
        <v>0.1973</v>
      </c>
      <c r="E4669" s="223">
        <f t="shared" si="1"/>
        <v>0.8027</v>
      </c>
      <c r="F4669" s="224">
        <v>43.94</v>
      </c>
    </row>
    <row r="4670">
      <c r="A4670" s="219" t="s">
        <v>10086</v>
      </c>
      <c r="B4670" s="220" t="s">
        <v>10087</v>
      </c>
      <c r="C4670" s="221" t="s">
        <v>32</v>
      </c>
      <c r="D4670" s="222">
        <v>0.0728</v>
      </c>
      <c r="E4670" s="223">
        <f t="shared" si="1"/>
        <v>0.9272</v>
      </c>
      <c r="F4670" s="224">
        <v>81.48</v>
      </c>
    </row>
    <row r="4671">
      <c r="A4671" s="219" t="s">
        <v>10088</v>
      </c>
      <c r="B4671" s="220" t="s">
        <v>10089</v>
      </c>
      <c r="C4671" s="221" t="s">
        <v>32</v>
      </c>
      <c r="D4671" s="222">
        <v>0.0486</v>
      </c>
      <c r="E4671" s="223">
        <f t="shared" si="1"/>
        <v>0.9514</v>
      </c>
      <c r="F4671" s="224">
        <v>160.82</v>
      </c>
    </row>
    <row r="4672">
      <c r="A4672" s="219" t="s">
        <v>10090</v>
      </c>
      <c r="B4672" s="220" t="s">
        <v>10091</v>
      </c>
      <c r="C4672" s="221" t="s">
        <v>32</v>
      </c>
      <c r="D4672" s="222">
        <v>0.0493</v>
      </c>
      <c r="E4672" s="223">
        <f t="shared" si="1"/>
        <v>0.9507</v>
      </c>
      <c r="F4672" s="224">
        <v>190.78</v>
      </c>
    </row>
    <row r="4673">
      <c r="A4673" s="219" t="s">
        <v>10092</v>
      </c>
      <c r="B4673" s="220" t="s">
        <v>10093</v>
      </c>
      <c r="C4673" s="221" t="s">
        <v>32</v>
      </c>
      <c r="D4673" s="222">
        <v>0.2311</v>
      </c>
      <c r="E4673" s="223">
        <f t="shared" si="1"/>
        <v>0.7689</v>
      </c>
      <c r="F4673" s="224">
        <v>20.73</v>
      </c>
    </row>
    <row r="4674">
      <c r="A4674" s="219" t="s">
        <v>10094</v>
      </c>
      <c r="B4674" s="220" t="s">
        <v>10095</v>
      </c>
      <c r="C4674" s="221" t="s">
        <v>32</v>
      </c>
      <c r="D4674" s="222">
        <v>0.2152</v>
      </c>
      <c r="E4674" s="223">
        <f t="shared" si="1"/>
        <v>0.7848</v>
      </c>
      <c r="F4674" s="224">
        <v>25.19</v>
      </c>
    </row>
    <row r="4675">
      <c r="A4675" s="219" t="s">
        <v>10096</v>
      </c>
      <c r="B4675" s="220" t="s">
        <v>10097</v>
      </c>
      <c r="C4675" s="221" t="s">
        <v>32</v>
      </c>
      <c r="D4675" s="222">
        <v>0.1699</v>
      </c>
      <c r="E4675" s="223">
        <f t="shared" si="1"/>
        <v>0.8301</v>
      </c>
      <c r="F4675" s="224">
        <v>34.6</v>
      </c>
    </row>
    <row r="4676">
      <c r="A4676" s="219" t="s">
        <v>10098</v>
      </c>
      <c r="B4676" s="220" t="s">
        <v>10099</v>
      </c>
      <c r="C4676" s="221" t="s">
        <v>32</v>
      </c>
      <c r="D4676" s="222">
        <v>0.237</v>
      </c>
      <c r="E4676" s="223">
        <f t="shared" si="1"/>
        <v>0.763</v>
      </c>
      <c r="F4676" s="224">
        <v>13.46</v>
      </c>
    </row>
    <row r="4677">
      <c r="A4677" s="219" t="s">
        <v>10100</v>
      </c>
      <c r="B4677" s="220" t="s">
        <v>10101</v>
      </c>
      <c r="C4677" s="221" t="s">
        <v>32</v>
      </c>
      <c r="D4677" s="222">
        <v>0.1977</v>
      </c>
      <c r="E4677" s="223">
        <f t="shared" si="1"/>
        <v>0.8023</v>
      </c>
      <c r="F4677" s="224">
        <v>18.21</v>
      </c>
    </row>
    <row r="4678">
      <c r="A4678" s="219" t="s">
        <v>10102</v>
      </c>
      <c r="B4678" s="220" t="s">
        <v>10103</v>
      </c>
      <c r="C4678" s="221" t="s">
        <v>32</v>
      </c>
      <c r="D4678" s="222">
        <v>0.2148</v>
      </c>
      <c r="E4678" s="223">
        <f t="shared" si="1"/>
        <v>0.7852</v>
      </c>
      <c r="F4678" s="224">
        <v>18.81</v>
      </c>
    </row>
    <row r="4679">
      <c r="A4679" s="219" t="s">
        <v>10104</v>
      </c>
      <c r="B4679" s="220" t="s">
        <v>10105</v>
      </c>
      <c r="C4679" s="221" t="s">
        <v>32</v>
      </c>
      <c r="D4679" s="222">
        <v>0.1707</v>
      </c>
      <c r="E4679" s="223">
        <f t="shared" si="1"/>
        <v>0.8293</v>
      </c>
      <c r="F4679" s="224">
        <v>24.96</v>
      </c>
    </row>
    <row r="4680">
      <c r="A4680" s="219" t="s">
        <v>10106</v>
      </c>
      <c r="B4680" s="220" t="s">
        <v>10107</v>
      </c>
      <c r="C4680" s="221" t="s">
        <v>32</v>
      </c>
      <c r="D4680" s="222">
        <v>0.1855</v>
      </c>
      <c r="E4680" s="223">
        <f t="shared" si="1"/>
        <v>0.8145</v>
      </c>
      <c r="F4680" s="224">
        <v>25.66</v>
      </c>
    </row>
    <row r="4681">
      <c r="A4681" s="219" t="s">
        <v>10108</v>
      </c>
      <c r="B4681" s="220" t="s">
        <v>10109</v>
      </c>
      <c r="C4681" s="221" t="s">
        <v>32</v>
      </c>
      <c r="D4681" s="222">
        <v>0.0905</v>
      </c>
      <c r="E4681" s="223">
        <f t="shared" si="1"/>
        <v>0.9095</v>
      </c>
      <c r="F4681" s="224">
        <v>29.84</v>
      </c>
    </row>
    <row r="4682">
      <c r="A4682" s="219" t="s">
        <v>10110</v>
      </c>
      <c r="B4682" s="220" t="s">
        <v>10111</v>
      </c>
      <c r="C4682" s="221" t="s">
        <v>32</v>
      </c>
      <c r="D4682" s="222">
        <v>0.1515</v>
      </c>
      <c r="E4682" s="223">
        <f t="shared" si="1"/>
        <v>0.8485</v>
      </c>
      <c r="F4682" s="224">
        <v>33.07</v>
      </c>
    </row>
    <row r="4683">
      <c r="A4683" s="219" t="s">
        <v>10112</v>
      </c>
      <c r="B4683" s="220" t="s">
        <v>10113</v>
      </c>
      <c r="C4683" s="221" t="s">
        <v>32</v>
      </c>
      <c r="D4683" s="222">
        <v>0.1652</v>
      </c>
      <c r="E4683" s="223">
        <f t="shared" si="1"/>
        <v>0.8348</v>
      </c>
      <c r="F4683" s="224">
        <v>33.89</v>
      </c>
    </row>
    <row r="4684">
      <c r="A4684" s="219" t="s">
        <v>10114</v>
      </c>
      <c r="B4684" s="220" t="s">
        <v>10115</v>
      </c>
      <c r="C4684" s="221" t="s">
        <v>32</v>
      </c>
      <c r="D4684" s="222">
        <v>0.0784</v>
      </c>
      <c r="E4684" s="223">
        <f t="shared" si="1"/>
        <v>0.9216</v>
      </c>
      <c r="F4684" s="224">
        <v>40.3</v>
      </c>
    </row>
    <row r="4685">
      <c r="A4685" s="219" t="s">
        <v>10116</v>
      </c>
      <c r="B4685" s="220" t="s">
        <v>10117</v>
      </c>
      <c r="C4685" s="221" t="s">
        <v>32</v>
      </c>
      <c r="D4685" s="222">
        <v>0.1313</v>
      </c>
      <c r="E4685" s="223">
        <f t="shared" si="1"/>
        <v>0.8687</v>
      </c>
      <c r="F4685" s="224">
        <v>43.95</v>
      </c>
    </row>
    <row r="4686">
      <c r="A4686" s="219" t="s">
        <v>10118</v>
      </c>
      <c r="B4686" s="220" t="s">
        <v>10119</v>
      </c>
      <c r="C4686" s="221" t="s">
        <v>32</v>
      </c>
      <c r="D4686" s="222">
        <v>0.3507</v>
      </c>
      <c r="E4686" s="223">
        <f t="shared" si="1"/>
        <v>0.6493</v>
      </c>
      <c r="F4686" s="224">
        <v>10.75</v>
      </c>
    </row>
    <row r="4687">
      <c r="A4687" s="219" t="s">
        <v>10120</v>
      </c>
      <c r="B4687" s="220" t="s">
        <v>10121</v>
      </c>
      <c r="C4687" s="221" t="s">
        <v>32</v>
      </c>
      <c r="D4687" s="222">
        <v>0.019</v>
      </c>
      <c r="E4687" s="223">
        <f t="shared" si="1"/>
        <v>0.981</v>
      </c>
      <c r="F4687" s="224">
        <v>200.49</v>
      </c>
    </row>
    <row r="4688">
      <c r="A4688" s="219" t="s">
        <v>10122</v>
      </c>
      <c r="B4688" s="220" t="s">
        <v>10123</v>
      </c>
      <c r="C4688" s="221" t="s">
        <v>32</v>
      </c>
      <c r="D4688" s="222">
        <v>0.1715</v>
      </c>
      <c r="E4688" s="223">
        <f t="shared" si="1"/>
        <v>0.8285</v>
      </c>
      <c r="F4688" s="224">
        <v>18.6</v>
      </c>
    </row>
    <row r="4689">
      <c r="A4689" s="219" t="s">
        <v>10124</v>
      </c>
      <c r="B4689" s="220" t="s">
        <v>10125</v>
      </c>
      <c r="C4689" s="221" t="s">
        <v>32</v>
      </c>
      <c r="D4689" s="222">
        <v>0.3708</v>
      </c>
      <c r="E4689" s="223">
        <f t="shared" si="1"/>
        <v>0.6292</v>
      </c>
      <c r="F4689" s="224">
        <v>11.38</v>
      </c>
    </row>
    <row r="4690">
      <c r="A4690" s="219" t="s">
        <v>10126</v>
      </c>
      <c r="B4690" s="220" t="s">
        <v>10127</v>
      </c>
      <c r="C4690" s="221" t="s">
        <v>32</v>
      </c>
      <c r="D4690" s="222">
        <v>0.0412</v>
      </c>
      <c r="E4690" s="223">
        <f t="shared" si="1"/>
        <v>0.9588</v>
      </c>
      <c r="F4690" s="224">
        <v>131.18</v>
      </c>
    </row>
    <row r="4691">
      <c r="A4691" s="219" t="s">
        <v>10128</v>
      </c>
      <c r="B4691" s="220" t="s">
        <v>10129</v>
      </c>
      <c r="C4691" s="221" t="s">
        <v>32</v>
      </c>
      <c r="D4691" s="222">
        <v>0.0229</v>
      </c>
      <c r="E4691" s="223">
        <f t="shared" si="1"/>
        <v>0.9771</v>
      </c>
      <c r="F4691" s="224">
        <v>127.75</v>
      </c>
    </row>
    <row r="4692">
      <c r="A4692" s="219" t="s">
        <v>10130</v>
      </c>
      <c r="B4692" s="220" t="s">
        <v>10131</v>
      </c>
      <c r="C4692" s="221" t="s">
        <v>32</v>
      </c>
      <c r="D4692" s="222">
        <v>0.3802</v>
      </c>
      <c r="E4692" s="223">
        <f t="shared" si="1"/>
        <v>0.6198</v>
      </c>
      <c r="F4692" s="224">
        <v>8.39</v>
      </c>
    </row>
    <row r="4693">
      <c r="A4693" s="219" t="s">
        <v>10132</v>
      </c>
      <c r="B4693" s="220" t="s">
        <v>10133</v>
      </c>
      <c r="C4693" s="221" t="s">
        <v>32</v>
      </c>
      <c r="D4693" s="222">
        <v>0.3409</v>
      </c>
      <c r="E4693" s="223">
        <f t="shared" si="1"/>
        <v>0.6591</v>
      </c>
      <c r="F4693" s="224">
        <v>10.56</v>
      </c>
    </row>
    <row r="4694">
      <c r="A4694" s="219" t="s">
        <v>10134</v>
      </c>
      <c r="B4694" s="220" t="s">
        <v>10135</v>
      </c>
      <c r="C4694" s="221" t="s">
        <v>32</v>
      </c>
      <c r="D4694" s="222">
        <v>0.362</v>
      </c>
      <c r="E4694" s="223">
        <f t="shared" si="1"/>
        <v>0.638</v>
      </c>
      <c r="F4694" s="224">
        <v>11.16</v>
      </c>
    </row>
    <row r="4695">
      <c r="A4695" s="219" t="s">
        <v>10136</v>
      </c>
      <c r="B4695" s="220" t="s">
        <v>10137</v>
      </c>
      <c r="C4695" s="221" t="s">
        <v>32</v>
      </c>
      <c r="D4695" s="222">
        <v>0.2757</v>
      </c>
      <c r="E4695" s="223">
        <f t="shared" si="1"/>
        <v>0.7243</v>
      </c>
      <c r="F4695" s="224">
        <v>15.45</v>
      </c>
    </row>
    <row r="4696">
      <c r="A4696" s="219" t="s">
        <v>10138</v>
      </c>
      <c r="B4696" s="220" t="s">
        <v>10139</v>
      </c>
      <c r="C4696" s="221" t="s">
        <v>32</v>
      </c>
      <c r="D4696" s="222">
        <v>0.2947</v>
      </c>
      <c r="E4696" s="223">
        <f t="shared" si="1"/>
        <v>0.7053</v>
      </c>
      <c r="F4696" s="224">
        <v>16.15</v>
      </c>
    </row>
    <row r="4697">
      <c r="A4697" s="219" t="s">
        <v>10140</v>
      </c>
      <c r="B4697" s="220" t="s">
        <v>10141</v>
      </c>
      <c r="C4697" s="221" t="s">
        <v>32</v>
      </c>
      <c r="D4697" s="222">
        <v>0.1294</v>
      </c>
      <c r="E4697" s="223">
        <f t="shared" si="1"/>
        <v>0.8706</v>
      </c>
      <c r="F4697" s="224">
        <v>20.86</v>
      </c>
    </row>
    <row r="4698">
      <c r="A4698" s="219" t="s">
        <v>10142</v>
      </c>
      <c r="B4698" s="220" t="s">
        <v>10143</v>
      </c>
      <c r="C4698" s="221" t="s">
        <v>32</v>
      </c>
      <c r="D4698" s="222">
        <v>0.208</v>
      </c>
      <c r="E4698" s="223">
        <f t="shared" si="1"/>
        <v>0.792</v>
      </c>
      <c r="F4698" s="224">
        <v>24.09</v>
      </c>
    </row>
    <row r="4699">
      <c r="A4699" s="219" t="s">
        <v>10144</v>
      </c>
      <c r="B4699" s="220" t="s">
        <v>10145</v>
      </c>
      <c r="C4699" s="221" t="s">
        <v>32</v>
      </c>
      <c r="D4699" s="222">
        <v>0.2248</v>
      </c>
      <c r="E4699" s="223">
        <f t="shared" si="1"/>
        <v>0.7752</v>
      </c>
      <c r="F4699" s="224">
        <v>24.91</v>
      </c>
    </row>
    <row r="4700">
      <c r="A4700" s="219" t="s">
        <v>10146</v>
      </c>
      <c r="B4700" s="220" t="s">
        <v>10147</v>
      </c>
      <c r="C4700" s="221" t="s">
        <v>32</v>
      </c>
      <c r="D4700" s="222">
        <v>0.1166</v>
      </c>
      <c r="E4700" s="223">
        <f t="shared" si="1"/>
        <v>0.8834</v>
      </c>
      <c r="F4700" s="224">
        <v>27.1</v>
      </c>
    </row>
    <row r="4701">
      <c r="A4701" s="219" t="s">
        <v>10148</v>
      </c>
      <c r="B4701" s="220" t="s">
        <v>10149</v>
      </c>
      <c r="C4701" s="221" t="s">
        <v>32</v>
      </c>
      <c r="D4701" s="222">
        <v>0.1876</v>
      </c>
      <c r="E4701" s="223">
        <f t="shared" si="1"/>
        <v>0.8124</v>
      </c>
      <c r="F4701" s="224">
        <v>30.75</v>
      </c>
    </row>
    <row r="4702">
      <c r="A4702" s="219" t="s">
        <v>10150</v>
      </c>
      <c r="B4702" s="220" t="s">
        <v>10151</v>
      </c>
      <c r="C4702" s="221" t="s">
        <v>32</v>
      </c>
      <c r="D4702" s="222">
        <v>0.0856</v>
      </c>
      <c r="E4702" s="223">
        <f t="shared" si="1"/>
        <v>0.9144</v>
      </c>
      <c r="F4702" s="224">
        <v>45.91</v>
      </c>
    </row>
    <row r="4703">
      <c r="A4703" s="219" t="s">
        <v>10152</v>
      </c>
      <c r="B4703" s="220" t="s">
        <v>10153</v>
      </c>
      <c r="C4703" s="221" t="s">
        <v>32</v>
      </c>
      <c r="D4703" s="222">
        <v>0.0336</v>
      </c>
      <c r="E4703" s="223">
        <f t="shared" si="1"/>
        <v>0.9664</v>
      </c>
      <c r="F4703" s="224">
        <v>155.02</v>
      </c>
    </row>
    <row r="4704">
      <c r="A4704" s="219" t="s">
        <v>10154</v>
      </c>
      <c r="B4704" s="220" t="s">
        <v>10155</v>
      </c>
      <c r="C4704" s="221" t="s">
        <v>32</v>
      </c>
      <c r="D4704" s="222">
        <v>0.0343</v>
      </c>
      <c r="E4704" s="223">
        <f t="shared" si="1"/>
        <v>0.9657</v>
      </c>
      <c r="F4704" s="224">
        <v>183.35</v>
      </c>
    </row>
    <row r="4705">
      <c r="A4705" s="219" t="s">
        <v>10156</v>
      </c>
      <c r="B4705" s="220" t="s">
        <v>10157</v>
      </c>
      <c r="C4705" s="221" t="s">
        <v>32</v>
      </c>
      <c r="D4705" s="222">
        <v>0.3791</v>
      </c>
      <c r="E4705" s="223">
        <f t="shared" si="1"/>
        <v>0.6209</v>
      </c>
      <c r="F4705" s="224">
        <v>19.1</v>
      </c>
    </row>
    <row r="4706">
      <c r="A4706" s="219" t="s">
        <v>10158</v>
      </c>
      <c r="B4706" s="220" t="s">
        <v>10159</v>
      </c>
      <c r="C4706" s="221" t="s">
        <v>32</v>
      </c>
      <c r="D4706" s="222">
        <v>0.326</v>
      </c>
      <c r="E4706" s="223">
        <f t="shared" si="1"/>
        <v>0.674</v>
      </c>
      <c r="F4706" s="224">
        <v>24.14</v>
      </c>
    </row>
    <row r="4707">
      <c r="A4707" s="219" t="s">
        <v>10160</v>
      </c>
      <c r="B4707" s="220" t="s">
        <v>10161</v>
      </c>
      <c r="C4707" s="221" t="s">
        <v>32</v>
      </c>
      <c r="D4707" s="222">
        <v>0.3462</v>
      </c>
      <c r="E4707" s="223">
        <f t="shared" si="1"/>
        <v>0.6538</v>
      </c>
      <c r="F4707" s="224">
        <v>25.45</v>
      </c>
    </row>
    <row r="4708">
      <c r="A4708" s="219" t="s">
        <v>10162</v>
      </c>
      <c r="B4708" s="220" t="s">
        <v>10163</v>
      </c>
      <c r="C4708" s="221" t="s">
        <v>32</v>
      </c>
      <c r="D4708" s="222">
        <v>0.1953</v>
      </c>
      <c r="E4708" s="223">
        <f t="shared" si="1"/>
        <v>0.8047</v>
      </c>
      <c r="F4708" s="224">
        <v>47.56</v>
      </c>
    </row>
    <row r="4709">
      <c r="A4709" s="219" t="s">
        <v>10164</v>
      </c>
      <c r="B4709" s="220" t="s">
        <v>10165</v>
      </c>
      <c r="C4709" s="221" t="s">
        <v>32</v>
      </c>
      <c r="D4709" s="222">
        <v>0.2114</v>
      </c>
      <c r="E4709" s="223">
        <f t="shared" si="1"/>
        <v>0.7886</v>
      </c>
      <c r="F4709" s="224">
        <v>49.09</v>
      </c>
    </row>
    <row r="4710">
      <c r="A4710" s="219" t="s">
        <v>10166</v>
      </c>
      <c r="B4710" s="220" t="s">
        <v>10167</v>
      </c>
      <c r="C4710" s="221" t="s">
        <v>32</v>
      </c>
      <c r="D4710" s="222">
        <v>0.1007</v>
      </c>
      <c r="E4710" s="223">
        <f t="shared" si="1"/>
        <v>0.8993</v>
      </c>
      <c r="F4710" s="224">
        <v>58.38</v>
      </c>
    </row>
    <row r="4711">
      <c r="A4711" s="219" t="s">
        <v>10168</v>
      </c>
      <c r="B4711" s="220" t="s">
        <v>10169</v>
      </c>
      <c r="C4711" s="221" t="s">
        <v>32</v>
      </c>
      <c r="D4711" s="222">
        <v>0.1655</v>
      </c>
      <c r="E4711" s="223">
        <f t="shared" si="1"/>
        <v>0.8345</v>
      </c>
      <c r="F4711" s="224">
        <v>65.26</v>
      </c>
    </row>
    <row r="4712">
      <c r="A4712" s="219" t="s">
        <v>10170</v>
      </c>
      <c r="B4712" s="220" t="s">
        <v>10171</v>
      </c>
      <c r="C4712" s="221" t="s">
        <v>32</v>
      </c>
      <c r="D4712" s="222">
        <v>0.2845</v>
      </c>
      <c r="E4712" s="223">
        <f t="shared" si="1"/>
        <v>0.7155</v>
      </c>
      <c r="F4712" s="224">
        <v>22.46</v>
      </c>
    </row>
    <row r="4713">
      <c r="A4713" s="219" t="s">
        <v>10172</v>
      </c>
      <c r="B4713" s="220" t="s">
        <v>10173</v>
      </c>
      <c r="C4713" s="221" t="s">
        <v>32</v>
      </c>
      <c r="D4713" s="222">
        <v>0.2816</v>
      </c>
      <c r="E4713" s="223">
        <f t="shared" si="1"/>
        <v>0.7184</v>
      </c>
      <c r="F4713" s="224">
        <v>25.71</v>
      </c>
    </row>
    <row r="4714">
      <c r="A4714" s="219" t="s">
        <v>10174</v>
      </c>
      <c r="B4714" s="220" t="s">
        <v>10175</v>
      </c>
      <c r="C4714" s="221" t="s">
        <v>32</v>
      </c>
      <c r="D4714" s="222">
        <v>0.1547</v>
      </c>
      <c r="E4714" s="223">
        <f t="shared" si="1"/>
        <v>0.8453</v>
      </c>
      <c r="F4714" s="224">
        <v>50.69</v>
      </c>
    </row>
    <row r="4715">
      <c r="A4715" s="219" t="s">
        <v>10176</v>
      </c>
      <c r="B4715" s="220" t="s">
        <v>10177</v>
      </c>
      <c r="C4715" s="221" t="s">
        <v>32</v>
      </c>
      <c r="D4715" s="222">
        <v>0.4006</v>
      </c>
      <c r="E4715" s="223">
        <f t="shared" si="1"/>
        <v>0.5994</v>
      </c>
      <c r="F4715" s="224">
        <v>15.95</v>
      </c>
    </row>
    <row r="4716">
      <c r="A4716" s="219" t="s">
        <v>10178</v>
      </c>
      <c r="B4716" s="220" t="s">
        <v>10179</v>
      </c>
      <c r="C4716" s="221" t="s">
        <v>32</v>
      </c>
      <c r="D4716" s="222">
        <v>0.3676</v>
      </c>
      <c r="E4716" s="223">
        <f t="shared" si="1"/>
        <v>0.6324</v>
      </c>
      <c r="F4716" s="224">
        <v>19.64</v>
      </c>
    </row>
    <row r="4717">
      <c r="A4717" s="219" t="s">
        <v>10180</v>
      </c>
      <c r="B4717" s="220" t="s">
        <v>10181</v>
      </c>
      <c r="C4717" s="221" t="s">
        <v>32</v>
      </c>
      <c r="D4717" s="222">
        <v>0.3875</v>
      </c>
      <c r="E4717" s="223">
        <f t="shared" si="1"/>
        <v>0.6125</v>
      </c>
      <c r="F4717" s="224">
        <v>20.85</v>
      </c>
    </row>
    <row r="4718">
      <c r="A4718" s="219" t="s">
        <v>10182</v>
      </c>
      <c r="B4718" s="220" t="s">
        <v>10183</v>
      </c>
      <c r="C4718" s="221" t="s">
        <v>32</v>
      </c>
      <c r="D4718" s="222">
        <v>0.0959</v>
      </c>
      <c r="E4718" s="223">
        <f t="shared" si="1"/>
        <v>0.9041</v>
      </c>
      <c r="F4718" s="224">
        <v>66.11</v>
      </c>
    </row>
    <row r="4719">
      <c r="A4719" s="219" t="s">
        <v>10184</v>
      </c>
      <c r="B4719" s="220" t="s">
        <v>10185</v>
      </c>
      <c r="C4719" s="221" t="s">
        <v>32</v>
      </c>
      <c r="D4719" s="222">
        <v>0.1575</v>
      </c>
      <c r="E4719" s="223">
        <f t="shared" si="1"/>
        <v>0.8425</v>
      </c>
      <c r="F4719" s="224">
        <v>73.4</v>
      </c>
    </row>
    <row r="4720">
      <c r="A4720" s="219" t="s">
        <v>10186</v>
      </c>
      <c r="B4720" s="220" t="s">
        <v>10187</v>
      </c>
      <c r="C4720" s="221" t="s">
        <v>107</v>
      </c>
      <c r="D4720" s="222">
        <v>0.4113</v>
      </c>
      <c r="E4720" s="223">
        <f t="shared" si="1"/>
        <v>0.5887</v>
      </c>
      <c r="F4720" s="224">
        <v>29.13</v>
      </c>
    </row>
    <row r="4721">
      <c r="A4721" s="219" t="s">
        <v>10188</v>
      </c>
      <c r="B4721" s="220" t="s">
        <v>10189</v>
      </c>
      <c r="C4721" s="221" t="s">
        <v>107</v>
      </c>
      <c r="D4721" s="222">
        <v>0.2207</v>
      </c>
      <c r="E4721" s="223">
        <f t="shared" si="1"/>
        <v>0.7793</v>
      </c>
      <c r="F4721" s="224">
        <v>28.63</v>
      </c>
    </row>
    <row r="4722">
      <c r="A4722" s="219" t="s">
        <v>10190</v>
      </c>
      <c r="B4722" s="220" t="s">
        <v>10191</v>
      </c>
      <c r="C4722" s="221" t="s">
        <v>107</v>
      </c>
      <c r="D4722" s="222">
        <v>0.3697</v>
      </c>
      <c r="E4722" s="223">
        <f t="shared" si="1"/>
        <v>0.6303</v>
      </c>
      <c r="F4722" s="224">
        <v>40.98</v>
      </c>
    </row>
    <row r="4723">
      <c r="A4723" s="219" t="s">
        <v>10192</v>
      </c>
      <c r="B4723" s="220" t="s">
        <v>10193</v>
      </c>
      <c r="C4723" s="221" t="s">
        <v>107</v>
      </c>
      <c r="D4723" s="222">
        <v>0.1673</v>
      </c>
      <c r="E4723" s="223">
        <f t="shared" si="1"/>
        <v>0.8327</v>
      </c>
      <c r="F4723" s="224">
        <v>44.53</v>
      </c>
    </row>
    <row r="4724">
      <c r="A4724" s="219" t="s">
        <v>10194</v>
      </c>
      <c r="B4724" s="220" t="s">
        <v>10195</v>
      </c>
      <c r="C4724" s="221" t="s">
        <v>107</v>
      </c>
      <c r="D4724" s="222">
        <v>0.3026</v>
      </c>
      <c r="E4724" s="223">
        <f t="shared" si="1"/>
        <v>0.6974</v>
      </c>
      <c r="F4724" s="224">
        <v>59.09</v>
      </c>
    </row>
    <row r="4725">
      <c r="A4725" s="219" t="s">
        <v>10196</v>
      </c>
      <c r="B4725" s="220" t="s">
        <v>10197</v>
      </c>
      <c r="C4725" s="221" t="s">
        <v>107</v>
      </c>
      <c r="D4725" s="222">
        <v>0.023</v>
      </c>
      <c r="E4725" s="223">
        <f t="shared" si="1"/>
        <v>0.977</v>
      </c>
      <c r="F4725" s="224">
        <v>46.05</v>
      </c>
    </row>
    <row r="4726">
      <c r="A4726" s="219" t="s">
        <v>10198</v>
      </c>
      <c r="B4726" s="220" t="s">
        <v>10199</v>
      </c>
      <c r="C4726" s="221" t="s">
        <v>107</v>
      </c>
      <c r="D4726" s="222">
        <v>0.1547</v>
      </c>
      <c r="E4726" s="223">
        <f t="shared" si="1"/>
        <v>0.8453</v>
      </c>
      <c r="F4726" s="224">
        <v>56.83</v>
      </c>
    </row>
    <row r="4727">
      <c r="A4727" s="219" t="s">
        <v>10200</v>
      </c>
      <c r="B4727" s="220" t="s">
        <v>10201</v>
      </c>
      <c r="C4727" s="221" t="s">
        <v>107</v>
      </c>
      <c r="D4727" s="222">
        <v>0.2846</v>
      </c>
      <c r="E4727" s="223">
        <f t="shared" si="1"/>
        <v>0.7154</v>
      </c>
      <c r="F4727" s="224">
        <v>73.97</v>
      </c>
    </row>
    <row r="4728">
      <c r="A4728" s="219" t="s">
        <v>10202</v>
      </c>
      <c r="B4728" s="220" t="s">
        <v>10203</v>
      </c>
      <c r="C4728" s="221" t="s">
        <v>107</v>
      </c>
      <c r="D4728" s="222">
        <v>0.0207</v>
      </c>
      <c r="E4728" s="223">
        <f t="shared" si="1"/>
        <v>0.9793</v>
      </c>
      <c r="F4728" s="224">
        <v>61.43</v>
      </c>
    </row>
    <row r="4729">
      <c r="A4729" s="219" t="s">
        <v>10204</v>
      </c>
      <c r="B4729" s="220" t="s">
        <v>10205</v>
      </c>
      <c r="C4729" s="221" t="s">
        <v>107</v>
      </c>
      <c r="D4729" s="222">
        <v>0.1371</v>
      </c>
      <c r="E4729" s="223">
        <f t="shared" si="1"/>
        <v>0.8629</v>
      </c>
      <c r="F4729" s="224">
        <v>73.79</v>
      </c>
    </row>
    <row r="4730">
      <c r="A4730" s="219" t="s">
        <v>10206</v>
      </c>
      <c r="B4730" s="220" t="s">
        <v>10207</v>
      </c>
      <c r="C4730" s="221" t="s">
        <v>107</v>
      </c>
      <c r="D4730" s="222">
        <v>0.0175</v>
      </c>
      <c r="E4730" s="223">
        <f t="shared" si="1"/>
        <v>0.9825</v>
      </c>
      <c r="F4730" s="224">
        <v>89.53</v>
      </c>
    </row>
    <row r="4731">
      <c r="A4731" s="219" t="s">
        <v>10208</v>
      </c>
      <c r="B4731" s="220" t="s">
        <v>10209</v>
      </c>
      <c r="C4731" s="221" t="s">
        <v>107</v>
      </c>
      <c r="D4731" s="222">
        <v>0.0144</v>
      </c>
      <c r="E4731" s="223">
        <f t="shared" si="1"/>
        <v>0.9856</v>
      </c>
      <c r="F4731" s="224">
        <v>144.13</v>
      </c>
    </row>
    <row r="4732">
      <c r="A4732" s="219" t="s">
        <v>10210</v>
      </c>
      <c r="B4732" s="220" t="s">
        <v>10211</v>
      </c>
      <c r="C4732" s="221" t="s">
        <v>107</v>
      </c>
      <c r="D4732" s="222">
        <v>0.0111</v>
      </c>
      <c r="E4732" s="223">
        <f t="shared" si="1"/>
        <v>0.9889</v>
      </c>
      <c r="F4732" s="224">
        <v>225.13</v>
      </c>
    </row>
    <row r="4733">
      <c r="A4733" s="219" t="s">
        <v>10212</v>
      </c>
      <c r="B4733" s="220" t="s">
        <v>10213</v>
      </c>
      <c r="C4733" s="221" t="s">
        <v>32</v>
      </c>
      <c r="D4733" s="222">
        <v>0.3021</v>
      </c>
      <c r="E4733" s="223">
        <f t="shared" si="1"/>
        <v>0.6979</v>
      </c>
      <c r="F4733" s="224">
        <v>23.9</v>
      </c>
    </row>
    <row r="4734">
      <c r="A4734" s="219" t="s">
        <v>10214</v>
      </c>
      <c r="B4734" s="220" t="s">
        <v>10215</v>
      </c>
      <c r="C4734" s="221" t="s">
        <v>32</v>
      </c>
      <c r="D4734" s="222">
        <v>0.3284</v>
      </c>
      <c r="E4734" s="223">
        <f t="shared" si="1"/>
        <v>0.6716</v>
      </c>
      <c r="F4734" s="224">
        <v>19.46</v>
      </c>
    </row>
    <row r="4735">
      <c r="A4735" s="219" t="s">
        <v>10216</v>
      </c>
      <c r="B4735" s="220" t="s">
        <v>10217</v>
      </c>
      <c r="C4735" s="221" t="s">
        <v>32</v>
      </c>
      <c r="D4735" s="222">
        <v>0.3218</v>
      </c>
      <c r="E4735" s="223">
        <f t="shared" si="1"/>
        <v>0.6782</v>
      </c>
      <c r="F4735" s="224">
        <v>25.11</v>
      </c>
    </row>
    <row r="4736">
      <c r="A4736" s="219" t="s">
        <v>10218</v>
      </c>
      <c r="B4736" s="220" t="s">
        <v>10219</v>
      </c>
      <c r="C4736" s="221" t="s">
        <v>32</v>
      </c>
      <c r="D4736" s="222">
        <v>0.3055</v>
      </c>
      <c r="E4736" s="223">
        <f t="shared" si="1"/>
        <v>0.6945</v>
      </c>
      <c r="F4736" s="224">
        <v>27.92</v>
      </c>
    </row>
    <row r="4737">
      <c r="A4737" s="219" t="s">
        <v>10220</v>
      </c>
      <c r="B4737" s="220" t="s">
        <v>10221</v>
      </c>
      <c r="C4737" s="221" t="s">
        <v>32</v>
      </c>
      <c r="D4737" s="222">
        <v>0.103</v>
      </c>
      <c r="E4737" s="223">
        <f t="shared" si="1"/>
        <v>0.897</v>
      </c>
      <c r="F4737" s="224">
        <v>52.64</v>
      </c>
    </row>
    <row r="4738">
      <c r="A4738" s="219" t="s">
        <v>10222</v>
      </c>
      <c r="B4738" s="220" t="s">
        <v>10223</v>
      </c>
      <c r="C4738" s="221" t="s">
        <v>32</v>
      </c>
      <c r="D4738" s="222">
        <v>0.0772</v>
      </c>
      <c r="E4738" s="223">
        <f t="shared" si="1"/>
        <v>0.9228</v>
      </c>
      <c r="F4738" s="224">
        <v>102.74</v>
      </c>
    </row>
    <row r="4739">
      <c r="A4739" s="219" t="s">
        <v>10224</v>
      </c>
      <c r="B4739" s="220" t="s">
        <v>10225</v>
      </c>
      <c r="C4739" s="221" t="s">
        <v>32</v>
      </c>
      <c r="D4739" s="222">
        <v>0.0482</v>
      </c>
      <c r="E4739" s="223">
        <f t="shared" si="1"/>
        <v>0.9518</v>
      </c>
      <c r="F4739" s="224">
        <v>216.61</v>
      </c>
    </row>
    <row r="4740">
      <c r="A4740" s="219" t="s">
        <v>10226</v>
      </c>
      <c r="B4740" s="220" t="s">
        <v>10227</v>
      </c>
      <c r="C4740" s="221" t="s">
        <v>32</v>
      </c>
      <c r="D4740" s="222">
        <v>0.0483</v>
      </c>
      <c r="E4740" s="223">
        <f t="shared" si="1"/>
        <v>0.9517</v>
      </c>
      <c r="F4740" s="224">
        <v>259.53</v>
      </c>
    </row>
    <row r="4741">
      <c r="A4741" s="219" t="s">
        <v>10228</v>
      </c>
      <c r="B4741" s="220" t="s">
        <v>10229</v>
      </c>
      <c r="C4741" s="221" t="s">
        <v>32</v>
      </c>
      <c r="D4741" s="222">
        <v>0.325</v>
      </c>
      <c r="E4741" s="223">
        <f t="shared" si="1"/>
        <v>0.675</v>
      </c>
      <c r="F4741" s="224">
        <v>29.32</v>
      </c>
    </row>
    <row r="4742">
      <c r="A4742" s="219" t="s">
        <v>10230</v>
      </c>
      <c r="B4742" s="220" t="s">
        <v>10231</v>
      </c>
      <c r="C4742" s="221" t="s">
        <v>32</v>
      </c>
      <c r="D4742" s="222">
        <v>0.1699</v>
      </c>
      <c r="E4742" s="223">
        <f t="shared" si="1"/>
        <v>0.8301</v>
      </c>
      <c r="F4742" s="224">
        <v>59.11</v>
      </c>
    </row>
    <row r="4743">
      <c r="A4743" s="219" t="s">
        <v>10232</v>
      </c>
      <c r="B4743" s="220" t="s">
        <v>10233</v>
      </c>
      <c r="C4743" s="221" t="s">
        <v>32</v>
      </c>
      <c r="D4743" s="222">
        <v>0.1848</v>
      </c>
      <c r="E4743" s="223">
        <f t="shared" si="1"/>
        <v>0.8152</v>
      </c>
      <c r="F4743" s="224">
        <v>60.77</v>
      </c>
    </row>
    <row r="4744">
      <c r="A4744" s="219" t="s">
        <v>10234</v>
      </c>
      <c r="B4744" s="220" t="s">
        <v>10235</v>
      </c>
      <c r="C4744" s="221" t="s">
        <v>32</v>
      </c>
      <c r="D4744" s="222">
        <v>0.147</v>
      </c>
      <c r="E4744" s="223">
        <f t="shared" si="1"/>
        <v>0.853</v>
      </c>
      <c r="F4744" s="224">
        <v>24.49</v>
      </c>
    </row>
    <row r="4745">
      <c r="A4745" s="219" t="s">
        <v>10236</v>
      </c>
      <c r="B4745" s="220" t="s">
        <v>10237</v>
      </c>
      <c r="C4745" s="221" t="s">
        <v>32</v>
      </c>
      <c r="D4745" s="222">
        <v>0.1338</v>
      </c>
      <c r="E4745" s="223">
        <f t="shared" si="1"/>
        <v>0.8662</v>
      </c>
      <c r="F4745" s="224">
        <v>31.84</v>
      </c>
    </row>
    <row r="4746">
      <c r="A4746" s="219" t="s">
        <v>10238</v>
      </c>
      <c r="B4746" s="220" t="s">
        <v>10239</v>
      </c>
      <c r="C4746" s="221" t="s">
        <v>32</v>
      </c>
      <c r="D4746" s="222">
        <v>0.0881</v>
      </c>
      <c r="E4746" s="223">
        <f t="shared" si="1"/>
        <v>0.9119</v>
      </c>
      <c r="F4746" s="224">
        <v>65.47</v>
      </c>
    </row>
    <row r="4747">
      <c r="A4747" s="219" t="s">
        <v>10240</v>
      </c>
      <c r="B4747" s="220" t="s">
        <v>10241</v>
      </c>
      <c r="C4747" s="221" t="s">
        <v>32</v>
      </c>
      <c r="D4747" s="222">
        <v>0.0291</v>
      </c>
      <c r="E4747" s="223">
        <f t="shared" si="1"/>
        <v>0.9709</v>
      </c>
      <c r="F4747" s="224">
        <v>135.14</v>
      </c>
    </row>
    <row r="4748">
      <c r="A4748" s="219" t="s">
        <v>10242</v>
      </c>
      <c r="B4748" s="220" t="s">
        <v>10243</v>
      </c>
      <c r="C4748" s="221" t="s">
        <v>32</v>
      </c>
      <c r="D4748" s="222">
        <v>0.0297</v>
      </c>
      <c r="E4748" s="223">
        <f t="shared" si="1"/>
        <v>0.9703</v>
      </c>
      <c r="F4748" s="224">
        <v>175.45</v>
      </c>
    </row>
    <row r="4749">
      <c r="A4749" s="219" t="s">
        <v>10244</v>
      </c>
      <c r="B4749" s="220" t="s">
        <v>10245</v>
      </c>
      <c r="C4749" s="221" t="s">
        <v>32</v>
      </c>
      <c r="D4749" s="222">
        <v>0.0236</v>
      </c>
      <c r="E4749" s="223">
        <f t="shared" si="1"/>
        <v>0.9764</v>
      </c>
      <c r="F4749" s="224">
        <v>266.2</v>
      </c>
    </row>
    <row r="4750">
      <c r="A4750" s="219" t="s">
        <v>10246</v>
      </c>
      <c r="B4750" s="220" t="s">
        <v>10247</v>
      </c>
      <c r="C4750" s="221" t="s">
        <v>32</v>
      </c>
      <c r="D4750" s="222">
        <v>0.1495</v>
      </c>
      <c r="E4750" s="223">
        <f t="shared" si="1"/>
        <v>0.8505</v>
      </c>
      <c r="F4750" s="224">
        <v>21.34</v>
      </c>
    </row>
    <row r="4751">
      <c r="A4751" s="219" t="s">
        <v>10248</v>
      </c>
      <c r="B4751" s="220" t="s">
        <v>10249</v>
      </c>
      <c r="C4751" s="221" t="s">
        <v>32</v>
      </c>
      <c r="D4751" s="222">
        <v>0.161</v>
      </c>
      <c r="E4751" s="223">
        <f t="shared" si="1"/>
        <v>0.839</v>
      </c>
      <c r="F4751" s="224">
        <v>25.09</v>
      </c>
    </row>
    <row r="4752">
      <c r="A4752" s="219" t="s">
        <v>10250</v>
      </c>
      <c r="B4752" s="220" t="s">
        <v>10251</v>
      </c>
      <c r="C4752" s="221" t="s">
        <v>32</v>
      </c>
      <c r="D4752" s="222">
        <v>0.1463</v>
      </c>
      <c r="E4752" s="223">
        <f t="shared" si="1"/>
        <v>0.8537</v>
      </c>
      <c r="F4752" s="224">
        <v>32.54</v>
      </c>
    </row>
    <row r="4753">
      <c r="A4753" s="219" t="s">
        <v>10252</v>
      </c>
      <c r="B4753" s="220" t="s">
        <v>10253</v>
      </c>
      <c r="C4753" s="221" t="s">
        <v>32</v>
      </c>
      <c r="D4753" s="222">
        <v>0.0632</v>
      </c>
      <c r="E4753" s="223">
        <f t="shared" si="1"/>
        <v>0.9368</v>
      </c>
      <c r="F4753" s="224">
        <v>42.7</v>
      </c>
    </row>
    <row r="4754">
      <c r="A4754" s="219" t="s">
        <v>10254</v>
      </c>
      <c r="B4754" s="220" t="s">
        <v>10255</v>
      </c>
      <c r="C4754" s="221" t="s">
        <v>32</v>
      </c>
      <c r="D4754" s="222">
        <v>0.1091</v>
      </c>
      <c r="E4754" s="223">
        <f t="shared" si="1"/>
        <v>0.8909</v>
      </c>
      <c r="F4754" s="224">
        <v>45.93</v>
      </c>
    </row>
    <row r="4755">
      <c r="A4755" s="219" t="s">
        <v>10256</v>
      </c>
      <c r="B4755" s="220" t="s">
        <v>10257</v>
      </c>
      <c r="C4755" s="221" t="s">
        <v>32</v>
      </c>
      <c r="D4755" s="222">
        <v>0.1198</v>
      </c>
      <c r="E4755" s="223">
        <f t="shared" si="1"/>
        <v>0.8802</v>
      </c>
      <c r="F4755" s="224">
        <v>46.75</v>
      </c>
    </row>
    <row r="4756">
      <c r="A4756" s="219" t="s">
        <v>10258</v>
      </c>
      <c r="B4756" s="220" t="s">
        <v>10259</v>
      </c>
      <c r="C4756" s="221" t="s">
        <v>32</v>
      </c>
      <c r="D4756" s="222">
        <v>0.0511</v>
      </c>
      <c r="E4756" s="223">
        <f t="shared" si="1"/>
        <v>0.9489</v>
      </c>
      <c r="F4756" s="224">
        <v>61.82</v>
      </c>
    </row>
    <row r="4757">
      <c r="A4757" s="219" t="s">
        <v>10260</v>
      </c>
      <c r="B4757" s="220" t="s">
        <v>10261</v>
      </c>
      <c r="C4757" s="221" t="s">
        <v>32</v>
      </c>
      <c r="D4757" s="222">
        <v>0.1385</v>
      </c>
      <c r="E4757" s="223">
        <f t="shared" si="1"/>
        <v>0.8615</v>
      </c>
      <c r="F4757" s="224">
        <v>11.26</v>
      </c>
    </row>
    <row r="4758">
      <c r="A4758" s="219" t="s">
        <v>10262</v>
      </c>
      <c r="B4758" s="220" t="s">
        <v>10263</v>
      </c>
      <c r="C4758" s="221" t="s">
        <v>32</v>
      </c>
      <c r="D4758" s="222">
        <v>0.2221</v>
      </c>
      <c r="E4758" s="223">
        <f t="shared" si="1"/>
        <v>0.7779</v>
      </c>
      <c r="F4758" s="224">
        <v>42.55</v>
      </c>
    </row>
    <row r="4759">
      <c r="A4759" s="219" t="s">
        <v>10264</v>
      </c>
      <c r="B4759" s="220" t="s">
        <v>10265</v>
      </c>
      <c r="C4759" s="221" t="s">
        <v>32</v>
      </c>
      <c r="D4759" s="222">
        <v>0.1396</v>
      </c>
      <c r="E4759" s="223">
        <f t="shared" si="1"/>
        <v>0.8604</v>
      </c>
      <c r="F4759" s="224">
        <v>104.92</v>
      </c>
    </row>
    <row r="4760">
      <c r="A4760" s="219" t="s">
        <v>10266</v>
      </c>
      <c r="B4760" s="220" t="s">
        <v>10267</v>
      </c>
      <c r="C4760" s="221" t="s">
        <v>32</v>
      </c>
      <c r="D4760" s="222">
        <v>0.131</v>
      </c>
      <c r="E4760" s="223">
        <f t="shared" si="1"/>
        <v>0.869</v>
      </c>
      <c r="F4760" s="224">
        <v>21.53</v>
      </c>
    </row>
    <row r="4761">
      <c r="A4761" s="219" t="s">
        <v>10268</v>
      </c>
      <c r="B4761" s="220" t="s">
        <v>10269</v>
      </c>
      <c r="C4761" s="221" t="s">
        <v>32</v>
      </c>
      <c r="D4761" s="222">
        <v>0.0473</v>
      </c>
      <c r="E4761" s="223">
        <f t="shared" si="1"/>
        <v>0.9527</v>
      </c>
      <c r="F4761" s="224">
        <v>79.55</v>
      </c>
    </row>
    <row r="4762">
      <c r="A4762" s="219" t="s">
        <v>10270</v>
      </c>
      <c r="B4762" s="220" t="s">
        <v>10271</v>
      </c>
      <c r="C4762" s="221" t="s">
        <v>32</v>
      </c>
      <c r="D4762" s="222">
        <v>0.2329</v>
      </c>
      <c r="E4762" s="223">
        <f t="shared" si="1"/>
        <v>0.7671</v>
      </c>
      <c r="F4762" s="224">
        <v>50.92</v>
      </c>
    </row>
    <row r="4763">
      <c r="A4763" s="219" t="s">
        <v>10272</v>
      </c>
      <c r="B4763" s="220" t="s">
        <v>10273</v>
      </c>
      <c r="C4763" s="221" t="s">
        <v>32</v>
      </c>
      <c r="D4763" s="222">
        <v>0.1326</v>
      </c>
      <c r="E4763" s="223">
        <f t="shared" si="1"/>
        <v>0.8674</v>
      </c>
      <c r="F4763" s="224">
        <v>42.17</v>
      </c>
    </row>
    <row r="4764">
      <c r="A4764" s="219" t="s">
        <v>10274</v>
      </c>
      <c r="B4764" s="220" t="s">
        <v>10275</v>
      </c>
      <c r="C4764" s="221" t="s">
        <v>32</v>
      </c>
      <c r="D4764" s="222">
        <v>0.1317</v>
      </c>
      <c r="E4764" s="223">
        <f t="shared" si="1"/>
        <v>0.8683</v>
      </c>
      <c r="F4764" s="224">
        <v>155.52</v>
      </c>
    </row>
    <row r="4765">
      <c r="A4765" s="219" t="s">
        <v>10276</v>
      </c>
      <c r="B4765" s="220" t="s">
        <v>10277</v>
      </c>
      <c r="C4765" s="221" t="s">
        <v>32</v>
      </c>
      <c r="D4765" s="222">
        <v>0.0792</v>
      </c>
      <c r="E4765" s="223">
        <f t="shared" si="1"/>
        <v>0.9208</v>
      </c>
      <c r="F4765" s="224">
        <v>142.7</v>
      </c>
    </row>
    <row r="4766">
      <c r="A4766" s="219" t="s">
        <v>10278</v>
      </c>
      <c r="B4766" s="220" t="s">
        <v>10279</v>
      </c>
      <c r="C4766" s="221" t="s">
        <v>32</v>
      </c>
      <c r="D4766" s="222">
        <v>0.1758</v>
      </c>
      <c r="E4766" s="223">
        <f t="shared" si="1"/>
        <v>0.8242</v>
      </c>
      <c r="F4766" s="224">
        <v>42.89</v>
      </c>
    </row>
    <row r="4767">
      <c r="A4767" s="219" t="s">
        <v>10280</v>
      </c>
      <c r="B4767" s="220" t="s">
        <v>10281</v>
      </c>
      <c r="C4767" s="221" t="s">
        <v>32</v>
      </c>
      <c r="D4767" s="222">
        <v>0.1072</v>
      </c>
      <c r="E4767" s="223">
        <f t="shared" si="1"/>
        <v>0.8928</v>
      </c>
      <c r="F4767" s="224">
        <v>38.05</v>
      </c>
    </row>
    <row r="4768">
      <c r="A4768" s="219" t="s">
        <v>10282</v>
      </c>
      <c r="B4768" s="220" t="s">
        <v>10283</v>
      </c>
      <c r="C4768" s="221" t="s">
        <v>32</v>
      </c>
      <c r="D4768" s="222">
        <v>0.1939</v>
      </c>
      <c r="E4768" s="223">
        <f t="shared" si="1"/>
        <v>0.8061</v>
      </c>
      <c r="F4768" s="224">
        <v>61.17</v>
      </c>
    </row>
    <row r="4769">
      <c r="A4769" s="219" t="s">
        <v>10284</v>
      </c>
      <c r="B4769" s="220" t="s">
        <v>10285</v>
      </c>
      <c r="C4769" s="221" t="s">
        <v>32</v>
      </c>
      <c r="D4769" s="222">
        <v>0.1066</v>
      </c>
      <c r="E4769" s="223">
        <f t="shared" si="1"/>
        <v>0.8934</v>
      </c>
      <c r="F4769" s="224">
        <v>52.42</v>
      </c>
    </row>
    <row r="4770">
      <c r="A4770" s="219" t="s">
        <v>10286</v>
      </c>
      <c r="B4770" s="220" t="s">
        <v>10287</v>
      </c>
      <c r="C4770" s="221" t="s">
        <v>32</v>
      </c>
      <c r="D4770" s="222">
        <v>0.2541</v>
      </c>
      <c r="E4770" s="223">
        <f t="shared" si="1"/>
        <v>0.7459</v>
      </c>
      <c r="F4770" s="224">
        <v>46.68</v>
      </c>
    </row>
    <row r="4771">
      <c r="A4771" s="219" t="s">
        <v>10288</v>
      </c>
      <c r="B4771" s="220" t="s">
        <v>10289</v>
      </c>
      <c r="C4771" s="221" t="s">
        <v>32</v>
      </c>
      <c r="D4771" s="222">
        <v>0.1474</v>
      </c>
      <c r="E4771" s="223">
        <f t="shared" si="1"/>
        <v>0.8526</v>
      </c>
      <c r="F4771" s="224">
        <v>37.93</v>
      </c>
    </row>
    <row r="4772">
      <c r="A4772" s="219" t="s">
        <v>10290</v>
      </c>
      <c r="B4772" s="220" t="s">
        <v>10291</v>
      </c>
      <c r="C4772" s="221" t="s">
        <v>32</v>
      </c>
      <c r="D4772" s="222">
        <v>0.1588</v>
      </c>
      <c r="E4772" s="223">
        <f t="shared" si="1"/>
        <v>0.8412</v>
      </c>
      <c r="F4772" s="224">
        <v>128.95</v>
      </c>
    </row>
    <row r="4773">
      <c r="A4773" s="219" t="s">
        <v>10292</v>
      </c>
      <c r="B4773" s="220" t="s">
        <v>10293</v>
      </c>
      <c r="C4773" s="221" t="s">
        <v>32</v>
      </c>
      <c r="D4773" s="222">
        <v>0.0973</v>
      </c>
      <c r="E4773" s="223">
        <f t="shared" si="1"/>
        <v>0.9027</v>
      </c>
      <c r="F4773" s="224">
        <v>116.13</v>
      </c>
    </row>
    <row r="4774">
      <c r="A4774" s="219" t="s">
        <v>10294</v>
      </c>
      <c r="B4774" s="220" t="s">
        <v>10295</v>
      </c>
      <c r="C4774" s="221" t="s">
        <v>32</v>
      </c>
      <c r="D4774" s="222">
        <v>0.2322</v>
      </c>
      <c r="E4774" s="223">
        <f t="shared" si="1"/>
        <v>0.7678</v>
      </c>
      <c r="F4774" s="224">
        <v>8.83</v>
      </c>
    </row>
    <row r="4775">
      <c r="A4775" s="219" t="s">
        <v>10296</v>
      </c>
      <c r="B4775" s="220" t="s">
        <v>10297</v>
      </c>
      <c r="C4775" s="221" t="s">
        <v>32</v>
      </c>
      <c r="D4775" s="222">
        <v>0.1643</v>
      </c>
      <c r="E4775" s="223">
        <f t="shared" si="1"/>
        <v>0.8357</v>
      </c>
      <c r="F4775" s="224">
        <v>16.01</v>
      </c>
    </row>
    <row r="4776">
      <c r="A4776" s="219" t="s">
        <v>10298</v>
      </c>
      <c r="B4776" s="220" t="s">
        <v>10299</v>
      </c>
      <c r="C4776" s="221" t="s">
        <v>32</v>
      </c>
      <c r="D4776" s="222">
        <v>0.2168</v>
      </c>
      <c r="E4776" s="223">
        <f t="shared" si="1"/>
        <v>0.7832</v>
      </c>
      <c r="F4776" s="224">
        <v>34.78</v>
      </c>
    </row>
    <row r="4777">
      <c r="A4777" s="219" t="s">
        <v>10300</v>
      </c>
      <c r="B4777" s="220" t="s">
        <v>10301</v>
      </c>
      <c r="C4777" s="221" t="s">
        <v>32</v>
      </c>
      <c r="D4777" s="222">
        <v>0.1363</v>
      </c>
      <c r="E4777" s="223">
        <f t="shared" si="1"/>
        <v>0.8637</v>
      </c>
      <c r="F4777" s="224">
        <v>29.94</v>
      </c>
    </row>
    <row r="4778">
      <c r="A4778" s="219" t="s">
        <v>1543</v>
      </c>
      <c r="B4778" s="220" t="s">
        <v>1544</v>
      </c>
      <c r="C4778" s="221" t="s">
        <v>32</v>
      </c>
      <c r="D4778" s="222">
        <v>0.2596</v>
      </c>
      <c r="E4778" s="223">
        <f t="shared" si="1"/>
        <v>0.7404</v>
      </c>
      <c r="F4778" s="224">
        <v>45.69</v>
      </c>
    </row>
    <row r="4779">
      <c r="A4779" s="219" t="s">
        <v>10302</v>
      </c>
      <c r="B4779" s="220" t="s">
        <v>10303</v>
      </c>
      <c r="C4779" s="221" t="s">
        <v>32</v>
      </c>
      <c r="D4779" s="222">
        <v>0.1513</v>
      </c>
      <c r="E4779" s="223">
        <f t="shared" si="1"/>
        <v>0.8487</v>
      </c>
      <c r="F4779" s="224">
        <v>36.94</v>
      </c>
    </row>
    <row r="4780">
      <c r="A4780" s="219" t="s">
        <v>10304</v>
      </c>
      <c r="B4780" s="220" t="s">
        <v>10305</v>
      </c>
      <c r="C4780" s="221" t="s">
        <v>32</v>
      </c>
      <c r="D4780" s="222">
        <v>0.1552</v>
      </c>
      <c r="E4780" s="223">
        <f t="shared" si="1"/>
        <v>0.8448</v>
      </c>
      <c r="F4780" s="224">
        <v>131.97</v>
      </c>
    </row>
    <row r="4781">
      <c r="A4781" s="219" t="s">
        <v>10306</v>
      </c>
      <c r="B4781" s="220" t="s">
        <v>10307</v>
      </c>
      <c r="C4781" s="221" t="s">
        <v>32</v>
      </c>
      <c r="D4781" s="222">
        <v>0.0948</v>
      </c>
      <c r="E4781" s="223">
        <f t="shared" si="1"/>
        <v>0.9052</v>
      </c>
      <c r="F4781" s="224">
        <v>119.15</v>
      </c>
    </row>
    <row r="4782">
      <c r="A4782" s="219" t="s">
        <v>10308</v>
      </c>
      <c r="B4782" s="220" t="s">
        <v>10309</v>
      </c>
      <c r="C4782" s="221" t="s">
        <v>32</v>
      </c>
      <c r="D4782" s="222">
        <v>0.2343</v>
      </c>
      <c r="E4782" s="223">
        <f t="shared" si="1"/>
        <v>0.7657</v>
      </c>
      <c r="F4782" s="224">
        <v>8.75</v>
      </c>
    </row>
    <row r="4783">
      <c r="A4783" s="219" t="s">
        <v>10310</v>
      </c>
      <c r="B4783" s="220" t="s">
        <v>10311</v>
      </c>
      <c r="C4783" s="221" t="s">
        <v>32</v>
      </c>
      <c r="D4783" s="222">
        <v>0.1718</v>
      </c>
      <c r="E4783" s="223">
        <f t="shared" si="1"/>
        <v>0.8282</v>
      </c>
      <c r="F4783" s="224">
        <v>15.31</v>
      </c>
    </row>
    <row r="4784">
      <c r="A4784" s="219" t="s">
        <v>10312</v>
      </c>
      <c r="B4784" s="220" t="s">
        <v>10313</v>
      </c>
      <c r="C4784" s="221" t="s">
        <v>32</v>
      </c>
      <c r="D4784" s="222">
        <v>0.2196</v>
      </c>
      <c r="E4784" s="223">
        <f t="shared" si="1"/>
        <v>0.7804</v>
      </c>
      <c r="F4784" s="224">
        <v>34.34</v>
      </c>
    </row>
    <row r="4785">
      <c r="A4785" s="219" t="s">
        <v>10314</v>
      </c>
      <c r="B4785" s="220" t="s">
        <v>10315</v>
      </c>
      <c r="C4785" s="221" t="s">
        <v>32</v>
      </c>
      <c r="D4785" s="222">
        <v>0.1383</v>
      </c>
      <c r="E4785" s="223">
        <f t="shared" si="1"/>
        <v>0.8617</v>
      </c>
      <c r="F4785" s="224">
        <v>29.5</v>
      </c>
    </row>
    <row r="4786">
      <c r="A4786" s="219" t="s">
        <v>10316</v>
      </c>
      <c r="B4786" s="220" t="s">
        <v>10317</v>
      </c>
      <c r="C4786" s="221" t="s">
        <v>32</v>
      </c>
      <c r="D4786" s="222">
        <v>0.0748</v>
      </c>
      <c r="E4786" s="223">
        <f t="shared" si="1"/>
        <v>0.9252</v>
      </c>
      <c r="F4786" s="224">
        <v>149.51</v>
      </c>
    </row>
    <row r="4787">
      <c r="A4787" s="219" t="s">
        <v>10318</v>
      </c>
      <c r="B4787" s="220" t="s">
        <v>10319</v>
      </c>
      <c r="C4787" s="221" t="s">
        <v>32</v>
      </c>
      <c r="D4787" s="222">
        <v>0.1759</v>
      </c>
      <c r="E4787" s="223">
        <f t="shared" si="1"/>
        <v>0.8241</v>
      </c>
      <c r="F4787" s="224">
        <v>89.94</v>
      </c>
    </row>
    <row r="4788">
      <c r="A4788" s="219" t="s">
        <v>10320</v>
      </c>
      <c r="B4788" s="220" t="s">
        <v>10321</v>
      </c>
      <c r="C4788" s="221" t="s">
        <v>32</v>
      </c>
      <c r="D4788" s="222">
        <v>0.0952</v>
      </c>
      <c r="E4788" s="223">
        <f t="shared" si="1"/>
        <v>0.9048</v>
      </c>
      <c r="F4788" s="224">
        <v>78.28</v>
      </c>
    </row>
    <row r="4789">
      <c r="A4789" s="219" t="s">
        <v>10322</v>
      </c>
      <c r="B4789" s="220" t="s">
        <v>10323</v>
      </c>
      <c r="C4789" s="221" t="s">
        <v>32</v>
      </c>
      <c r="D4789" s="222">
        <v>0.1383</v>
      </c>
      <c r="E4789" s="223">
        <f t="shared" si="1"/>
        <v>0.8617</v>
      </c>
      <c r="F4789" s="224">
        <v>100.44</v>
      </c>
    </row>
    <row r="4790">
      <c r="A4790" s="219" t="s">
        <v>10324</v>
      </c>
      <c r="B4790" s="220" t="s">
        <v>10325</v>
      </c>
      <c r="C4790" s="221" t="s">
        <v>32</v>
      </c>
      <c r="D4790" s="222">
        <v>0.0749</v>
      </c>
      <c r="E4790" s="223">
        <f t="shared" si="1"/>
        <v>0.9251</v>
      </c>
      <c r="F4790" s="224">
        <v>90.51</v>
      </c>
    </row>
    <row r="4791">
      <c r="A4791" s="219" t="s">
        <v>10326</v>
      </c>
      <c r="B4791" s="220" t="s">
        <v>10327</v>
      </c>
      <c r="C4791" s="221" t="s">
        <v>32</v>
      </c>
      <c r="D4791" s="222">
        <v>0.1198</v>
      </c>
      <c r="E4791" s="223">
        <f t="shared" si="1"/>
        <v>0.8802</v>
      </c>
      <c r="F4791" s="224">
        <v>195.96</v>
      </c>
    </row>
    <row r="4792">
      <c r="A4792" s="219" t="s">
        <v>10328</v>
      </c>
      <c r="B4792" s="220" t="s">
        <v>10329</v>
      </c>
      <c r="C4792" s="221" t="s">
        <v>32</v>
      </c>
      <c r="D4792" s="222">
        <v>0.0757</v>
      </c>
      <c r="E4792" s="223">
        <f t="shared" si="1"/>
        <v>0.9243</v>
      </c>
      <c r="F4792" s="224">
        <v>182.45</v>
      </c>
    </row>
    <row r="4793">
      <c r="A4793" s="219" t="s">
        <v>10330</v>
      </c>
      <c r="B4793" s="220" t="s">
        <v>10331</v>
      </c>
      <c r="C4793" s="221" t="s">
        <v>32</v>
      </c>
      <c r="D4793" s="222">
        <v>0.1059</v>
      </c>
      <c r="E4793" s="223">
        <f t="shared" si="1"/>
        <v>0.8941</v>
      </c>
      <c r="F4793" s="224">
        <v>257.95</v>
      </c>
    </row>
    <row r="4794">
      <c r="A4794" s="219" t="s">
        <v>10332</v>
      </c>
      <c r="B4794" s="220" t="s">
        <v>10333</v>
      </c>
      <c r="C4794" s="221" t="s">
        <v>32</v>
      </c>
      <c r="D4794" s="222">
        <v>0.0626</v>
      </c>
      <c r="E4794" s="223">
        <f t="shared" si="1"/>
        <v>0.9374</v>
      </c>
      <c r="F4794" s="224">
        <v>240.84</v>
      </c>
    </row>
    <row r="4795">
      <c r="A4795" s="219" t="s">
        <v>10334</v>
      </c>
      <c r="B4795" s="220" t="s">
        <v>10335</v>
      </c>
      <c r="C4795" s="221" t="s">
        <v>32</v>
      </c>
      <c r="D4795" s="222">
        <v>0.1799</v>
      </c>
      <c r="E4795" s="223">
        <f t="shared" si="1"/>
        <v>0.8201</v>
      </c>
      <c r="F4795" s="224">
        <v>15.23</v>
      </c>
    </row>
    <row r="4796">
      <c r="A4796" s="219" t="s">
        <v>10336</v>
      </c>
      <c r="B4796" s="220" t="s">
        <v>10337</v>
      </c>
      <c r="C4796" s="221" t="s">
        <v>32</v>
      </c>
      <c r="D4796" s="222">
        <v>0.1034</v>
      </c>
      <c r="E4796" s="223">
        <f t="shared" si="1"/>
        <v>0.8966</v>
      </c>
      <c r="F4796" s="224">
        <v>33.96</v>
      </c>
    </row>
    <row r="4797">
      <c r="A4797" s="219" t="s">
        <v>10338</v>
      </c>
      <c r="B4797" s="220" t="s">
        <v>10339</v>
      </c>
      <c r="C4797" s="221" t="s">
        <v>32</v>
      </c>
      <c r="D4797" s="222">
        <v>0.1648</v>
      </c>
      <c r="E4797" s="223">
        <f t="shared" si="1"/>
        <v>0.8352</v>
      </c>
      <c r="F4797" s="224">
        <v>61.04</v>
      </c>
    </row>
    <row r="4798">
      <c r="A4798" s="219" t="s">
        <v>10340</v>
      </c>
      <c r="B4798" s="220" t="s">
        <v>10341</v>
      </c>
      <c r="C4798" s="221" t="s">
        <v>32</v>
      </c>
      <c r="D4798" s="222">
        <v>0.0997</v>
      </c>
      <c r="E4798" s="223">
        <f t="shared" si="1"/>
        <v>0.9003</v>
      </c>
      <c r="F4798" s="224">
        <v>54.59</v>
      </c>
    </row>
    <row r="4799">
      <c r="A4799" s="219" t="s">
        <v>10342</v>
      </c>
      <c r="B4799" s="220" t="s">
        <v>10343</v>
      </c>
      <c r="C4799" s="221" t="s">
        <v>32</v>
      </c>
      <c r="D4799" s="222">
        <v>0.1755</v>
      </c>
      <c r="E4799" s="223">
        <f t="shared" si="1"/>
        <v>0.8245</v>
      </c>
      <c r="F4799" s="224">
        <v>45.08</v>
      </c>
    </row>
    <row r="4800">
      <c r="A4800" s="219" t="s">
        <v>10344</v>
      </c>
      <c r="B4800" s="220" t="s">
        <v>10345</v>
      </c>
      <c r="C4800" s="221" t="s">
        <v>32</v>
      </c>
      <c r="D4800" s="222">
        <v>0.0948</v>
      </c>
      <c r="E4800" s="223">
        <f t="shared" si="1"/>
        <v>0.9052</v>
      </c>
      <c r="F4800" s="224">
        <v>39.24</v>
      </c>
    </row>
    <row r="4801">
      <c r="A4801" s="219" t="s">
        <v>10346</v>
      </c>
      <c r="B4801" s="220" t="s">
        <v>10347</v>
      </c>
      <c r="C4801" s="221" t="s">
        <v>32</v>
      </c>
      <c r="D4801" s="222">
        <v>0.1135</v>
      </c>
      <c r="E4801" s="223">
        <f t="shared" si="1"/>
        <v>0.8865</v>
      </c>
      <c r="F4801" s="224">
        <v>120.28</v>
      </c>
    </row>
    <row r="4802">
      <c r="A4802" s="219" t="s">
        <v>10348</v>
      </c>
      <c r="B4802" s="220" t="s">
        <v>10349</v>
      </c>
      <c r="C4802" s="221" t="s">
        <v>32</v>
      </c>
      <c r="D4802" s="222">
        <v>0.081</v>
      </c>
      <c r="E4802" s="223">
        <f t="shared" si="1"/>
        <v>0.919</v>
      </c>
      <c r="F4802" s="224">
        <v>93.09</v>
      </c>
    </row>
    <row r="4803">
      <c r="A4803" s="219" t="s">
        <v>10350</v>
      </c>
      <c r="B4803" s="220" t="s">
        <v>10351</v>
      </c>
      <c r="C4803" s="221" t="s">
        <v>32</v>
      </c>
      <c r="D4803" s="222">
        <v>0.1938</v>
      </c>
      <c r="E4803" s="223">
        <f t="shared" si="1"/>
        <v>0.8062</v>
      </c>
      <c r="F4803" s="224">
        <v>25.95</v>
      </c>
    </row>
    <row r="4804">
      <c r="A4804" s="219" t="s">
        <v>10352</v>
      </c>
      <c r="B4804" s="220" t="s">
        <v>10353</v>
      </c>
      <c r="C4804" s="221" t="s">
        <v>32</v>
      </c>
      <c r="D4804" s="222">
        <v>0.1197</v>
      </c>
      <c r="E4804" s="223">
        <f t="shared" si="1"/>
        <v>0.8803</v>
      </c>
      <c r="F4804" s="224">
        <v>22.72</v>
      </c>
    </row>
    <row r="4805">
      <c r="A4805" s="219" t="s">
        <v>10354</v>
      </c>
      <c r="B4805" s="220" t="s">
        <v>10355</v>
      </c>
      <c r="C4805" s="221" t="s">
        <v>32</v>
      </c>
      <c r="D4805" s="222">
        <v>0.2277</v>
      </c>
      <c r="E4805" s="223">
        <f t="shared" si="1"/>
        <v>0.7723</v>
      </c>
      <c r="F4805" s="224">
        <v>34.74</v>
      </c>
    </row>
    <row r="4806">
      <c r="A4806" s="219" t="s">
        <v>10356</v>
      </c>
      <c r="B4806" s="220" t="s">
        <v>10357</v>
      </c>
      <c r="C4806" s="221" t="s">
        <v>32</v>
      </c>
      <c r="D4806" s="222">
        <v>0.1289</v>
      </c>
      <c r="E4806" s="223">
        <f t="shared" si="1"/>
        <v>0.8711</v>
      </c>
      <c r="F4806" s="224">
        <v>28.87</v>
      </c>
    </row>
    <row r="4807">
      <c r="A4807" s="219" t="s">
        <v>10358</v>
      </c>
      <c r="B4807" s="220" t="s">
        <v>10359</v>
      </c>
      <c r="C4807" s="221" t="s">
        <v>32</v>
      </c>
      <c r="D4807" s="222">
        <v>0.1747</v>
      </c>
      <c r="E4807" s="223">
        <f t="shared" si="1"/>
        <v>0.8253</v>
      </c>
      <c r="F4807" s="224">
        <v>78.15</v>
      </c>
    </row>
    <row r="4808">
      <c r="A4808" s="219" t="s">
        <v>10360</v>
      </c>
      <c r="B4808" s="220" t="s">
        <v>10361</v>
      </c>
      <c r="C4808" s="221" t="s">
        <v>32</v>
      </c>
      <c r="D4808" s="222">
        <v>0.1086</v>
      </c>
      <c r="E4808" s="223">
        <f t="shared" si="1"/>
        <v>0.8914</v>
      </c>
      <c r="F4808" s="224">
        <v>69.42</v>
      </c>
    </row>
    <row r="4809">
      <c r="A4809" s="219" t="s">
        <v>10362</v>
      </c>
      <c r="B4809" s="220" t="s">
        <v>10363</v>
      </c>
      <c r="C4809" s="221" t="s">
        <v>32</v>
      </c>
      <c r="D4809" s="222">
        <v>0.1554</v>
      </c>
      <c r="E4809" s="223">
        <f t="shared" si="1"/>
        <v>0.8446</v>
      </c>
      <c r="F4809" s="224">
        <v>8.75</v>
      </c>
    </row>
    <row r="4810">
      <c r="A4810" s="219" t="s">
        <v>10364</v>
      </c>
      <c r="B4810" s="220" t="s">
        <v>10365</v>
      </c>
      <c r="C4810" s="221" t="s">
        <v>32</v>
      </c>
      <c r="D4810" s="222">
        <v>0.105</v>
      </c>
      <c r="E4810" s="223">
        <f t="shared" si="1"/>
        <v>0.895</v>
      </c>
      <c r="F4810" s="224">
        <v>16.67</v>
      </c>
    </row>
    <row r="4811">
      <c r="A4811" s="219" t="s">
        <v>10366</v>
      </c>
      <c r="B4811" s="220" t="s">
        <v>10367</v>
      </c>
      <c r="C4811" s="221" t="s">
        <v>32</v>
      </c>
      <c r="D4811" s="222">
        <v>0.1951</v>
      </c>
      <c r="E4811" s="223">
        <f t="shared" si="1"/>
        <v>0.8049</v>
      </c>
      <c r="F4811" s="224">
        <v>25.78</v>
      </c>
    </row>
    <row r="4812">
      <c r="A4812" s="219" t="s">
        <v>10368</v>
      </c>
      <c r="B4812" s="220" t="s">
        <v>10369</v>
      </c>
      <c r="C4812" s="221" t="s">
        <v>32</v>
      </c>
      <c r="D4812" s="222">
        <v>0.1207</v>
      </c>
      <c r="E4812" s="223">
        <f t="shared" si="1"/>
        <v>0.8793</v>
      </c>
      <c r="F4812" s="224">
        <v>22.54</v>
      </c>
    </row>
    <row r="4813">
      <c r="A4813" s="219" t="s">
        <v>10370</v>
      </c>
      <c r="B4813" s="220" t="s">
        <v>10371</v>
      </c>
      <c r="C4813" s="221" t="s">
        <v>32</v>
      </c>
      <c r="D4813" s="222">
        <v>0.249</v>
      </c>
      <c r="E4813" s="223">
        <f t="shared" si="1"/>
        <v>0.751</v>
      </c>
      <c r="F4813" s="224">
        <v>19.52</v>
      </c>
    </row>
    <row r="4814">
      <c r="A4814" s="219" t="s">
        <v>10372</v>
      </c>
      <c r="B4814" s="220" t="s">
        <v>10373</v>
      </c>
      <c r="C4814" s="221" t="s">
        <v>32</v>
      </c>
      <c r="D4814" s="222">
        <v>0.1805</v>
      </c>
      <c r="E4814" s="223">
        <f t="shared" si="1"/>
        <v>0.8195</v>
      </c>
      <c r="F4814" s="224">
        <v>35.79</v>
      </c>
    </row>
    <row r="4815">
      <c r="A4815" s="219" t="s">
        <v>10374</v>
      </c>
      <c r="B4815" s="220" t="s">
        <v>10375</v>
      </c>
      <c r="C4815" s="221" t="s">
        <v>32</v>
      </c>
      <c r="D4815" s="222">
        <v>0.1033</v>
      </c>
      <c r="E4815" s="223">
        <f t="shared" si="1"/>
        <v>0.8967</v>
      </c>
      <c r="F4815" s="224">
        <v>31.26</v>
      </c>
    </row>
    <row r="4816">
      <c r="A4816" s="219" t="s">
        <v>10376</v>
      </c>
      <c r="B4816" s="220" t="s">
        <v>10377</v>
      </c>
      <c r="C4816" s="221" t="s">
        <v>32</v>
      </c>
      <c r="D4816" s="222">
        <v>0.1224</v>
      </c>
      <c r="E4816" s="223">
        <f t="shared" si="1"/>
        <v>0.8776</v>
      </c>
      <c r="F4816" s="224">
        <v>88.06</v>
      </c>
    </row>
    <row r="4817">
      <c r="A4817" s="219" t="s">
        <v>10378</v>
      </c>
      <c r="B4817" s="220" t="s">
        <v>10379</v>
      </c>
      <c r="C4817" s="221" t="s">
        <v>32</v>
      </c>
      <c r="D4817" s="222">
        <v>0.0802</v>
      </c>
      <c r="E4817" s="223">
        <f t="shared" si="1"/>
        <v>0.9198</v>
      </c>
      <c r="F4817" s="224">
        <v>82.2</v>
      </c>
    </row>
    <row r="4818">
      <c r="A4818" s="219" t="s">
        <v>10380</v>
      </c>
      <c r="B4818" s="220" t="s">
        <v>10381</v>
      </c>
      <c r="C4818" s="221" t="s">
        <v>32</v>
      </c>
      <c r="D4818" s="222">
        <v>0.119</v>
      </c>
      <c r="E4818" s="223">
        <f t="shared" si="1"/>
        <v>0.881</v>
      </c>
      <c r="F4818" s="224">
        <v>18.83</v>
      </c>
    </row>
    <row r="4819">
      <c r="A4819" s="219" t="s">
        <v>10382</v>
      </c>
      <c r="B4819" s="220" t="s">
        <v>10383</v>
      </c>
      <c r="C4819" s="221" t="s">
        <v>107</v>
      </c>
      <c r="D4819" s="222">
        <v>0.1003</v>
      </c>
      <c r="E4819" s="223">
        <f t="shared" si="1"/>
        <v>0.8997</v>
      </c>
      <c r="F4819" s="224">
        <v>32.69</v>
      </c>
    </row>
    <row r="4820">
      <c r="A4820" s="219" t="s">
        <v>1536</v>
      </c>
      <c r="B4820" s="220" t="s">
        <v>1537</v>
      </c>
      <c r="C4820" s="221" t="s">
        <v>107</v>
      </c>
      <c r="D4820" s="222">
        <v>0.3332</v>
      </c>
      <c r="E4820" s="223">
        <f t="shared" si="1"/>
        <v>0.6668</v>
      </c>
      <c r="F4820" s="224">
        <v>52.49</v>
      </c>
    </row>
    <row r="4821">
      <c r="A4821" s="219" t="s">
        <v>10384</v>
      </c>
      <c r="B4821" s="220" t="s">
        <v>10385</v>
      </c>
      <c r="C4821" s="221" t="s">
        <v>107</v>
      </c>
      <c r="D4821" s="222">
        <v>0.0845</v>
      </c>
      <c r="E4821" s="223">
        <f t="shared" si="1"/>
        <v>0.9155</v>
      </c>
      <c r="F4821" s="224">
        <v>67.25</v>
      </c>
    </row>
    <row r="4822">
      <c r="A4822" s="219" t="s">
        <v>10386</v>
      </c>
      <c r="B4822" s="220" t="s">
        <v>10387</v>
      </c>
      <c r="C4822" s="221" t="s">
        <v>107</v>
      </c>
      <c r="D4822" s="222">
        <v>0.1475</v>
      </c>
      <c r="E4822" s="223">
        <f t="shared" si="1"/>
        <v>0.8525</v>
      </c>
      <c r="F4822" s="224">
        <v>74.57</v>
      </c>
    </row>
    <row r="4823">
      <c r="A4823" s="219" t="s">
        <v>10388</v>
      </c>
      <c r="B4823" s="220" t="s">
        <v>10389</v>
      </c>
      <c r="C4823" s="221" t="s">
        <v>107</v>
      </c>
      <c r="D4823" s="222">
        <v>0.3562</v>
      </c>
      <c r="E4823" s="223">
        <f t="shared" si="1"/>
        <v>0.6438</v>
      </c>
      <c r="F4823" s="224">
        <v>18.08</v>
      </c>
    </row>
    <row r="4824">
      <c r="A4824" s="219" t="s">
        <v>10390</v>
      </c>
      <c r="B4824" s="220" t="s">
        <v>10391</v>
      </c>
      <c r="C4824" s="221" t="s">
        <v>107</v>
      </c>
      <c r="D4824" s="222">
        <v>0.3388</v>
      </c>
      <c r="E4824" s="223">
        <f t="shared" si="1"/>
        <v>0.6612</v>
      </c>
      <c r="F4824" s="224">
        <v>24.32</v>
      </c>
    </row>
    <row r="4825">
      <c r="A4825" s="219" t="s">
        <v>10392</v>
      </c>
      <c r="B4825" s="220" t="s">
        <v>10393</v>
      </c>
      <c r="C4825" s="221" t="s">
        <v>107</v>
      </c>
      <c r="D4825" s="222">
        <v>0.0795</v>
      </c>
      <c r="E4825" s="223">
        <f t="shared" si="1"/>
        <v>0.9205</v>
      </c>
      <c r="F4825" s="224">
        <v>26.17</v>
      </c>
    </row>
    <row r="4826">
      <c r="A4826" s="219" t="s">
        <v>10394</v>
      </c>
      <c r="B4826" s="220" t="s">
        <v>10395</v>
      </c>
      <c r="C4826" s="221" t="s">
        <v>107</v>
      </c>
      <c r="D4826" s="222">
        <v>0.3109</v>
      </c>
      <c r="E4826" s="223">
        <f t="shared" si="1"/>
        <v>0.6891</v>
      </c>
      <c r="F4826" s="224">
        <v>41.07</v>
      </c>
    </row>
    <row r="4827">
      <c r="A4827" s="219" t="s">
        <v>10396</v>
      </c>
      <c r="B4827" s="220" t="s">
        <v>10397</v>
      </c>
      <c r="C4827" s="221" t="s">
        <v>32</v>
      </c>
      <c r="D4827" s="222">
        <v>0.1127</v>
      </c>
      <c r="E4827" s="223">
        <f t="shared" si="1"/>
        <v>0.8873</v>
      </c>
      <c r="F4827" s="224">
        <v>70.2</v>
      </c>
    </row>
    <row r="4828">
      <c r="A4828" s="219" t="s">
        <v>10398</v>
      </c>
      <c r="B4828" s="220" t="s">
        <v>10399</v>
      </c>
      <c r="C4828" s="221" t="s">
        <v>32</v>
      </c>
      <c r="D4828" s="222">
        <v>0.0578</v>
      </c>
      <c r="E4828" s="223">
        <f t="shared" si="1"/>
        <v>0.9422</v>
      </c>
      <c r="F4828" s="224">
        <v>64.36</v>
      </c>
    </row>
    <row r="4829">
      <c r="A4829" s="219" t="s">
        <v>10400</v>
      </c>
      <c r="B4829" s="220" t="s">
        <v>10401</v>
      </c>
      <c r="C4829" s="221" t="s">
        <v>32</v>
      </c>
      <c r="D4829" s="222">
        <v>0.0289</v>
      </c>
      <c r="E4829" s="223">
        <f t="shared" si="1"/>
        <v>0.9711</v>
      </c>
      <c r="F4829" s="224">
        <v>260.78</v>
      </c>
    </row>
    <row r="4830">
      <c r="A4830" s="219" t="s">
        <v>10402</v>
      </c>
      <c r="B4830" s="220" t="s">
        <v>10403</v>
      </c>
      <c r="C4830" s="221" t="s">
        <v>32</v>
      </c>
      <c r="D4830" s="222">
        <v>0.0507</v>
      </c>
      <c r="E4830" s="223">
        <f t="shared" si="1"/>
        <v>0.9493</v>
      </c>
      <c r="F4830" s="224">
        <v>269.34</v>
      </c>
    </row>
    <row r="4831">
      <c r="A4831" s="219" t="s">
        <v>10404</v>
      </c>
      <c r="B4831" s="220" t="s">
        <v>10405</v>
      </c>
      <c r="C4831" s="221" t="s">
        <v>32</v>
      </c>
      <c r="D4831" s="222">
        <v>0.1171</v>
      </c>
      <c r="E4831" s="223">
        <f t="shared" si="1"/>
        <v>0.8829</v>
      </c>
      <c r="F4831" s="224">
        <v>42.94</v>
      </c>
    </row>
    <row r="4832">
      <c r="A4832" s="219" t="s">
        <v>10406</v>
      </c>
      <c r="B4832" s="220" t="s">
        <v>10407</v>
      </c>
      <c r="C4832" s="221" t="s">
        <v>32</v>
      </c>
      <c r="D4832" s="222">
        <v>0.0685</v>
      </c>
      <c r="E4832" s="223">
        <f t="shared" si="1"/>
        <v>0.9315</v>
      </c>
      <c r="F4832" s="224">
        <v>39.71</v>
      </c>
    </row>
    <row r="4833">
      <c r="A4833" s="219" t="s">
        <v>10408</v>
      </c>
      <c r="B4833" s="220" t="s">
        <v>10409</v>
      </c>
      <c r="C4833" s="221" t="s">
        <v>32</v>
      </c>
      <c r="D4833" s="222">
        <v>0.198</v>
      </c>
      <c r="E4833" s="223">
        <f t="shared" si="1"/>
        <v>0.802</v>
      </c>
      <c r="F4833" s="224">
        <v>79.91</v>
      </c>
    </row>
    <row r="4834">
      <c r="A4834" s="219" t="s">
        <v>10410</v>
      </c>
      <c r="B4834" s="220" t="s">
        <v>10411</v>
      </c>
      <c r="C4834" s="221" t="s">
        <v>32</v>
      </c>
      <c r="D4834" s="222">
        <v>0.1092</v>
      </c>
      <c r="E4834" s="223">
        <f t="shared" si="1"/>
        <v>0.8908</v>
      </c>
      <c r="F4834" s="224">
        <v>68.25</v>
      </c>
    </row>
    <row r="4835">
      <c r="A4835" s="219" t="s">
        <v>10412</v>
      </c>
      <c r="B4835" s="220" t="s">
        <v>10413</v>
      </c>
      <c r="C4835" s="221" t="s">
        <v>32</v>
      </c>
      <c r="D4835" s="222">
        <v>0.165</v>
      </c>
      <c r="E4835" s="223">
        <f t="shared" si="1"/>
        <v>0.835</v>
      </c>
      <c r="F4835" s="224">
        <v>84.2</v>
      </c>
    </row>
    <row r="4836">
      <c r="A4836" s="219" t="s">
        <v>10414</v>
      </c>
      <c r="B4836" s="220" t="s">
        <v>10415</v>
      </c>
      <c r="C4836" s="221" t="s">
        <v>32</v>
      </c>
      <c r="D4836" s="222">
        <v>0.0913</v>
      </c>
      <c r="E4836" s="223">
        <f t="shared" si="1"/>
        <v>0.9087</v>
      </c>
      <c r="F4836" s="224">
        <v>74.27</v>
      </c>
    </row>
    <row r="4837">
      <c r="A4837" s="219" t="s">
        <v>10416</v>
      </c>
      <c r="B4837" s="220" t="s">
        <v>10417</v>
      </c>
      <c r="C4837" s="221" t="s">
        <v>32</v>
      </c>
      <c r="D4837" s="222">
        <v>0.156</v>
      </c>
      <c r="E4837" s="223">
        <f t="shared" si="1"/>
        <v>0.844</v>
      </c>
      <c r="F4837" s="224">
        <v>150.54</v>
      </c>
    </row>
    <row r="4838">
      <c r="A4838" s="219" t="s">
        <v>10418</v>
      </c>
      <c r="B4838" s="220" t="s">
        <v>10419</v>
      </c>
      <c r="C4838" s="221" t="s">
        <v>32</v>
      </c>
      <c r="D4838" s="222">
        <v>0.1008</v>
      </c>
      <c r="E4838" s="223">
        <f t="shared" si="1"/>
        <v>0.8992</v>
      </c>
      <c r="F4838" s="224">
        <v>137.03</v>
      </c>
    </row>
    <row r="4839">
      <c r="A4839" s="219" t="s">
        <v>10420</v>
      </c>
      <c r="B4839" s="220" t="s">
        <v>10421</v>
      </c>
      <c r="C4839" s="221" t="s">
        <v>32</v>
      </c>
      <c r="D4839" s="222">
        <v>0.1412</v>
      </c>
      <c r="E4839" s="223">
        <f t="shared" si="1"/>
        <v>0.8588</v>
      </c>
      <c r="F4839" s="224">
        <v>193.52</v>
      </c>
    </row>
    <row r="4840">
      <c r="A4840" s="219" t="s">
        <v>10422</v>
      </c>
      <c r="B4840" s="220" t="s">
        <v>10423</v>
      </c>
      <c r="C4840" s="221" t="s">
        <v>32</v>
      </c>
      <c r="D4840" s="222">
        <v>0.0855</v>
      </c>
      <c r="E4840" s="223">
        <f t="shared" si="1"/>
        <v>0.9145</v>
      </c>
      <c r="F4840" s="224">
        <v>176.41</v>
      </c>
    </row>
    <row r="4841">
      <c r="A4841" s="219" t="s">
        <v>10424</v>
      </c>
      <c r="B4841" s="220" t="s">
        <v>10425</v>
      </c>
      <c r="C4841" s="221" t="s">
        <v>32</v>
      </c>
      <c r="D4841" s="222">
        <v>0.1167</v>
      </c>
      <c r="E4841" s="223">
        <f t="shared" si="1"/>
        <v>0.8833</v>
      </c>
      <c r="F4841" s="224">
        <v>46.62</v>
      </c>
    </row>
    <row r="4842">
      <c r="A4842" s="219" t="s">
        <v>10426</v>
      </c>
      <c r="B4842" s="220" t="s">
        <v>10427</v>
      </c>
      <c r="C4842" s="221" t="s">
        <v>32</v>
      </c>
      <c r="D4842" s="222">
        <v>0.1896</v>
      </c>
      <c r="E4842" s="223">
        <f t="shared" si="1"/>
        <v>0.8104</v>
      </c>
      <c r="F4842" s="224">
        <v>53.07</v>
      </c>
    </row>
    <row r="4843">
      <c r="A4843" s="219" t="s">
        <v>10428</v>
      </c>
      <c r="B4843" s="220" t="s">
        <v>10429</v>
      </c>
      <c r="C4843" s="221" t="s">
        <v>77</v>
      </c>
      <c r="D4843" s="222">
        <v>0.0915</v>
      </c>
      <c r="E4843" s="223">
        <f t="shared" si="1"/>
        <v>0.9085</v>
      </c>
      <c r="F4843" s="224">
        <v>931.68</v>
      </c>
    </row>
    <row r="4844">
      <c r="A4844" s="219" t="s">
        <v>10430</v>
      </c>
      <c r="B4844" s="220" t="s">
        <v>10431</v>
      </c>
      <c r="C4844" s="221" t="s">
        <v>77</v>
      </c>
      <c r="D4844" s="222">
        <v>0.0921</v>
      </c>
      <c r="E4844" s="223">
        <f t="shared" si="1"/>
        <v>0.9079</v>
      </c>
      <c r="F4844" s="224">
        <v>925.45</v>
      </c>
    </row>
    <row r="4845">
      <c r="A4845" s="219" t="s">
        <v>10432</v>
      </c>
      <c r="B4845" s="220" t="s">
        <v>10433</v>
      </c>
      <c r="C4845" s="221" t="s">
        <v>77</v>
      </c>
      <c r="D4845" s="222">
        <v>0.2087</v>
      </c>
      <c r="E4845" s="223">
        <f t="shared" si="1"/>
        <v>0.7913</v>
      </c>
      <c r="F4845" s="224">
        <v>367.62</v>
      </c>
    </row>
    <row r="4846">
      <c r="A4846" s="219" t="s">
        <v>10434</v>
      </c>
      <c r="B4846" s="220" t="s">
        <v>10435</v>
      </c>
      <c r="C4846" s="221" t="s">
        <v>77</v>
      </c>
      <c r="D4846" s="222">
        <v>0.1222</v>
      </c>
      <c r="E4846" s="223">
        <f t="shared" si="1"/>
        <v>0.8778</v>
      </c>
      <c r="F4846" s="224">
        <v>513.87</v>
      </c>
    </row>
    <row r="4847">
      <c r="A4847" s="219" t="s">
        <v>10436</v>
      </c>
      <c r="B4847" s="220" t="s">
        <v>10437</v>
      </c>
      <c r="C4847" s="221" t="s">
        <v>77</v>
      </c>
      <c r="D4847" s="222">
        <v>0.168</v>
      </c>
      <c r="E4847" s="223">
        <f t="shared" si="1"/>
        <v>0.832</v>
      </c>
      <c r="F4847" s="224">
        <v>980.15</v>
      </c>
    </row>
    <row r="4848">
      <c r="A4848" s="219" t="s">
        <v>10438</v>
      </c>
      <c r="B4848" s="220" t="s">
        <v>10439</v>
      </c>
      <c r="C4848" s="221" t="s">
        <v>77</v>
      </c>
      <c r="D4848" s="222">
        <v>0.169</v>
      </c>
      <c r="E4848" s="223">
        <f t="shared" si="1"/>
        <v>0.831</v>
      </c>
      <c r="F4848" s="224">
        <v>974.22</v>
      </c>
    </row>
    <row r="4849">
      <c r="A4849" s="219" t="s">
        <v>10440</v>
      </c>
      <c r="B4849" s="220" t="s">
        <v>10441</v>
      </c>
      <c r="C4849" s="221" t="s">
        <v>77</v>
      </c>
      <c r="D4849" s="222">
        <v>0.3451</v>
      </c>
      <c r="E4849" s="223">
        <f t="shared" si="1"/>
        <v>0.6549</v>
      </c>
      <c r="F4849" s="224">
        <v>433.36</v>
      </c>
    </row>
    <row r="4850">
      <c r="A4850" s="219" t="s">
        <v>10442</v>
      </c>
      <c r="B4850" s="220" t="s">
        <v>10443</v>
      </c>
      <c r="C4850" s="221" t="s">
        <v>32</v>
      </c>
      <c r="D4850" s="222">
        <v>0.0631</v>
      </c>
      <c r="E4850" s="223">
        <f t="shared" si="1"/>
        <v>0.9369</v>
      </c>
      <c r="F4850" s="224">
        <v>2226.35</v>
      </c>
    </row>
    <row r="4851">
      <c r="A4851" s="219" t="s">
        <v>10444</v>
      </c>
      <c r="B4851" s="220" t="s">
        <v>10445</v>
      </c>
      <c r="C4851" s="221" t="s">
        <v>32</v>
      </c>
      <c r="D4851" s="222">
        <v>0.0709</v>
      </c>
      <c r="E4851" s="223">
        <f t="shared" si="1"/>
        <v>0.9291</v>
      </c>
      <c r="F4851" s="224">
        <v>1861.92</v>
      </c>
    </row>
    <row r="4852">
      <c r="A4852" s="219" t="s">
        <v>10446</v>
      </c>
      <c r="B4852" s="220" t="s">
        <v>10447</v>
      </c>
      <c r="C4852" s="221" t="s">
        <v>32</v>
      </c>
      <c r="D4852" s="222">
        <v>0.3666</v>
      </c>
      <c r="E4852" s="223">
        <f t="shared" si="1"/>
        <v>0.6334</v>
      </c>
      <c r="F4852" s="224">
        <v>42.44</v>
      </c>
    </row>
    <row r="4853">
      <c r="A4853" s="219" t="s">
        <v>10448</v>
      </c>
      <c r="B4853" s="220" t="s">
        <v>10449</v>
      </c>
      <c r="C4853" s="221" t="s">
        <v>32</v>
      </c>
      <c r="D4853" s="222">
        <v>0.3772</v>
      </c>
      <c r="E4853" s="223">
        <f t="shared" si="1"/>
        <v>0.6228</v>
      </c>
      <c r="F4853" s="224">
        <v>47.59</v>
      </c>
    </row>
    <row r="4854">
      <c r="A4854" s="219" t="s">
        <v>10450</v>
      </c>
      <c r="B4854" s="220" t="s">
        <v>10451</v>
      </c>
      <c r="C4854" s="221" t="s">
        <v>32</v>
      </c>
      <c r="D4854" s="222">
        <v>0.3778</v>
      </c>
      <c r="E4854" s="223">
        <f t="shared" si="1"/>
        <v>0.6222</v>
      </c>
      <c r="F4854" s="224">
        <v>53.73</v>
      </c>
    </row>
    <row r="4855">
      <c r="A4855" s="219" t="s">
        <v>10452</v>
      </c>
      <c r="B4855" s="220" t="s">
        <v>10453</v>
      </c>
      <c r="C4855" s="221" t="s">
        <v>32</v>
      </c>
      <c r="D4855" s="222">
        <v>0.0955</v>
      </c>
      <c r="E4855" s="223">
        <f t="shared" si="1"/>
        <v>0.9045</v>
      </c>
      <c r="F4855" s="224">
        <v>492.48</v>
      </c>
    </row>
    <row r="4856">
      <c r="A4856" s="219" t="s">
        <v>10454</v>
      </c>
      <c r="B4856" s="220" t="s">
        <v>10455</v>
      </c>
      <c r="C4856" s="221" t="s">
        <v>32</v>
      </c>
      <c r="D4856" s="222">
        <v>0.0942</v>
      </c>
      <c r="E4856" s="223">
        <f t="shared" si="1"/>
        <v>0.9058</v>
      </c>
      <c r="F4856" s="224">
        <v>625.44</v>
      </c>
    </row>
    <row r="4857">
      <c r="A4857" s="219" t="s">
        <v>10456</v>
      </c>
      <c r="B4857" s="220" t="s">
        <v>10457</v>
      </c>
      <c r="C4857" s="221" t="s">
        <v>32</v>
      </c>
      <c r="D4857" s="222">
        <v>0.0188</v>
      </c>
      <c r="E4857" s="223">
        <f t="shared" si="1"/>
        <v>0.9812</v>
      </c>
      <c r="F4857" s="224">
        <v>327.59</v>
      </c>
    </row>
    <row r="4858">
      <c r="A4858" s="219" t="s">
        <v>10458</v>
      </c>
      <c r="B4858" s="220" t="s">
        <v>10459</v>
      </c>
      <c r="C4858" s="221" t="s">
        <v>32</v>
      </c>
      <c r="D4858" s="222">
        <v>0.2538</v>
      </c>
      <c r="E4858" s="223">
        <f t="shared" si="1"/>
        <v>0.7462</v>
      </c>
      <c r="F4858" s="224">
        <v>91.96</v>
      </c>
    </row>
    <row r="4859">
      <c r="A4859" s="219" t="s">
        <v>10460</v>
      </c>
      <c r="B4859" s="220" t="s">
        <v>10461</v>
      </c>
      <c r="C4859" s="221" t="s">
        <v>32</v>
      </c>
      <c r="D4859" s="222">
        <v>0.2506</v>
      </c>
      <c r="E4859" s="223">
        <f t="shared" si="1"/>
        <v>0.7494</v>
      </c>
      <c r="F4859" s="224">
        <v>107.4</v>
      </c>
    </row>
    <row r="4860">
      <c r="A4860" s="219" t="s">
        <v>10462</v>
      </c>
      <c r="B4860" s="220" t="s">
        <v>10463</v>
      </c>
      <c r="C4860" s="221" t="s">
        <v>32</v>
      </c>
      <c r="D4860" s="222">
        <v>0.2482</v>
      </c>
      <c r="E4860" s="223">
        <f t="shared" si="1"/>
        <v>0.7518</v>
      </c>
      <c r="F4860" s="224">
        <v>122.82</v>
      </c>
    </row>
    <row r="4861">
      <c r="A4861" s="219" t="s">
        <v>10464</v>
      </c>
      <c r="B4861" s="220" t="s">
        <v>10465</v>
      </c>
      <c r="C4861" s="221" t="s">
        <v>32</v>
      </c>
      <c r="D4861" s="222">
        <v>0.3084</v>
      </c>
      <c r="E4861" s="223">
        <f t="shared" si="1"/>
        <v>0.6916</v>
      </c>
      <c r="F4861" s="224">
        <v>38.03</v>
      </c>
    </row>
    <row r="4862">
      <c r="A4862" s="219" t="s">
        <v>10466</v>
      </c>
      <c r="B4862" s="220" t="s">
        <v>10467</v>
      </c>
      <c r="C4862" s="221" t="s">
        <v>32</v>
      </c>
      <c r="D4862" s="222">
        <v>0.3527</v>
      </c>
      <c r="E4862" s="223">
        <f t="shared" si="1"/>
        <v>0.6473</v>
      </c>
      <c r="F4862" s="224">
        <v>56.91</v>
      </c>
    </row>
    <row r="4863">
      <c r="A4863" s="219" t="s">
        <v>10468</v>
      </c>
      <c r="B4863" s="220" t="s">
        <v>10469</v>
      </c>
      <c r="C4863" s="221" t="s">
        <v>32</v>
      </c>
      <c r="D4863" s="222">
        <v>0.4083</v>
      </c>
      <c r="E4863" s="223">
        <f t="shared" si="1"/>
        <v>0.5917</v>
      </c>
      <c r="F4863" s="224">
        <v>95.63</v>
      </c>
    </row>
    <row r="4864">
      <c r="A4864" s="219" t="s">
        <v>10470</v>
      </c>
      <c r="B4864" s="220" t="s">
        <v>10471</v>
      </c>
      <c r="C4864" s="221" t="s">
        <v>32</v>
      </c>
      <c r="D4864" s="222">
        <v>0.2462</v>
      </c>
      <c r="E4864" s="223">
        <f t="shared" si="1"/>
        <v>0.7538</v>
      </c>
      <c r="F4864" s="224">
        <v>62.39</v>
      </c>
    </row>
    <row r="4865">
      <c r="A4865" s="219" t="s">
        <v>10472</v>
      </c>
      <c r="B4865" s="220" t="s">
        <v>10473</v>
      </c>
      <c r="C4865" s="221" t="s">
        <v>32</v>
      </c>
      <c r="D4865" s="222">
        <v>0.2064</v>
      </c>
      <c r="E4865" s="223">
        <f t="shared" si="1"/>
        <v>0.7936</v>
      </c>
      <c r="F4865" s="224">
        <v>57.5</v>
      </c>
    </row>
    <row r="4866">
      <c r="A4866" s="219" t="s">
        <v>10474</v>
      </c>
      <c r="B4866" s="220" t="s">
        <v>10475</v>
      </c>
      <c r="C4866" s="221" t="s">
        <v>32</v>
      </c>
      <c r="D4866" s="222">
        <v>0.2187</v>
      </c>
      <c r="E4866" s="223">
        <f t="shared" si="1"/>
        <v>0.7813</v>
      </c>
      <c r="F4866" s="224">
        <v>89.89</v>
      </c>
    </row>
    <row r="4867">
      <c r="A4867" s="219" t="s">
        <v>10476</v>
      </c>
      <c r="B4867" s="220" t="s">
        <v>10477</v>
      </c>
      <c r="C4867" s="221" t="s">
        <v>32</v>
      </c>
      <c r="D4867" s="222">
        <v>0.1662</v>
      </c>
      <c r="E4867" s="223">
        <f t="shared" si="1"/>
        <v>0.8338</v>
      </c>
      <c r="F4867" s="224">
        <v>81.27</v>
      </c>
    </row>
    <row r="4868">
      <c r="A4868" s="219" t="s">
        <v>10478</v>
      </c>
      <c r="B4868" s="220" t="s">
        <v>10479</v>
      </c>
      <c r="C4868" s="221" t="s">
        <v>32</v>
      </c>
      <c r="D4868" s="222">
        <v>0.1961</v>
      </c>
      <c r="E4868" s="223">
        <f t="shared" si="1"/>
        <v>0.8039</v>
      </c>
      <c r="F4868" s="224">
        <v>125.27</v>
      </c>
    </row>
    <row r="4869">
      <c r="A4869" s="219" t="s">
        <v>10480</v>
      </c>
      <c r="B4869" s="220" t="s">
        <v>10481</v>
      </c>
      <c r="C4869" s="221" t="s">
        <v>32</v>
      </c>
      <c r="D4869" s="222">
        <v>0.1372</v>
      </c>
      <c r="E4869" s="223">
        <f t="shared" si="1"/>
        <v>0.8628</v>
      </c>
      <c r="F4869" s="224">
        <v>112.43</v>
      </c>
    </row>
    <row r="4870">
      <c r="A4870" s="219" t="s">
        <v>10482</v>
      </c>
      <c r="B4870" s="220" t="s">
        <v>10483</v>
      </c>
      <c r="C4870" s="221" t="s">
        <v>32</v>
      </c>
      <c r="D4870" s="222">
        <v>0.2585</v>
      </c>
      <c r="E4870" s="223">
        <f t="shared" si="1"/>
        <v>0.7415</v>
      </c>
      <c r="F4870" s="224">
        <v>202.39</v>
      </c>
    </row>
    <row r="4871">
      <c r="A4871" s="219" t="s">
        <v>10484</v>
      </c>
      <c r="B4871" s="220" t="s">
        <v>10485</v>
      </c>
      <c r="C4871" s="221" t="s">
        <v>32</v>
      </c>
      <c r="D4871" s="222">
        <v>0.1785</v>
      </c>
      <c r="E4871" s="223">
        <f t="shared" si="1"/>
        <v>0.8215</v>
      </c>
      <c r="F4871" s="224">
        <v>172.12</v>
      </c>
    </row>
    <row r="4872">
      <c r="A4872" s="219" t="s">
        <v>10486</v>
      </c>
      <c r="B4872" s="220" t="s">
        <v>10487</v>
      </c>
      <c r="C4872" s="221" t="s">
        <v>32</v>
      </c>
      <c r="D4872" s="222">
        <v>0.1156</v>
      </c>
      <c r="E4872" s="223">
        <f t="shared" si="1"/>
        <v>0.8844</v>
      </c>
      <c r="F4872" s="224">
        <v>154.02</v>
      </c>
    </row>
    <row r="4873">
      <c r="A4873" s="219" t="s">
        <v>10488</v>
      </c>
      <c r="B4873" s="220" t="s">
        <v>10489</v>
      </c>
      <c r="C4873" s="221" t="s">
        <v>32</v>
      </c>
      <c r="D4873" s="222">
        <v>0.171</v>
      </c>
      <c r="E4873" s="223">
        <f t="shared" si="1"/>
        <v>0.829</v>
      </c>
      <c r="F4873" s="224">
        <v>338.59</v>
      </c>
    </row>
    <row r="4874">
      <c r="A4874" s="219" t="s">
        <v>10490</v>
      </c>
      <c r="B4874" s="220" t="s">
        <v>10491</v>
      </c>
      <c r="C4874" s="221" t="s">
        <v>32</v>
      </c>
      <c r="D4874" s="222">
        <v>0.1277</v>
      </c>
      <c r="E4874" s="223">
        <f t="shared" si="1"/>
        <v>0.8723</v>
      </c>
      <c r="F4874" s="224">
        <v>313.49</v>
      </c>
    </row>
    <row r="4875">
      <c r="A4875" s="219" t="s">
        <v>10492</v>
      </c>
      <c r="B4875" s="220" t="s">
        <v>10493</v>
      </c>
      <c r="C4875" s="221" t="s">
        <v>32</v>
      </c>
      <c r="D4875" s="222">
        <v>0.0743</v>
      </c>
      <c r="E4875" s="223">
        <f t="shared" si="1"/>
        <v>0.9257</v>
      </c>
      <c r="F4875" s="224">
        <v>287.34</v>
      </c>
    </row>
    <row r="4876">
      <c r="A4876" s="219" t="s">
        <v>10494</v>
      </c>
      <c r="B4876" s="220" t="s">
        <v>10495</v>
      </c>
      <c r="C4876" s="221" t="s">
        <v>32</v>
      </c>
      <c r="D4876" s="222">
        <v>0.0842</v>
      </c>
      <c r="E4876" s="223">
        <f t="shared" si="1"/>
        <v>0.9158</v>
      </c>
      <c r="F4876" s="224">
        <v>753.92</v>
      </c>
    </row>
    <row r="4877">
      <c r="A4877" s="219" t="s">
        <v>10496</v>
      </c>
      <c r="B4877" s="220" t="s">
        <v>10497</v>
      </c>
      <c r="C4877" s="221" t="s">
        <v>32</v>
      </c>
      <c r="D4877" s="222">
        <v>0.0671</v>
      </c>
      <c r="E4877" s="223">
        <f t="shared" si="1"/>
        <v>0.9329</v>
      </c>
      <c r="F4877" s="224">
        <v>733.91</v>
      </c>
    </row>
    <row r="4878">
      <c r="A4878" s="219" t="s">
        <v>10498</v>
      </c>
      <c r="B4878" s="220" t="s">
        <v>10499</v>
      </c>
      <c r="C4878" s="221" t="s">
        <v>32</v>
      </c>
      <c r="D4878" s="222">
        <v>0.0356</v>
      </c>
      <c r="E4878" s="223">
        <f t="shared" si="1"/>
        <v>0.9644</v>
      </c>
      <c r="F4878" s="224">
        <v>699.79</v>
      </c>
    </row>
    <row r="4879">
      <c r="A4879" s="219" t="s">
        <v>10500</v>
      </c>
      <c r="B4879" s="220" t="s">
        <v>10501</v>
      </c>
      <c r="C4879" s="221" t="s">
        <v>32</v>
      </c>
      <c r="D4879" s="222">
        <v>0.2496</v>
      </c>
      <c r="E4879" s="223">
        <f t="shared" si="1"/>
        <v>0.7504</v>
      </c>
      <c r="F4879" s="224">
        <v>93.5</v>
      </c>
    </row>
    <row r="4880">
      <c r="A4880" s="219" t="s">
        <v>10502</v>
      </c>
      <c r="B4880" s="220" t="s">
        <v>10503</v>
      </c>
      <c r="C4880" s="221" t="s">
        <v>32</v>
      </c>
      <c r="D4880" s="222">
        <v>0.2438</v>
      </c>
      <c r="E4880" s="223">
        <f t="shared" si="1"/>
        <v>0.7562</v>
      </c>
      <c r="F4880" s="224">
        <v>110.38</v>
      </c>
    </row>
    <row r="4881">
      <c r="A4881" s="219" t="s">
        <v>10504</v>
      </c>
      <c r="B4881" s="220" t="s">
        <v>10505</v>
      </c>
      <c r="C4881" s="221" t="s">
        <v>32</v>
      </c>
      <c r="D4881" s="222">
        <v>0.2419</v>
      </c>
      <c r="E4881" s="223">
        <f t="shared" si="1"/>
        <v>0.7581</v>
      </c>
      <c r="F4881" s="224">
        <v>126.01</v>
      </c>
    </row>
    <row r="4882">
      <c r="A4882" s="219" t="s">
        <v>10506</v>
      </c>
      <c r="B4882" s="220" t="s">
        <v>10507</v>
      </c>
      <c r="C4882" s="221" t="s">
        <v>32</v>
      </c>
      <c r="D4882" s="222">
        <v>0.3084</v>
      </c>
      <c r="E4882" s="223">
        <f t="shared" si="1"/>
        <v>0.6916</v>
      </c>
      <c r="F4882" s="224">
        <v>38.03</v>
      </c>
    </row>
    <row r="4883">
      <c r="A4883" s="219" t="s">
        <v>10508</v>
      </c>
      <c r="B4883" s="220" t="s">
        <v>10509</v>
      </c>
      <c r="C4883" s="221" t="s">
        <v>32</v>
      </c>
      <c r="D4883" s="222">
        <v>0.3527</v>
      </c>
      <c r="E4883" s="223">
        <f t="shared" si="1"/>
        <v>0.6473</v>
      </c>
      <c r="F4883" s="224">
        <v>56.91</v>
      </c>
    </row>
    <row r="4884">
      <c r="A4884" s="219" t="s">
        <v>10510</v>
      </c>
      <c r="B4884" s="220" t="s">
        <v>10511</v>
      </c>
      <c r="C4884" s="221" t="s">
        <v>32</v>
      </c>
      <c r="D4884" s="222">
        <v>0.4083</v>
      </c>
      <c r="E4884" s="223">
        <f t="shared" si="1"/>
        <v>0.5917</v>
      </c>
      <c r="F4884" s="224">
        <v>95.63</v>
      </c>
    </row>
    <row r="4885">
      <c r="A4885" s="219" t="s">
        <v>10512</v>
      </c>
      <c r="B4885" s="220" t="s">
        <v>10513</v>
      </c>
      <c r="C4885" s="221" t="s">
        <v>32</v>
      </c>
      <c r="D4885" s="222">
        <v>0.2462</v>
      </c>
      <c r="E4885" s="223">
        <f t="shared" si="1"/>
        <v>0.7538</v>
      </c>
      <c r="F4885" s="224">
        <v>62.39</v>
      </c>
    </row>
    <row r="4886">
      <c r="A4886" s="219" t="s">
        <v>10514</v>
      </c>
      <c r="B4886" s="220" t="s">
        <v>10515</v>
      </c>
      <c r="C4886" s="221" t="s">
        <v>32</v>
      </c>
      <c r="D4886" s="222">
        <v>0.2064</v>
      </c>
      <c r="E4886" s="223">
        <f t="shared" si="1"/>
        <v>0.7936</v>
      </c>
      <c r="F4886" s="224">
        <v>57.5</v>
      </c>
    </row>
    <row r="4887">
      <c r="A4887" s="219" t="s">
        <v>10516</v>
      </c>
      <c r="B4887" s="220" t="s">
        <v>10517</v>
      </c>
      <c r="C4887" s="221" t="s">
        <v>32</v>
      </c>
      <c r="D4887" s="222">
        <v>0.2187</v>
      </c>
      <c r="E4887" s="223">
        <f t="shared" si="1"/>
        <v>0.7813</v>
      </c>
      <c r="F4887" s="224">
        <v>89.89</v>
      </c>
    </row>
    <row r="4888">
      <c r="A4888" s="219" t="s">
        <v>10518</v>
      </c>
      <c r="B4888" s="220" t="s">
        <v>10519</v>
      </c>
      <c r="C4888" s="221" t="s">
        <v>32</v>
      </c>
      <c r="D4888" s="222">
        <v>0.1662</v>
      </c>
      <c r="E4888" s="223">
        <f t="shared" si="1"/>
        <v>0.8338</v>
      </c>
      <c r="F4888" s="224">
        <v>81.27</v>
      </c>
    </row>
    <row r="4889">
      <c r="A4889" s="219" t="s">
        <v>10520</v>
      </c>
      <c r="B4889" s="220" t="s">
        <v>10521</v>
      </c>
      <c r="C4889" s="221" t="s">
        <v>32</v>
      </c>
      <c r="D4889" s="222">
        <v>0.1961</v>
      </c>
      <c r="E4889" s="223">
        <f t="shared" si="1"/>
        <v>0.8039</v>
      </c>
      <c r="F4889" s="224">
        <v>125.27</v>
      </c>
    </row>
    <row r="4890">
      <c r="A4890" s="219" t="s">
        <v>10522</v>
      </c>
      <c r="B4890" s="220" t="s">
        <v>10523</v>
      </c>
      <c r="C4890" s="221" t="s">
        <v>32</v>
      </c>
      <c r="D4890" s="222">
        <v>0.1372</v>
      </c>
      <c r="E4890" s="223">
        <f t="shared" si="1"/>
        <v>0.8628</v>
      </c>
      <c r="F4890" s="224">
        <v>112.43</v>
      </c>
    </row>
    <row r="4891">
      <c r="A4891" s="219" t="s">
        <v>10524</v>
      </c>
      <c r="B4891" s="220" t="s">
        <v>10525</v>
      </c>
      <c r="C4891" s="221" t="s">
        <v>32</v>
      </c>
      <c r="D4891" s="222">
        <v>0.2442</v>
      </c>
      <c r="E4891" s="223">
        <f t="shared" si="1"/>
        <v>0.7558</v>
      </c>
      <c r="F4891" s="224">
        <v>214.22</v>
      </c>
    </row>
    <row r="4892">
      <c r="A4892" s="219" t="s">
        <v>10526</v>
      </c>
      <c r="B4892" s="220" t="s">
        <v>10527</v>
      </c>
      <c r="C4892" s="221" t="s">
        <v>32</v>
      </c>
      <c r="D4892" s="222">
        <v>0.167</v>
      </c>
      <c r="E4892" s="223">
        <f t="shared" si="1"/>
        <v>0.833</v>
      </c>
      <c r="F4892" s="224">
        <v>183.95</v>
      </c>
    </row>
    <row r="4893">
      <c r="A4893" s="219" t="s">
        <v>10528</v>
      </c>
      <c r="B4893" s="220" t="s">
        <v>10529</v>
      </c>
      <c r="C4893" s="221" t="s">
        <v>32</v>
      </c>
      <c r="D4893" s="222">
        <v>0.1074</v>
      </c>
      <c r="E4893" s="223">
        <f t="shared" si="1"/>
        <v>0.8926</v>
      </c>
      <c r="F4893" s="224">
        <v>165.85</v>
      </c>
    </row>
    <row r="4894">
      <c r="A4894" s="219" t="s">
        <v>10530</v>
      </c>
      <c r="B4894" s="220" t="s">
        <v>10531</v>
      </c>
      <c r="C4894" s="221" t="s">
        <v>32</v>
      </c>
      <c r="D4894" s="222">
        <v>0.162</v>
      </c>
      <c r="E4894" s="223">
        <f t="shared" si="1"/>
        <v>0.838</v>
      </c>
      <c r="F4894" s="224">
        <v>357.51</v>
      </c>
    </row>
    <row r="4895">
      <c r="A4895" s="219" t="s">
        <v>10532</v>
      </c>
      <c r="B4895" s="220" t="s">
        <v>10533</v>
      </c>
      <c r="C4895" s="221" t="s">
        <v>32</v>
      </c>
      <c r="D4895" s="222">
        <v>0.1204</v>
      </c>
      <c r="E4895" s="223">
        <f t="shared" si="1"/>
        <v>0.8796</v>
      </c>
      <c r="F4895" s="224">
        <v>332.41</v>
      </c>
    </row>
    <row r="4896">
      <c r="A4896" s="219" t="s">
        <v>10534</v>
      </c>
      <c r="B4896" s="220" t="s">
        <v>10535</v>
      </c>
      <c r="C4896" s="221" t="s">
        <v>32</v>
      </c>
      <c r="D4896" s="222">
        <v>0.0697</v>
      </c>
      <c r="E4896" s="223">
        <f t="shared" si="1"/>
        <v>0.9303</v>
      </c>
      <c r="F4896" s="224">
        <v>306.26</v>
      </c>
    </row>
    <row r="4897">
      <c r="A4897" s="219" t="s">
        <v>10536</v>
      </c>
      <c r="B4897" s="220" t="s">
        <v>10537</v>
      </c>
      <c r="C4897" s="221" t="s">
        <v>32</v>
      </c>
      <c r="D4897" s="222">
        <v>0.0949</v>
      </c>
      <c r="E4897" s="223">
        <f t="shared" si="1"/>
        <v>0.9051</v>
      </c>
      <c r="F4897" s="224">
        <v>669.03</v>
      </c>
    </row>
    <row r="4898">
      <c r="A4898" s="219" t="s">
        <v>10538</v>
      </c>
      <c r="B4898" s="220" t="s">
        <v>10539</v>
      </c>
      <c r="C4898" s="221" t="s">
        <v>32</v>
      </c>
      <c r="D4898" s="222">
        <v>0.0759</v>
      </c>
      <c r="E4898" s="223">
        <f t="shared" si="1"/>
        <v>0.9241</v>
      </c>
      <c r="F4898" s="224">
        <v>649.02</v>
      </c>
    </row>
    <row r="4899">
      <c r="A4899" s="219" t="s">
        <v>10540</v>
      </c>
      <c r="B4899" s="220" t="s">
        <v>10541</v>
      </c>
      <c r="C4899" s="221" t="s">
        <v>32</v>
      </c>
      <c r="D4899" s="222">
        <v>0.0405</v>
      </c>
      <c r="E4899" s="223">
        <f t="shared" si="1"/>
        <v>0.9595</v>
      </c>
      <c r="F4899" s="224">
        <v>614.9</v>
      </c>
    </row>
    <row r="4900">
      <c r="A4900" s="219" t="s">
        <v>10542</v>
      </c>
      <c r="B4900" s="220" t="s">
        <v>10543</v>
      </c>
      <c r="C4900" s="221" t="s">
        <v>32</v>
      </c>
      <c r="D4900" s="222">
        <v>0.0312</v>
      </c>
      <c r="E4900" s="223">
        <f t="shared" si="1"/>
        <v>0.9688</v>
      </c>
      <c r="F4900" s="224">
        <v>638.15</v>
      </c>
    </row>
    <row r="4901">
      <c r="A4901" s="219" t="s">
        <v>10544</v>
      </c>
      <c r="B4901" s="220" t="s">
        <v>10545</v>
      </c>
      <c r="C4901" s="221" t="s">
        <v>32</v>
      </c>
      <c r="D4901" s="222">
        <v>0.0289</v>
      </c>
      <c r="E4901" s="223">
        <f t="shared" si="1"/>
        <v>0.9711</v>
      </c>
      <c r="F4901" s="224">
        <v>688.92</v>
      </c>
    </row>
    <row r="4902">
      <c r="A4902" s="219" t="s">
        <v>10546</v>
      </c>
      <c r="B4902" s="220" t="s">
        <v>10547</v>
      </c>
      <c r="C4902" s="221" t="s">
        <v>32</v>
      </c>
      <c r="D4902" s="222">
        <v>0.0596</v>
      </c>
      <c r="E4902" s="223">
        <f t="shared" si="1"/>
        <v>0.9404</v>
      </c>
      <c r="F4902" s="224">
        <v>333.53</v>
      </c>
    </row>
    <row r="4903">
      <c r="A4903" s="219" t="s">
        <v>10548</v>
      </c>
      <c r="B4903" s="220" t="s">
        <v>10549</v>
      </c>
      <c r="C4903" s="221" t="s">
        <v>32</v>
      </c>
      <c r="D4903" s="222">
        <v>0.0924</v>
      </c>
      <c r="E4903" s="223">
        <f t="shared" si="1"/>
        <v>0.9076</v>
      </c>
      <c r="F4903" s="224">
        <v>215.07</v>
      </c>
    </row>
    <row r="4904">
      <c r="A4904" s="219" t="s">
        <v>10550</v>
      </c>
      <c r="B4904" s="220" t="s">
        <v>10551</v>
      </c>
      <c r="C4904" s="221" t="s">
        <v>32</v>
      </c>
      <c r="D4904" s="222">
        <v>0.0799</v>
      </c>
      <c r="E4904" s="223">
        <f t="shared" si="1"/>
        <v>0.9201</v>
      </c>
      <c r="F4904" s="224">
        <v>248.92</v>
      </c>
    </row>
    <row r="4905">
      <c r="A4905" s="219" t="s">
        <v>10552</v>
      </c>
      <c r="B4905" s="220" t="s">
        <v>10553</v>
      </c>
      <c r="C4905" s="221" t="s">
        <v>32</v>
      </c>
      <c r="D4905" s="222">
        <v>0.0683</v>
      </c>
      <c r="E4905" s="223">
        <f t="shared" si="1"/>
        <v>0.9317</v>
      </c>
      <c r="F4905" s="224">
        <v>291.22</v>
      </c>
    </row>
    <row r="4906">
      <c r="A4906" s="219" t="s">
        <v>10554</v>
      </c>
      <c r="B4906" s="220" t="s">
        <v>10555</v>
      </c>
      <c r="C4906" s="221" t="s">
        <v>32</v>
      </c>
      <c r="D4906" s="222">
        <v>0.0898</v>
      </c>
      <c r="E4906" s="223">
        <f t="shared" si="1"/>
        <v>0.9102</v>
      </c>
      <c r="F4906" s="224">
        <v>221.42</v>
      </c>
    </row>
    <row r="4907">
      <c r="A4907" s="219" t="s">
        <v>10556</v>
      </c>
      <c r="B4907" s="220" t="s">
        <v>10557</v>
      </c>
      <c r="C4907" s="221" t="s">
        <v>32</v>
      </c>
      <c r="D4907" s="222">
        <v>0.0549</v>
      </c>
      <c r="E4907" s="223">
        <f t="shared" si="1"/>
        <v>0.9451</v>
      </c>
      <c r="F4907" s="224">
        <v>3514.18</v>
      </c>
    </row>
    <row r="4908">
      <c r="A4908" s="219" t="s">
        <v>10558</v>
      </c>
      <c r="B4908" s="220" t="s">
        <v>10559</v>
      </c>
      <c r="C4908" s="221" t="s">
        <v>32</v>
      </c>
      <c r="D4908" s="222">
        <v>0.3412</v>
      </c>
      <c r="E4908" s="223">
        <f t="shared" si="1"/>
        <v>0.6588</v>
      </c>
      <c r="F4908" s="224">
        <v>9413.89</v>
      </c>
    </row>
    <row r="4909">
      <c r="A4909" s="219" t="s">
        <v>10560</v>
      </c>
      <c r="B4909" s="220" t="s">
        <v>10561</v>
      </c>
      <c r="C4909" s="221" t="s">
        <v>32</v>
      </c>
      <c r="D4909" s="222">
        <v>0.4027</v>
      </c>
      <c r="E4909" s="223">
        <f t="shared" si="1"/>
        <v>0.5973</v>
      </c>
      <c r="F4909" s="224">
        <v>17246.45</v>
      </c>
    </row>
    <row r="4910">
      <c r="A4910" s="219" t="s">
        <v>10562</v>
      </c>
      <c r="B4910" s="220" t="s">
        <v>10563</v>
      </c>
      <c r="C4910" s="221" t="s">
        <v>32</v>
      </c>
      <c r="D4910" s="222">
        <v>0.4581</v>
      </c>
      <c r="E4910" s="223">
        <f t="shared" si="1"/>
        <v>0.5419</v>
      </c>
      <c r="F4910" s="224">
        <v>24.56</v>
      </c>
    </row>
    <row r="4911">
      <c r="A4911" s="219" t="s">
        <v>10564</v>
      </c>
      <c r="B4911" s="220" t="s">
        <v>10565</v>
      </c>
      <c r="C4911" s="221" t="s">
        <v>32</v>
      </c>
      <c r="D4911" s="222">
        <v>0.4807</v>
      </c>
      <c r="E4911" s="223">
        <f t="shared" si="1"/>
        <v>0.5193</v>
      </c>
      <c r="F4911" s="224">
        <v>40.25</v>
      </c>
    </row>
    <row r="4912">
      <c r="A4912" s="219" t="s">
        <v>10566</v>
      </c>
      <c r="B4912" s="220" t="s">
        <v>10567</v>
      </c>
      <c r="C4912" s="221" t="s">
        <v>32</v>
      </c>
      <c r="D4912" s="222">
        <v>0.4987</v>
      </c>
      <c r="E4912" s="223">
        <f t="shared" si="1"/>
        <v>0.5013</v>
      </c>
      <c r="F4912" s="224">
        <v>63.13</v>
      </c>
    </row>
    <row r="4913">
      <c r="A4913" s="219" t="s">
        <v>10568</v>
      </c>
      <c r="B4913" s="220" t="s">
        <v>10569</v>
      </c>
      <c r="C4913" s="221" t="s">
        <v>32</v>
      </c>
      <c r="D4913" s="222">
        <v>0.4211</v>
      </c>
      <c r="E4913" s="223">
        <f t="shared" si="1"/>
        <v>0.5789</v>
      </c>
      <c r="F4913" s="224">
        <v>46.54</v>
      </c>
    </row>
    <row r="4914">
      <c r="A4914" s="219" t="s">
        <v>10570</v>
      </c>
      <c r="B4914" s="220" t="s">
        <v>10571</v>
      </c>
      <c r="C4914" s="221" t="s">
        <v>32</v>
      </c>
      <c r="D4914" s="222">
        <v>0.3456</v>
      </c>
      <c r="E4914" s="223">
        <f t="shared" si="1"/>
        <v>0.6544</v>
      </c>
      <c r="F4914" s="224">
        <v>59.99</v>
      </c>
    </row>
    <row r="4915">
      <c r="A4915" s="219" t="s">
        <v>10572</v>
      </c>
      <c r="B4915" s="220" t="s">
        <v>10573</v>
      </c>
      <c r="C4915" s="221" t="s">
        <v>32</v>
      </c>
      <c r="D4915" s="222">
        <v>0.3207</v>
      </c>
      <c r="E4915" s="223">
        <f t="shared" si="1"/>
        <v>0.6793</v>
      </c>
      <c r="F4915" s="224">
        <v>68.6</v>
      </c>
    </row>
    <row r="4916">
      <c r="A4916" s="219" t="s">
        <v>10574</v>
      </c>
      <c r="B4916" s="220" t="s">
        <v>10575</v>
      </c>
      <c r="C4916" s="221" t="s">
        <v>32</v>
      </c>
      <c r="D4916" s="222">
        <v>0.2681</v>
      </c>
      <c r="E4916" s="223">
        <f t="shared" si="1"/>
        <v>0.7319</v>
      </c>
      <c r="F4916" s="224">
        <v>88.07</v>
      </c>
    </row>
    <row r="4917">
      <c r="A4917" s="219" t="s">
        <v>10576</v>
      </c>
      <c r="B4917" s="220" t="s">
        <v>10577</v>
      </c>
      <c r="C4917" s="221" t="s">
        <v>32</v>
      </c>
      <c r="D4917" s="222">
        <v>0.1826</v>
      </c>
      <c r="E4917" s="223">
        <f t="shared" si="1"/>
        <v>0.8174</v>
      </c>
      <c r="F4917" s="224">
        <v>142.3</v>
      </c>
    </row>
    <row r="4918">
      <c r="A4918" s="219" t="s">
        <v>10578</v>
      </c>
      <c r="B4918" s="220" t="s">
        <v>10579</v>
      </c>
      <c r="C4918" s="221" t="s">
        <v>32</v>
      </c>
      <c r="D4918" s="222">
        <v>0.2347</v>
      </c>
      <c r="E4918" s="223">
        <f t="shared" si="1"/>
        <v>0.7653</v>
      </c>
      <c r="F4918" s="224">
        <v>230.14</v>
      </c>
    </row>
    <row r="4919">
      <c r="A4919" s="219" t="s">
        <v>10580</v>
      </c>
      <c r="B4919" s="220" t="s">
        <v>10581</v>
      </c>
      <c r="C4919" s="221" t="s">
        <v>32</v>
      </c>
      <c r="D4919" s="222">
        <v>0.1461</v>
      </c>
      <c r="E4919" s="223">
        <f t="shared" si="1"/>
        <v>0.8539</v>
      </c>
      <c r="F4919" s="224">
        <v>194.36</v>
      </c>
    </row>
    <row r="4920">
      <c r="A4920" s="219" t="s">
        <v>10582</v>
      </c>
      <c r="B4920" s="220" t="s">
        <v>10583</v>
      </c>
      <c r="C4920" s="221" t="s">
        <v>32</v>
      </c>
      <c r="D4920" s="222">
        <v>0.501</v>
      </c>
      <c r="E4920" s="223">
        <f t="shared" si="1"/>
        <v>0.499</v>
      </c>
      <c r="F4920" s="224">
        <v>63.79</v>
      </c>
    </row>
    <row r="4921">
      <c r="A4921" s="219" t="s">
        <v>10584</v>
      </c>
      <c r="B4921" s="220" t="s">
        <v>10585</v>
      </c>
      <c r="C4921" s="221" t="s">
        <v>32</v>
      </c>
      <c r="D4921" s="222">
        <v>0.4366</v>
      </c>
      <c r="E4921" s="223">
        <f t="shared" si="1"/>
        <v>0.5634</v>
      </c>
      <c r="F4921" s="224">
        <v>79.55</v>
      </c>
    </row>
    <row r="4922">
      <c r="A4922" s="219" t="s">
        <v>10586</v>
      </c>
      <c r="B4922" s="220" t="s">
        <v>10587</v>
      </c>
      <c r="C4922" s="221" t="s">
        <v>32</v>
      </c>
      <c r="D4922" s="222">
        <v>0.4176</v>
      </c>
      <c r="E4922" s="223">
        <f t="shared" si="1"/>
        <v>0.5824</v>
      </c>
      <c r="F4922" s="224">
        <v>90.9</v>
      </c>
    </row>
    <row r="4923">
      <c r="A4923" s="219" t="s">
        <v>10588</v>
      </c>
      <c r="B4923" s="220" t="s">
        <v>10589</v>
      </c>
      <c r="C4923" s="221" t="s">
        <v>32</v>
      </c>
      <c r="D4923" s="222">
        <v>0.3693</v>
      </c>
      <c r="E4923" s="223">
        <f t="shared" si="1"/>
        <v>0.6307</v>
      </c>
      <c r="F4923" s="224">
        <v>113.83</v>
      </c>
    </row>
    <row r="4924">
      <c r="A4924" s="219" t="s">
        <v>10590</v>
      </c>
      <c r="B4924" s="220" t="s">
        <v>10591</v>
      </c>
      <c r="C4924" s="221" t="s">
        <v>32</v>
      </c>
      <c r="D4924" s="222">
        <v>0.369</v>
      </c>
      <c r="E4924" s="223">
        <f t="shared" si="1"/>
        <v>0.631</v>
      </c>
      <c r="F4924" s="224">
        <v>113.7</v>
      </c>
    </row>
    <row r="4925">
      <c r="A4925" s="219" t="s">
        <v>10592</v>
      </c>
      <c r="B4925" s="220" t="s">
        <v>10593</v>
      </c>
      <c r="C4925" s="221" t="s">
        <v>32</v>
      </c>
      <c r="D4925" s="222">
        <v>0.2693</v>
      </c>
      <c r="E4925" s="223">
        <f t="shared" si="1"/>
        <v>0.7307</v>
      </c>
      <c r="F4925" s="224">
        <v>169.88</v>
      </c>
    </row>
    <row r="4926">
      <c r="A4926" s="219" t="s">
        <v>10594</v>
      </c>
      <c r="B4926" s="220" t="s">
        <v>10595</v>
      </c>
      <c r="C4926" s="221" t="s">
        <v>32</v>
      </c>
      <c r="D4926" s="222">
        <v>0.2775</v>
      </c>
      <c r="E4926" s="223">
        <f t="shared" si="1"/>
        <v>0.7225</v>
      </c>
      <c r="F4926" s="224">
        <v>173.04</v>
      </c>
    </row>
    <row r="4927">
      <c r="A4927" s="219" t="s">
        <v>10596</v>
      </c>
      <c r="B4927" s="220" t="s">
        <v>10597</v>
      </c>
      <c r="C4927" s="221" t="s">
        <v>32</v>
      </c>
      <c r="D4927" s="222">
        <v>0.221</v>
      </c>
      <c r="E4927" s="223">
        <f t="shared" si="1"/>
        <v>0.779</v>
      </c>
      <c r="F4927" s="224">
        <v>223.76</v>
      </c>
    </row>
    <row r="4928">
      <c r="A4928" s="219" t="s">
        <v>10598</v>
      </c>
      <c r="B4928" s="220" t="s">
        <v>10599</v>
      </c>
      <c r="C4928" s="221" t="s">
        <v>32</v>
      </c>
      <c r="D4928" s="222">
        <v>0.4855</v>
      </c>
      <c r="E4928" s="223">
        <f t="shared" si="1"/>
        <v>0.5145</v>
      </c>
      <c r="F4928" s="224">
        <v>23.17</v>
      </c>
    </row>
    <row r="4929">
      <c r="A4929" s="219" t="s">
        <v>10600</v>
      </c>
      <c r="B4929" s="220" t="s">
        <v>10601</v>
      </c>
      <c r="C4929" s="221" t="s">
        <v>32</v>
      </c>
      <c r="D4929" s="222">
        <v>0.5069</v>
      </c>
      <c r="E4929" s="223">
        <f t="shared" si="1"/>
        <v>0.4931</v>
      </c>
      <c r="F4929" s="224">
        <v>38.17</v>
      </c>
    </row>
    <row r="4930">
      <c r="A4930" s="219" t="s">
        <v>10602</v>
      </c>
      <c r="B4930" s="220" t="s">
        <v>10603</v>
      </c>
      <c r="C4930" s="221" t="s">
        <v>32</v>
      </c>
      <c r="D4930" s="222">
        <v>0.5196</v>
      </c>
      <c r="E4930" s="223">
        <f t="shared" si="1"/>
        <v>0.4804</v>
      </c>
      <c r="F4930" s="224">
        <v>60.58</v>
      </c>
    </row>
    <row r="4931">
      <c r="A4931" s="219" t="s">
        <v>10604</v>
      </c>
      <c r="B4931" s="220" t="s">
        <v>10605</v>
      </c>
      <c r="C4931" s="221" t="s">
        <v>32</v>
      </c>
      <c r="D4931" s="222">
        <v>0.4456</v>
      </c>
      <c r="E4931" s="223">
        <f t="shared" si="1"/>
        <v>0.5544</v>
      </c>
      <c r="F4931" s="224">
        <v>43.99</v>
      </c>
    </row>
    <row r="4932">
      <c r="A4932" s="219" t="s">
        <v>10606</v>
      </c>
      <c r="B4932" s="220" t="s">
        <v>10607</v>
      </c>
      <c r="C4932" s="221" t="s">
        <v>32</v>
      </c>
      <c r="D4932" s="222">
        <v>0.3776</v>
      </c>
      <c r="E4932" s="223">
        <f t="shared" si="1"/>
        <v>0.6224</v>
      </c>
      <c r="F4932" s="224">
        <v>54.9</v>
      </c>
    </row>
    <row r="4933">
      <c r="A4933" s="219" t="s">
        <v>10608</v>
      </c>
      <c r="B4933" s="220" t="s">
        <v>10609</v>
      </c>
      <c r="C4933" s="221" t="s">
        <v>32</v>
      </c>
      <c r="D4933" s="222">
        <v>0.3379</v>
      </c>
      <c r="E4933" s="223">
        <f t="shared" si="1"/>
        <v>0.6621</v>
      </c>
      <c r="F4933" s="224">
        <v>65.1</v>
      </c>
    </row>
    <row r="4934">
      <c r="A4934" s="219" t="s">
        <v>10610</v>
      </c>
      <c r="B4934" s="220" t="s">
        <v>10611</v>
      </c>
      <c r="C4934" s="221" t="s">
        <v>32</v>
      </c>
      <c r="D4934" s="222">
        <v>0.2755</v>
      </c>
      <c r="E4934" s="223">
        <f t="shared" si="1"/>
        <v>0.7245</v>
      </c>
      <c r="F4934" s="224">
        <v>85.69</v>
      </c>
    </row>
    <row r="4935">
      <c r="A4935" s="219" t="s">
        <v>10612</v>
      </c>
      <c r="B4935" s="220" t="s">
        <v>10613</v>
      </c>
      <c r="C4935" s="221" t="s">
        <v>32</v>
      </c>
      <c r="D4935" s="222">
        <v>0.1972</v>
      </c>
      <c r="E4935" s="223">
        <f t="shared" si="1"/>
        <v>0.8028</v>
      </c>
      <c r="F4935" s="224">
        <v>131.81</v>
      </c>
    </row>
    <row r="4936">
      <c r="A4936" s="219" t="s">
        <v>10614</v>
      </c>
      <c r="B4936" s="220" t="s">
        <v>10615</v>
      </c>
      <c r="C4936" s="221" t="s">
        <v>32</v>
      </c>
      <c r="D4936" s="222">
        <v>0.2573</v>
      </c>
      <c r="E4936" s="223">
        <f t="shared" si="1"/>
        <v>0.7427</v>
      </c>
      <c r="F4936" s="224">
        <v>209.94</v>
      </c>
    </row>
    <row r="4937">
      <c r="A4937" s="219" t="s">
        <v>10616</v>
      </c>
      <c r="B4937" s="220" t="s">
        <v>10617</v>
      </c>
      <c r="C4937" s="221" t="s">
        <v>32</v>
      </c>
      <c r="D4937" s="222">
        <v>0.163</v>
      </c>
      <c r="E4937" s="223">
        <f t="shared" si="1"/>
        <v>0.837</v>
      </c>
      <c r="F4937" s="224">
        <v>174.16</v>
      </c>
    </row>
    <row r="4938">
      <c r="A4938" s="219" t="s">
        <v>10618</v>
      </c>
      <c r="B4938" s="220" t="s">
        <v>10619</v>
      </c>
      <c r="C4938" s="221" t="s">
        <v>32</v>
      </c>
      <c r="D4938" s="222">
        <v>0.5219</v>
      </c>
      <c r="E4938" s="223">
        <f t="shared" si="1"/>
        <v>0.4781</v>
      </c>
      <c r="F4938" s="224">
        <v>61.24</v>
      </c>
    </row>
    <row r="4939">
      <c r="A4939" s="219" t="s">
        <v>10620</v>
      </c>
      <c r="B4939" s="220" t="s">
        <v>10621</v>
      </c>
      <c r="C4939" s="221" t="s">
        <v>32</v>
      </c>
      <c r="D4939" s="222">
        <v>0.4664</v>
      </c>
      <c r="E4939" s="223">
        <f t="shared" si="1"/>
        <v>0.5336</v>
      </c>
      <c r="F4939" s="224">
        <v>74.46</v>
      </c>
    </row>
    <row r="4940">
      <c r="A4940" s="219" t="s">
        <v>10622</v>
      </c>
      <c r="B4940" s="220" t="s">
        <v>10623</v>
      </c>
      <c r="C4940" s="221" t="s">
        <v>32</v>
      </c>
      <c r="D4940" s="222">
        <v>0.4343</v>
      </c>
      <c r="E4940" s="223">
        <f t="shared" si="1"/>
        <v>0.5657</v>
      </c>
      <c r="F4940" s="224">
        <v>87.4</v>
      </c>
    </row>
    <row r="4941">
      <c r="A4941" s="219" t="s">
        <v>10624</v>
      </c>
      <c r="B4941" s="220" t="s">
        <v>10625</v>
      </c>
      <c r="C4941" s="221" t="s">
        <v>32</v>
      </c>
      <c r="D4941" s="222">
        <v>0.3772</v>
      </c>
      <c r="E4941" s="223">
        <f t="shared" si="1"/>
        <v>0.6228</v>
      </c>
      <c r="F4941" s="224">
        <v>111.45</v>
      </c>
    </row>
    <row r="4942">
      <c r="A4942" s="219" t="s">
        <v>10626</v>
      </c>
      <c r="B4942" s="220" t="s">
        <v>10627</v>
      </c>
      <c r="C4942" s="221" t="s">
        <v>32</v>
      </c>
      <c r="D4942" s="222">
        <v>0.3768</v>
      </c>
      <c r="E4942" s="223">
        <f t="shared" si="1"/>
        <v>0.6232</v>
      </c>
      <c r="F4942" s="224">
        <v>111.32</v>
      </c>
    </row>
    <row r="4943">
      <c r="A4943" s="219" t="s">
        <v>10628</v>
      </c>
      <c r="B4943" s="220" t="s">
        <v>10629</v>
      </c>
      <c r="C4943" s="221" t="s">
        <v>32</v>
      </c>
      <c r="D4943" s="222">
        <v>0.287</v>
      </c>
      <c r="E4943" s="223">
        <f t="shared" si="1"/>
        <v>0.713</v>
      </c>
      <c r="F4943" s="224">
        <v>159.39</v>
      </c>
    </row>
    <row r="4944">
      <c r="A4944" s="219" t="s">
        <v>10630</v>
      </c>
      <c r="B4944" s="220" t="s">
        <v>10631</v>
      </c>
      <c r="C4944" s="221" t="s">
        <v>32</v>
      </c>
      <c r="D4944" s="222">
        <v>0.2954</v>
      </c>
      <c r="E4944" s="223">
        <f t="shared" si="1"/>
        <v>0.7046</v>
      </c>
      <c r="F4944" s="224">
        <v>162.55</v>
      </c>
    </row>
    <row r="4945">
      <c r="A4945" s="219" t="s">
        <v>10632</v>
      </c>
      <c r="B4945" s="220" t="s">
        <v>10633</v>
      </c>
      <c r="C4945" s="221" t="s">
        <v>32</v>
      </c>
      <c r="D4945" s="222">
        <v>0.2429</v>
      </c>
      <c r="E4945" s="223">
        <f t="shared" si="1"/>
        <v>0.7571</v>
      </c>
      <c r="F4945" s="224">
        <v>203.56</v>
      </c>
    </row>
    <row r="4946">
      <c r="A4946" s="219" t="s">
        <v>10634</v>
      </c>
      <c r="B4946" s="220" t="s">
        <v>10635</v>
      </c>
      <c r="C4946" s="221" t="s">
        <v>32</v>
      </c>
      <c r="D4946" s="222">
        <v>0.165</v>
      </c>
      <c r="E4946" s="223">
        <f t="shared" si="1"/>
        <v>0.835</v>
      </c>
      <c r="F4946" s="224">
        <v>331.61</v>
      </c>
    </row>
    <row r="4947">
      <c r="A4947" s="219" t="s">
        <v>10636</v>
      </c>
      <c r="B4947" s="220" t="s">
        <v>10637</v>
      </c>
      <c r="C4947" s="221" t="s">
        <v>32</v>
      </c>
      <c r="D4947" s="222">
        <v>0.182</v>
      </c>
      <c r="E4947" s="223">
        <f t="shared" si="1"/>
        <v>0.818</v>
      </c>
      <c r="F4947" s="224">
        <v>342.17</v>
      </c>
    </row>
    <row r="4948">
      <c r="A4948" s="219" t="s">
        <v>10638</v>
      </c>
      <c r="B4948" s="220" t="s">
        <v>10639</v>
      </c>
      <c r="C4948" s="221" t="s">
        <v>32</v>
      </c>
      <c r="D4948" s="222">
        <v>0.419</v>
      </c>
      <c r="E4948" s="223">
        <f t="shared" si="1"/>
        <v>0.581</v>
      </c>
      <c r="F4948" s="224">
        <v>31.91</v>
      </c>
    </row>
    <row r="4949">
      <c r="A4949" s="219" t="s">
        <v>10640</v>
      </c>
      <c r="B4949" s="220" t="s">
        <v>10641</v>
      </c>
      <c r="C4949" s="221" t="s">
        <v>32</v>
      </c>
      <c r="D4949" s="222">
        <v>0.3122</v>
      </c>
      <c r="E4949" s="223">
        <f t="shared" si="1"/>
        <v>0.6878</v>
      </c>
      <c r="F4949" s="224">
        <v>32.77</v>
      </c>
    </row>
    <row r="4950">
      <c r="A4950" s="219" t="s">
        <v>10642</v>
      </c>
      <c r="B4950" s="220" t="s">
        <v>10643</v>
      </c>
      <c r="C4950" s="221" t="s">
        <v>32</v>
      </c>
      <c r="D4950" s="222">
        <v>0.4737</v>
      </c>
      <c r="E4950" s="223">
        <f t="shared" si="1"/>
        <v>0.5263</v>
      </c>
      <c r="F4950" s="224">
        <v>54.91</v>
      </c>
    </row>
    <row r="4951">
      <c r="A4951" s="219" t="s">
        <v>10644</v>
      </c>
      <c r="B4951" s="220" t="s">
        <v>10645</v>
      </c>
      <c r="C4951" s="221" t="s">
        <v>32</v>
      </c>
      <c r="D4951" s="222">
        <v>0.2677</v>
      </c>
      <c r="E4951" s="223">
        <f t="shared" si="1"/>
        <v>0.7323</v>
      </c>
      <c r="F4951" s="224">
        <v>29.51</v>
      </c>
    </row>
    <row r="4952">
      <c r="A4952" s="219" t="s">
        <v>10646</v>
      </c>
      <c r="B4952" s="220" t="s">
        <v>10647</v>
      </c>
      <c r="C4952" s="221" t="s">
        <v>32</v>
      </c>
      <c r="D4952" s="222">
        <v>0.1989</v>
      </c>
      <c r="E4952" s="223">
        <f t="shared" si="1"/>
        <v>0.8011</v>
      </c>
      <c r="F4952" s="224">
        <v>65.86</v>
      </c>
    </row>
    <row r="4953">
      <c r="A4953" s="219" t="s">
        <v>10648</v>
      </c>
      <c r="B4953" s="220" t="s">
        <v>10649</v>
      </c>
      <c r="C4953" s="221" t="s">
        <v>32</v>
      </c>
      <c r="D4953" s="222">
        <v>0.1497</v>
      </c>
      <c r="E4953" s="223">
        <f t="shared" si="1"/>
        <v>0.8503</v>
      </c>
      <c r="F4953" s="224">
        <v>60.12</v>
      </c>
    </row>
    <row r="4954">
      <c r="A4954" s="219" t="s">
        <v>10650</v>
      </c>
      <c r="B4954" s="220" t="s">
        <v>10651</v>
      </c>
      <c r="C4954" s="221" t="s">
        <v>32</v>
      </c>
      <c r="D4954" s="222">
        <v>0.1958</v>
      </c>
      <c r="E4954" s="223">
        <f t="shared" si="1"/>
        <v>0.8042</v>
      </c>
      <c r="F4954" s="224">
        <v>83.64</v>
      </c>
    </row>
    <row r="4955">
      <c r="A4955" s="219" t="s">
        <v>10652</v>
      </c>
      <c r="B4955" s="220" t="s">
        <v>10653</v>
      </c>
      <c r="C4955" s="221" t="s">
        <v>32</v>
      </c>
      <c r="D4955" s="222">
        <v>0.137</v>
      </c>
      <c r="E4955" s="223">
        <f t="shared" si="1"/>
        <v>0.863</v>
      </c>
      <c r="F4955" s="224">
        <v>75.13</v>
      </c>
    </row>
    <row r="4956">
      <c r="A4956" s="219" t="s">
        <v>10654</v>
      </c>
      <c r="B4956" s="220" t="s">
        <v>10655</v>
      </c>
      <c r="C4956" s="221" t="s">
        <v>32</v>
      </c>
      <c r="D4956" s="222">
        <v>0.2417</v>
      </c>
      <c r="E4956" s="223">
        <f t="shared" si="1"/>
        <v>0.7583</v>
      </c>
      <c r="F4956" s="224">
        <v>144.37</v>
      </c>
    </row>
    <row r="4957">
      <c r="A4957" s="219" t="s">
        <v>10656</v>
      </c>
      <c r="B4957" s="220" t="s">
        <v>10657</v>
      </c>
      <c r="C4957" s="221" t="s">
        <v>32</v>
      </c>
      <c r="D4957" s="222">
        <v>0.1649</v>
      </c>
      <c r="E4957" s="223">
        <f t="shared" si="1"/>
        <v>0.8351</v>
      </c>
      <c r="F4957" s="224">
        <v>124.16</v>
      </c>
    </row>
    <row r="4958">
      <c r="A4958" s="219" t="s">
        <v>10658</v>
      </c>
      <c r="B4958" s="220" t="s">
        <v>10659</v>
      </c>
      <c r="C4958" s="221" t="s">
        <v>32</v>
      </c>
      <c r="D4958" s="222">
        <v>0.1059</v>
      </c>
      <c r="E4958" s="223">
        <f t="shared" si="1"/>
        <v>0.8941</v>
      </c>
      <c r="F4958" s="224">
        <v>112.09</v>
      </c>
    </row>
    <row r="4959">
      <c r="A4959" s="219" t="s">
        <v>10660</v>
      </c>
      <c r="B4959" s="220" t="s">
        <v>10661</v>
      </c>
      <c r="C4959" s="221" t="s">
        <v>32</v>
      </c>
      <c r="D4959" s="222">
        <v>0.157</v>
      </c>
      <c r="E4959" s="223">
        <f t="shared" si="1"/>
        <v>0.843</v>
      </c>
      <c r="F4959" s="224">
        <v>245.7</v>
      </c>
    </row>
    <row r="4960">
      <c r="A4960" s="219" t="s">
        <v>10662</v>
      </c>
      <c r="B4960" s="220" t="s">
        <v>10663</v>
      </c>
      <c r="C4960" s="221" t="s">
        <v>32</v>
      </c>
      <c r="D4960" s="222">
        <v>0.1163</v>
      </c>
      <c r="E4960" s="223">
        <f t="shared" si="1"/>
        <v>0.8837</v>
      </c>
      <c r="F4960" s="224">
        <v>228.94</v>
      </c>
    </row>
    <row r="4961">
      <c r="A4961" s="219" t="s">
        <v>10664</v>
      </c>
      <c r="B4961" s="220" t="s">
        <v>10665</v>
      </c>
      <c r="C4961" s="221" t="s">
        <v>32</v>
      </c>
      <c r="D4961" s="222">
        <v>0.0674</v>
      </c>
      <c r="E4961" s="223">
        <f t="shared" si="1"/>
        <v>0.9326</v>
      </c>
      <c r="F4961" s="224">
        <v>211.6</v>
      </c>
    </row>
    <row r="4962">
      <c r="A4962" s="219" t="s">
        <v>10666</v>
      </c>
      <c r="B4962" s="220" t="s">
        <v>10667</v>
      </c>
      <c r="C4962" s="221" t="s">
        <v>32</v>
      </c>
      <c r="D4962" s="222">
        <v>0.133</v>
      </c>
      <c r="E4962" s="223">
        <f t="shared" si="1"/>
        <v>0.867</v>
      </c>
      <c r="F4962" s="224">
        <v>318.41</v>
      </c>
    </row>
    <row r="4963">
      <c r="A4963" s="219" t="s">
        <v>10668</v>
      </c>
      <c r="B4963" s="220" t="s">
        <v>10669</v>
      </c>
      <c r="C4963" s="221" t="s">
        <v>32</v>
      </c>
      <c r="D4963" s="222">
        <v>0.1076</v>
      </c>
      <c r="E4963" s="223">
        <f t="shared" si="1"/>
        <v>0.8924</v>
      </c>
      <c r="F4963" s="224">
        <v>305.09</v>
      </c>
    </row>
    <row r="4964">
      <c r="A4964" s="219" t="s">
        <v>10670</v>
      </c>
      <c r="B4964" s="220" t="s">
        <v>10671</v>
      </c>
      <c r="C4964" s="221" t="s">
        <v>32</v>
      </c>
      <c r="D4964" s="222">
        <v>0.0588</v>
      </c>
      <c r="E4964" s="223">
        <f t="shared" si="1"/>
        <v>0.9412</v>
      </c>
      <c r="F4964" s="224">
        <v>282.3</v>
      </c>
    </row>
    <row r="4965">
      <c r="A4965" s="219" t="s">
        <v>10672</v>
      </c>
      <c r="B4965" s="220" t="s">
        <v>10673</v>
      </c>
      <c r="C4965" s="221" t="s">
        <v>32</v>
      </c>
      <c r="D4965" s="222">
        <v>0.4127</v>
      </c>
      <c r="E4965" s="223">
        <f t="shared" si="1"/>
        <v>0.5873</v>
      </c>
      <c r="F4965" s="224">
        <v>61.3</v>
      </c>
    </row>
    <row r="4966">
      <c r="A4966" s="219" t="s">
        <v>10674</v>
      </c>
      <c r="B4966" s="220" t="s">
        <v>10675</v>
      </c>
      <c r="C4966" s="221" t="s">
        <v>32</v>
      </c>
      <c r="D4966" s="222">
        <v>0.3156</v>
      </c>
      <c r="E4966" s="223">
        <f t="shared" si="1"/>
        <v>0.6844</v>
      </c>
      <c r="F4966" s="224">
        <v>46.42</v>
      </c>
    </row>
    <row r="4967">
      <c r="A4967" s="219" t="s">
        <v>10676</v>
      </c>
      <c r="B4967" s="220" t="s">
        <v>10677</v>
      </c>
      <c r="C4967" s="221" t="s">
        <v>32</v>
      </c>
      <c r="D4967" s="222">
        <v>0.4127</v>
      </c>
      <c r="E4967" s="223">
        <f t="shared" si="1"/>
        <v>0.5873</v>
      </c>
      <c r="F4967" s="224">
        <v>61.3</v>
      </c>
    </row>
    <row r="4968">
      <c r="A4968" s="219" t="s">
        <v>10678</v>
      </c>
      <c r="B4968" s="220" t="s">
        <v>10679</v>
      </c>
      <c r="C4968" s="221" t="s">
        <v>32</v>
      </c>
      <c r="D4968" s="222">
        <v>0.3156</v>
      </c>
      <c r="E4968" s="223">
        <f t="shared" si="1"/>
        <v>0.6844</v>
      </c>
      <c r="F4968" s="224">
        <v>46.42</v>
      </c>
    </row>
    <row r="4969">
      <c r="A4969" s="219" t="s">
        <v>10680</v>
      </c>
      <c r="B4969" s="220" t="s">
        <v>10681</v>
      </c>
      <c r="C4969" s="221" t="s">
        <v>32</v>
      </c>
      <c r="D4969" s="222">
        <v>0.4127</v>
      </c>
      <c r="E4969" s="223">
        <f t="shared" si="1"/>
        <v>0.5873</v>
      </c>
      <c r="F4969" s="224">
        <v>61.3</v>
      </c>
    </row>
    <row r="4970">
      <c r="A4970" s="219" t="s">
        <v>10682</v>
      </c>
      <c r="B4970" s="220" t="s">
        <v>10683</v>
      </c>
      <c r="C4970" s="221" t="s">
        <v>32</v>
      </c>
      <c r="D4970" s="222">
        <v>0.3156</v>
      </c>
      <c r="E4970" s="223">
        <f t="shared" si="1"/>
        <v>0.6844</v>
      </c>
      <c r="F4970" s="224">
        <v>46.42</v>
      </c>
    </row>
    <row r="4971">
      <c r="A4971" s="219" t="s">
        <v>10684</v>
      </c>
      <c r="B4971" s="220" t="s">
        <v>10685</v>
      </c>
      <c r="C4971" s="221" t="s">
        <v>32</v>
      </c>
      <c r="D4971" s="222">
        <v>0.4306</v>
      </c>
      <c r="E4971" s="223">
        <f t="shared" si="1"/>
        <v>0.5694</v>
      </c>
      <c r="F4971" s="224">
        <v>53.81</v>
      </c>
    </row>
    <row r="4972">
      <c r="A4972" s="219" t="s">
        <v>10686</v>
      </c>
      <c r="B4972" s="220" t="s">
        <v>10687</v>
      </c>
      <c r="C4972" s="221" t="s">
        <v>32</v>
      </c>
      <c r="D4972" s="222">
        <v>0.3391</v>
      </c>
      <c r="E4972" s="223">
        <f t="shared" si="1"/>
        <v>0.6609</v>
      </c>
      <c r="F4972" s="224">
        <v>40.75</v>
      </c>
    </row>
    <row r="4973">
      <c r="A4973" s="219" t="s">
        <v>10688</v>
      </c>
      <c r="B4973" s="220" t="s">
        <v>10689</v>
      </c>
      <c r="C4973" s="221" t="s">
        <v>32</v>
      </c>
      <c r="D4973" s="222">
        <v>0.4307</v>
      </c>
      <c r="E4973" s="223">
        <f t="shared" si="1"/>
        <v>0.5693</v>
      </c>
      <c r="F4973" s="224">
        <v>53.8</v>
      </c>
    </row>
    <row r="4974">
      <c r="A4974" s="219" t="s">
        <v>10690</v>
      </c>
      <c r="B4974" s="220" t="s">
        <v>10691</v>
      </c>
      <c r="C4974" s="221" t="s">
        <v>32</v>
      </c>
      <c r="D4974" s="222">
        <v>0.3392</v>
      </c>
      <c r="E4974" s="223">
        <f t="shared" si="1"/>
        <v>0.6608</v>
      </c>
      <c r="F4974" s="224">
        <v>40.74</v>
      </c>
    </row>
    <row r="4975">
      <c r="A4975" s="219" t="s">
        <v>10692</v>
      </c>
      <c r="B4975" s="220" t="s">
        <v>10693</v>
      </c>
      <c r="C4975" s="221" t="s">
        <v>32</v>
      </c>
      <c r="D4975" s="222">
        <v>0.4307</v>
      </c>
      <c r="E4975" s="223">
        <f t="shared" si="1"/>
        <v>0.5693</v>
      </c>
      <c r="F4975" s="224">
        <v>53.8</v>
      </c>
    </row>
    <row r="4976">
      <c r="A4976" s="219" t="s">
        <v>10694</v>
      </c>
      <c r="B4976" s="220" t="s">
        <v>10695</v>
      </c>
      <c r="C4976" s="221" t="s">
        <v>32</v>
      </c>
      <c r="D4976" s="222">
        <v>0.3392</v>
      </c>
      <c r="E4976" s="223">
        <f t="shared" si="1"/>
        <v>0.6608</v>
      </c>
      <c r="F4976" s="224">
        <v>40.74</v>
      </c>
    </row>
    <row r="4977">
      <c r="A4977" s="219" t="s">
        <v>10696</v>
      </c>
      <c r="B4977" s="220" t="s">
        <v>10697</v>
      </c>
      <c r="C4977" s="221" t="s">
        <v>32</v>
      </c>
      <c r="D4977" s="222">
        <v>0.4849</v>
      </c>
      <c r="E4977" s="223">
        <f t="shared" si="1"/>
        <v>0.5151</v>
      </c>
      <c r="F4977" s="224">
        <v>43.93</v>
      </c>
    </row>
    <row r="4978">
      <c r="A4978" s="219" t="s">
        <v>10698</v>
      </c>
      <c r="B4978" s="220" t="s">
        <v>10699</v>
      </c>
      <c r="C4978" s="221" t="s">
        <v>32</v>
      </c>
      <c r="D4978" s="222">
        <v>0.4031</v>
      </c>
      <c r="E4978" s="223">
        <f t="shared" si="1"/>
        <v>0.5969</v>
      </c>
      <c r="F4978" s="224">
        <v>32.45</v>
      </c>
    </row>
    <row r="4979">
      <c r="A4979" s="219" t="s">
        <v>10700</v>
      </c>
      <c r="B4979" s="220" t="s">
        <v>10701</v>
      </c>
      <c r="C4979" s="221" t="s">
        <v>32</v>
      </c>
      <c r="D4979" s="222">
        <v>0.4819</v>
      </c>
      <c r="E4979" s="223">
        <f t="shared" si="1"/>
        <v>0.5181</v>
      </c>
      <c r="F4979" s="224">
        <v>44.2</v>
      </c>
    </row>
    <row r="4980">
      <c r="A4980" s="219" t="s">
        <v>10702</v>
      </c>
      <c r="B4980" s="220" t="s">
        <v>10703</v>
      </c>
      <c r="C4980" s="221" t="s">
        <v>32</v>
      </c>
      <c r="D4980" s="222">
        <v>0.3998</v>
      </c>
      <c r="E4980" s="223">
        <f t="shared" si="1"/>
        <v>0.6002</v>
      </c>
      <c r="F4980" s="224">
        <v>32.72</v>
      </c>
    </row>
    <row r="4981">
      <c r="A4981" s="219" t="s">
        <v>10704</v>
      </c>
      <c r="B4981" s="220" t="s">
        <v>10705</v>
      </c>
      <c r="C4981" s="221" t="s">
        <v>32</v>
      </c>
      <c r="D4981" s="222">
        <v>0.2659</v>
      </c>
      <c r="E4981" s="223">
        <f t="shared" si="1"/>
        <v>0.7341</v>
      </c>
      <c r="F4981" s="224">
        <v>114.8</v>
      </c>
    </row>
    <row r="4982">
      <c r="A4982" s="219" t="s">
        <v>10706</v>
      </c>
      <c r="B4982" s="220" t="s">
        <v>10707</v>
      </c>
      <c r="C4982" s="221" t="s">
        <v>32</v>
      </c>
      <c r="D4982" s="222">
        <v>0.2738</v>
      </c>
      <c r="E4982" s="223">
        <f t="shared" si="1"/>
        <v>0.7262</v>
      </c>
      <c r="F4982" s="224">
        <v>116.87</v>
      </c>
    </row>
    <row r="4983">
      <c r="A4983" s="219" t="s">
        <v>10708</v>
      </c>
      <c r="B4983" s="220" t="s">
        <v>10709</v>
      </c>
      <c r="C4983" s="221" t="s">
        <v>32</v>
      </c>
      <c r="D4983" s="222">
        <v>0.1796</v>
      </c>
      <c r="E4983" s="223">
        <f t="shared" si="1"/>
        <v>0.8204</v>
      </c>
      <c r="F4983" s="224">
        <v>96.34</v>
      </c>
    </row>
    <row r="4984">
      <c r="A4984" s="219" t="s">
        <v>10710</v>
      </c>
      <c r="B4984" s="220" t="s">
        <v>10711</v>
      </c>
      <c r="C4984" s="221" t="s">
        <v>32</v>
      </c>
      <c r="D4984" s="222">
        <v>0.2659</v>
      </c>
      <c r="E4984" s="223">
        <f t="shared" si="1"/>
        <v>0.7341</v>
      </c>
      <c r="F4984" s="224">
        <v>114.8</v>
      </c>
    </row>
    <row r="4985">
      <c r="A4985" s="219" t="s">
        <v>10712</v>
      </c>
      <c r="B4985" s="220" t="s">
        <v>10713</v>
      </c>
      <c r="C4985" s="221" t="s">
        <v>32</v>
      </c>
      <c r="D4985" s="222">
        <v>0.2738</v>
      </c>
      <c r="E4985" s="223">
        <f t="shared" si="1"/>
        <v>0.7262</v>
      </c>
      <c r="F4985" s="224">
        <v>116.87</v>
      </c>
    </row>
    <row r="4986">
      <c r="A4986" s="219" t="s">
        <v>10714</v>
      </c>
      <c r="B4986" s="220" t="s">
        <v>10715</v>
      </c>
      <c r="C4986" s="221" t="s">
        <v>32</v>
      </c>
      <c r="D4986" s="222">
        <v>0.1796</v>
      </c>
      <c r="E4986" s="223">
        <f t="shared" si="1"/>
        <v>0.8204</v>
      </c>
      <c r="F4986" s="224">
        <v>96.34</v>
      </c>
    </row>
    <row r="4987">
      <c r="A4987" s="219" t="s">
        <v>10716</v>
      </c>
      <c r="B4987" s="220" t="s">
        <v>10717</v>
      </c>
      <c r="C4987" s="221" t="s">
        <v>32</v>
      </c>
      <c r="D4987" s="222">
        <v>0.3481</v>
      </c>
      <c r="E4987" s="223">
        <f t="shared" si="1"/>
        <v>0.6519</v>
      </c>
      <c r="F4987" s="224">
        <v>80.54</v>
      </c>
    </row>
    <row r="4988">
      <c r="A4988" s="219" t="s">
        <v>10718</v>
      </c>
      <c r="B4988" s="220" t="s">
        <v>10719</v>
      </c>
      <c r="C4988" s="221" t="s">
        <v>32</v>
      </c>
      <c r="D4988" s="222">
        <v>0.348</v>
      </c>
      <c r="E4988" s="223">
        <f t="shared" si="1"/>
        <v>0.652</v>
      </c>
      <c r="F4988" s="224">
        <v>80.47</v>
      </c>
    </row>
    <row r="4989">
      <c r="A4989" s="219" t="s">
        <v>10720</v>
      </c>
      <c r="B4989" s="220" t="s">
        <v>10721</v>
      </c>
      <c r="C4989" s="221" t="s">
        <v>32</v>
      </c>
      <c r="D4989" s="222">
        <v>0.2483</v>
      </c>
      <c r="E4989" s="223">
        <f t="shared" si="1"/>
        <v>0.7517</v>
      </c>
      <c r="F4989" s="224">
        <v>63.35</v>
      </c>
    </row>
    <row r="4990">
      <c r="A4990" s="219" t="s">
        <v>10722</v>
      </c>
      <c r="B4990" s="220" t="s">
        <v>10723</v>
      </c>
      <c r="C4990" s="221" t="s">
        <v>32</v>
      </c>
      <c r="D4990" s="222">
        <v>0.3481</v>
      </c>
      <c r="E4990" s="223">
        <f t="shared" si="1"/>
        <v>0.6519</v>
      </c>
      <c r="F4990" s="224">
        <v>80.54</v>
      </c>
    </row>
    <row r="4991">
      <c r="A4991" s="219" t="s">
        <v>10724</v>
      </c>
      <c r="B4991" s="220" t="s">
        <v>10725</v>
      </c>
      <c r="C4991" s="221" t="s">
        <v>32</v>
      </c>
      <c r="D4991" s="222">
        <v>0.348</v>
      </c>
      <c r="E4991" s="223">
        <f t="shared" si="1"/>
        <v>0.652</v>
      </c>
      <c r="F4991" s="224">
        <v>80.47</v>
      </c>
    </row>
    <row r="4992">
      <c r="A4992" s="219" t="s">
        <v>10726</v>
      </c>
      <c r="B4992" s="220" t="s">
        <v>10727</v>
      </c>
      <c r="C4992" s="221" t="s">
        <v>32</v>
      </c>
      <c r="D4992" s="222">
        <v>0.2483</v>
      </c>
      <c r="E4992" s="223">
        <f t="shared" si="1"/>
        <v>0.7517</v>
      </c>
      <c r="F4992" s="224">
        <v>63.35</v>
      </c>
    </row>
    <row r="4993">
      <c r="A4993" s="219" t="s">
        <v>10728</v>
      </c>
      <c r="B4993" s="220" t="s">
        <v>10729</v>
      </c>
      <c r="C4993" s="221" t="s">
        <v>32</v>
      </c>
      <c r="D4993" s="222">
        <v>0.3481</v>
      </c>
      <c r="E4993" s="223">
        <f t="shared" si="1"/>
        <v>0.6519</v>
      </c>
      <c r="F4993" s="224">
        <v>80.54</v>
      </c>
    </row>
    <row r="4994">
      <c r="A4994" s="219" t="s">
        <v>10730</v>
      </c>
      <c r="B4994" s="220" t="s">
        <v>10731</v>
      </c>
      <c r="C4994" s="221" t="s">
        <v>32</v>
      </c>
      <c r="D4994" s="222">
        <v>0.348</v>
      </c>
      <c r="E4994" s="223">
        <f t="shared" si="1"/>
        <v>0.652</v>
      </c>
      <c r="F4994" s="224">
        <v>80.47</v>
      </c>
    </row>
    <row r="4995">
      <c r="A4995" s="219" t="s">
        <v>10732</v>
      </c>
      <c r="B4995" s="220" t="s">
        <v>10733</v>
      </c>
      <c r="C4995" s="221" t="s">
        <v>32</v>
      </c>
      <c r="D4995" s="222">
        <v>0.2483</v>
      </c>
      <c r="E4995" s="223">
        <f t="shared" si="1"/>
        <v>0.7517</v>
      </c>
      <c r="F4995" s="224">
        <v>63.35</v>
      </c>
    </row>
    <row r="4996">
      <c r="A4996" s="219" t="s">
        <v>10734</v>
      </c>
      <c r="B4996" s="220" t="s">
        <v>10735</v>
      </c>
      <c r="C4996" s="221" t="s">
        <v>32</v>
      </c>
      <c r="D4996" s="222">
        <v>0.2006</v>
      </c>
      <c r="E4996" s="223">
        <f t="shared" si="1"/>
        <v>0.7994</v>
      </c>
      <c r="F4996" s="224">
        <v>152.14</v>
      </c>
    </row>
    <row r="4997">
      <c r="A4997" s="219" t="s">
        <v>10736</v>
      </c>
      <c r="B4997" s="220" t="s">
        <v>10737</v>
      </c>
      <c r="C4997" s="221" t="s">
        <v>32</v>
      </c>
      <c r="D4997" s="222">
        <v>0.2116</v>
      </c>
      <c r="E4997" s="223">
        <f t="shared" si="1"/>
        <v>0.7884</v>
      </c>
      <c r="F4997" s="224">
        <v>155.69</v>
      </c>
    </row>
    <row r="4998">
      <c r="A4998" s="219" t="s">
        <v>10738</v>
      </c>
      <c r="B4998" s="220" t="s">
        <v>10739</v>
      </c>
      <c r="C4998" s="221" t="s">
        <v>32</v>
      </c>
      <c r="D4998" s="222">
        <v>0.2251</v>
      </c>
      <c r="E4998" s="223">
        <f t="shared" si="1"/>
        <v>0.7749</v>
      </c>
      <c r="F4998" s="224">
        <v>159.94</v>
      </c>
    </row>
    <row r="4999">
      <c r="A4999" s="219" t="s">
        <v>10740</v>
      </c>
      <c r="B4999" s="220" t="s">
        <v>10741</v>
      </c>
      <c r="C4999" s="221" t="s">
        <v>32</v>
      </c>
      <c r="D4999" s="222">
        <v>0.139</v>
      </c>
      <c r="E4999" s="223">
        <f t="shared" si="1"/>
        <v>0.861</v>
      </c>
      <c r="F4999" s="224">
        <v>136.06</v>
      </c>
    </row>
    <row r="5000">
      <c r="A5000" s="219" t="s">
        <v>10742</v>
      </c>
      <c r="B5000" s="220" t="s">
        <v>10743</v>
      </c>
      <c r="C5000" s="221" t="s">
        <v>32</v>
      </c>
      <c r="D5000" s="222">
        <v>0.2116</v>
      </c>
      <c r="E5000" s="223">
        <f t="shared" si="1"/>
        <v>0.7884</v>
      </c>
      <c r="F5000" s="224">
        <v>155.69</v>
      </c>
    </row>
    <row r="5001">
      <c r="A5001" s="219" t="s">
        <v>10744</v>
      </c>
      <c r="B5001" s="220" t="s">
        <v>10745</v>
      </c>
      <c r="C5001" s="221" t="s">
        <v>32</v>
      </c>
      <c r="D5001" s="222">
        <v>0.2251</v>
      </c>
      <c r="E5001" s="223">
        <f t="shared" si="1"/>
        <v>0.7749</v>
      </c>
      <c r="F5001" s="224">
        <v>159.94</v>
      </c>
    </row>
    <row r="5002">
      <c r="A5002" s="219" t="s">
        <v>10746</v>
      </c>
      <c r="B5002" s="220" t="s">
        <v>10747</v>
      </c>
      <c r="C5002" s="221" t="s">
        <v>32</v>
      </c>
      <c r="D5002" s="222">
        <v>0.139</v>
      </c>
      <c r="E5002" s="223">
        <f t="shared" si="1"/>
        <v>0.861</v>
      </c>
      <c r="F5002" s="224">
        <v>136.06</v>
      </c>
    </row>
    <row r="5003">
      <c r="A5003" s="219" t="s">
        <v>10748</v>
      </c>
      <c r="B5003" s="220" t="s">
        <v>10749</v>
      </c>
      <c r="C5003" s="221" t="s">
        <v>32</v>
      </c>
      <c r="D5003" s="222">
        <v>0.4555</v>
      </c>
      <c r="E5003" s="223">
        <f t="shared" si="1"/>
        <v>0.5445</v>
      </c>
      <c r="F5003" s="224">
        <v>28.34</v>
      </c>
    </row>
    <row r="5004">
      <c r="A5004" s="219" t="s">
        <v>10750</v>
      </c>
      <c r="B5004" s="220" t="s">
        <v>10751</v>
      </c>
      <c r="C5004" s="221" t="s">
        <v>32</v>
      </c>
      <c r="D5004" s="222">
        <v>0.152</v>
      </c>
      <c r="E5004" s="223">
        <f t="shared" si="1"/>
        <v>0.848</v>
      </c>
      <c r="F5004" s="224">
        <v>239.86</v>
      </c>
    </row>
    <row r="5005">
      <c r="A5005" s="219" t="s">
        <v>10752</v>
      </c>
      <c r="B5005" s="220" t="s">
        <v>10753</v>
      </c>
      <c r="C5005" s="221" t="s">
        <v>32</v>
      </c>
      <c r="D5005" s="222">
        <v>0.1681</v>
      </c>
      <c r="E5005" s="223">
        <f t="shared" si="1"/>
        <v>0.8319</v>
      </c>
      <c r="F5005" s="224">
        <v>246.89</v>
      </c>
    </row>
    <row r="5006">
      <c r="A5006" s="219" t="s">
        <v>10754</v>
      </c>
      <c r="B5006" s="220" t="s">
        <v>10755</v>
      </c>
      <c r="C5006" s="221" t="s">
        <v>32</v>
      </c>
      <c r="D5006" s="222">
        <v>0.152</v>
      </c>
      <c r="E5006" s="223">
        <f t="shared" si="1"/>
        <v>0.848</v>
      </c>
      <c r="F5006" s="224">
        <v>239.86</v>
      </c>
    </row>
    <row r="5007">
      <c r="A5007" s="219" t="s">
        <v>10756</v>
      </c>
      <c r="B5007" s="220" t="s">
        <v>10757</v>
      </c>
      <c r="C5007" s="221" t="s">
        <v>32</v>
      </c>
      <c r="D5007" s="222">
        <v>0.1681</v>
      </c>
      <c r="E5007" s="223">
        <f t="shared" si="1"/>
        <v>0.8319</v>
      </c>
      <c r="F5007" s="224">
        <v>246.89</v>
      </c>
    </row>
    <row r="5008">
      <c r="A5008" s="219" t="s">
        <v>10758</v>
      </c>
      <c r="B5008" s="220" t="s">
        <v>10759</v>
      </c>
      <c r="C5008" s="221" t="s">
        <v>32</v>
      </c>
      <c r="D5008" s="222">
        <v>0.152</v>
      </c>
      <c r="E5008" s="223">
        <f t="shared" si="1"/>
        <v>0.848</v>
      </c>
      <c r="F5008" s="224">
        <v>239.86</v>
      </c>
    </row>
    <row r="5009">
      <c r="A5009" s="219" t="s">
        <v>10760</v>
      </c>
      <c r="B5009" s="220" t="s">
        <v>10761</v>
      </c>
      <c r="C5009" s="221" t="s">
        <v>32</v>
      </c>
      <c r="D5009" s="222">
        <v>0.1681</v>
      </c>
      <c r="E5009" s="223">
        <f t="shared" si="1"/>
        <v>0.8319</v>
      </c>
      <c r="F5009" s="224">
        <v>246.89</v>
      </c>
    </row>
    <row r="5010">
      <c r="A5010" s="219" t="s">
        <v>10762</v>
      </c>
      <c r="B5010" s="220" t="s">
        <v>10763</v>
      </c>
      <c r="C5010" s="221" t="s">
        <v>32</v>
      </c>
      <c r="D5010" s="222">
        <v>0.287</v>
      </c>
      <c r="E5010" s="223">
        <f t="shared" si="1"/>
        <v>0.713</v>
      </c>
      <c r="F5010" s="224">
        <v>27.07</v>
      </c>
    </row>
    <row r="5011">
      <c r="A5011" s="219" t="s">
        <v>10764</v>
      </c>
      <c r="B5011" s="220" t="s">
        <v>10765</v>
      </c>
      <c r="C5011" s="221" t="s">
        <v>32</v>
      </c>
      <c r="D5011" s="222">
        <v>0.3618</v>
      </c>
      <c r="E5011" s="223">
        <f t="shared" si="1"/>
        <v>0.6382</v>
      </c>
      <c r="F5011" s="224">
        <v>36.95</v>
      </c>
    </row>
    <row r="5012">
      <c r="A5012" s="219" t="s">
        <v>10766</v>
      </c>
      <c r="B5012" s="220" t="s">
        <v>10767</v>
      </c>
      <c r="C5012" s="221" t="s">
        <v>32</v>
      </c>
      <c r="D5012" s="222">
        <v>0.4265</v>
      </c>
      <c r="E5012" s="223">
        <f t="shared" si="1"/>
        <v>0.5735</v>
      </c>
      <c r="F5012" s="224">
        <v>60.99</v>
      </c>
    </row>
    <row r="5013">
      <c r="A5013" s="219" t="s">
        <v>10768</v>
      </c>
      <c r="B5013" s="220" t="s">
        <v>10769</v>
      </c>
      <c r="C5013" s="221" t="s">
        <v>32</v>
      </c>
      <c r="D5013" s="222">
        <v>0.2633</v>
      </c>
      <c r="E5013" s="223">
        <f t="shared" si="1"/>
        <v>0.7367</v>
      </c>
      <c r="F5013" s="224">
        <v>38.85</v>
      </c>
    </row>
    <row r="5014">
      <c r="A5014" s="219" t="s">
        <v>10770</v>
      </c>
      <c r="B5014" s="220" t="s">
        <v>10771</v>
      </c>
      <c r="C5014" s="221" t="s">
        <v>32</v>
      </c>
      <c r="D5014" s="222">
        <v>0.222</v>
      </c>
      <c r="E5014" s="223">
        <f t="shared" si="1"/>
        <v>0.778</v>
      </c>
      <c r="F5014" s="224">
        <v>35.59</v>
      </c>
    </row>
    <row r="5015">
      <c r="A5015" s="219" t="s">
        <v>10772</v>
      </c>
      <c r="B5015" s="220" t="s">
        <v>10773</v>
      </c>
      <c r="C5015" s="221" t="s">
        <v>32</v>
      </c>
      <c r="D5015" s="222">
        <v>0.2355</v>
      </c>
      <c r="E5015" s="223">
        <f t="shared" si="1"/>
        <v>0.7645</v>
      </c>
      <c r="F5015" s="224">
        <v>55.62</v>
      </c>
    </row>
    <row r="5016">
      <c r="A5016" s="219" t="s">
        <v>10774</v>
      </c>
      <c r="B5016" s="220" t="s">
        <v>10775</v>
      </c>
      <c r="C5016" s="221" t="s">
        <v>32</v>
      </c>
      <c r="D5016" s="222">
        <v>0.1769</v>
      </c>
      <c r="E5016" s="223">
        <f t="shared" si="1"/>
        <v>0.8231</v>
      </c>
      <c r="F5016" s="224">
        <v>49.58</v>
      </c>
    </row>
    <row r="5017">
      <c r="A5017" s="219" t="s">
        <v>10776</v>
      </c>
      <c r="B5017" s="220" t="s">
        <v>10777</v>
      </c>
      <c r="C5017" s="221" t="s">
        <v>32</v>
      </c>
      <c r="D5017" s="222">
        <v>0.2322</v>
      </c>
      <c r="E5017" s="223">
        <f t="shared" si="1"/>
        <v>0.7678</v>
      </c>
      <c r="F5017" s="224">
        <v>70.53</v>
      </c>
    </row>
    <row r="5018">
      <c r="A5018" s="219" t="s">
        <v>10778</v>
      </c>
      <c r="B5018" s="220" t="s">
        <v>10779</v>
      </c>
      <c r="C5018" s="221" t="s">
        <v>32</v>
      </c>
      <c r="D5018" s="222">
        <v>0.1659</v>
      </c>
      <c r="E5018" s="223">
        <f t="shared" si="1"/>
        <v>0.8341</v>
      </c>
      <c r="F5018" s="224">
        <v>62.02</v>
      </c>
    </row>
    <row r="5019">
      <c r="A5019" s="219" t="s">
        <v>10780</v>
      </c>
      <c r="B5019" s="220" t="s">
        <v>10781</v>
      </c>
      <c r="C5019" s="221" t="s">
        <v>32</v>
      </c>
      <c r="D5019" s="222">
        <v>0.2822</v>
      </c>
      <c r="E5019" s="223">
        <f t="shared" si="1"/>
        <v>0.7178</v>
      </c>
      <c r="F5019" s="224">
        <v>123.64</v>
      </c>
    </row>
    <row r="5020">
      <c r="A5020" s="219" t="s">
        <v>10782</v>
      </c>
      <c r="B5020" s="220" t="s">
        <v>10783</v>
      </c>
      <c r="C5020" s="221" t="s">
        <v>32</v>
      </c>
      <c r="D5020" s="222">
        <v>0.1979</v>
      </c>
      <c r="E5020" s="223">
        <f t="shared" si="1"/>
        <v>0.8021</v>
      </c>
      <c r="F5020" s="224">
        <v>103.43</v>
      </c>
    </row>
    <row r="5021">
      <c r="A5021" s="219" t="s">
        <v>10784</v>
      </c>
      <c r="B5021" s="220" t="s">
        <v>10785</v>
      </c>
      <c r="C5021" s="221" t="s">
        <v>32</v>
      </c>
      <c r="D5021" s="222">
        <v>0.1299</v>
      </c>
      <c r="E5021" s="223">
        <f t="shared" si="1"/>
        <v>0.8701</v>
      </c>
      <c r="F5021" s="224">
        <v>91.36</v>
      </c>
    </row>
    <row r="5022">
      <c r="A5022" s="219" t="s">
        <v>10786</v>
      </c>
      <c r="B5022" s="220" t="s">
        <v>10787</v>
      </c>
      <c r="C5022" s="221" t="s">
        <v>32</v>
      </c>
      <c r="D5022" s="222">
        <v>0.157</v>
      </c>
      <c r="E5022" s="223">
        <f t="shared" si="1"/>
        <v>0.843</v>
      </c>
      <c r="F5022" s="224">
        <v>245.7</v>
      </c>
    </row>
    <row r="5023">
      <c r="A5023" s="219" t="s">
        <v>10788</v>
      </c>
      <c r="B5023" s="220" t="s">
        <v>10789</v>
      </c>
      <c r="C5023" s="221" t="s">
        <v>32</v>
      </c>
      <c r="D5023" s="222">
        <v>0.1423</v>
      </c>
      <c r="E5023" s="223">
        <f t="shared" si="1"/>
        <v>0.8577</v>
      </c>
      <c r="F5023" s="224">
        <v>187.04</v>
      </c>
    </row>
    <row r="5024">
      <c r="A5024" s="219" t="s">
        <v>10790</v>
      </c>
      <c r="B5024" s="220" t="s">
        <v>10791</v>
      </c>
      <c r="C5024" s="221" t="s">
        <v>32</v>
      </c>
      <c r="D5024" s="222">
        <v>0.084</v>
      </c>
      <c r="E5024" s="223">
        <f t="shared" si="1"/>
        <v>0.916</v>
      </c>
      <c r="F5024" s="224">
        <v>169.7</v>
      </c>
    </row>
    <row r="5025">
      <c r="A5025" s="219" t="s">
        <v>10792</v>
      </c>
      <c r="B5025" s="220" t="s">
        <v>10793</v>
      </c>
      <c r="C5025" s="221" t="s">
        <v>32</v>
      </c>
      <c r="D5025" s="222">
        <v>0.1616</v>
      </c>
      <c r="E5025" s="223">
        <f t="shared" si="1"/>
        <v>0.8384</v>
      </c>
      <c r="F5025" s="224">
        <v>261.97</v>
      </c>
    </row>
    <row r="5026">
      <c r="A5026" s="219" t="s">
        <v>10794</v>
      </c>
      <c r="B5026" s="220" t="s">
        <v>10795</v>
      </c>
      <c r="C5026" s="221" t="s">
        <v>32</v>
      </c>
      <c r="D5026" s="222">
        <v>0.1321</v>
      </c>
      <c r="E5026" s="223">
        <f t="shared" si="1"/>
        <v>0.8679</v>
      </c>
      <c r="F5026" s="224">
        <v>248.65</v>
      </c>
    </row>
    <row r="5027">
      <c r="A5027" s="219" t="s">
        <v>10796</v>
      </c>
      <c r="B5027" s="220" t="s">
        <v>10797</v>
      </c>
      <c r="C5027" s="221" t="s">
        <v>32</v>
      </c>
      <c r="D5027" s="222">
        <v>0.0735</v>
      </c>
      <c r="E5027" s="223">
        <f t="shared" si="1"/>
        <v>0.9265</v>
      </c>
      <c r="F5027" s="224">
        <v>225.86</v>
      </c>
    </row>
    <row r="5028">
      <c r="A5028" s="219" t="s">
        <v>10798</v>
      </c>
      <c r="B5028" s="220" t="s">
        <v>10799</v>
      </c>
      <c r="C5028" s="221" t="s">
        <v>32</v>
      </c>
      <c r="D5028" s="222">
        <v>0.1727</v>
      </c>
      <c r="E5028" s="223">
        <f t="shared" si="1"/>
        <v>0.8273</v>
      </c>
      <c r="F5028" s="224">
        <v>211.13</v>
      </c>
    </row>
    <row r="5029">
      <c r="A5029" s="219" t="s">
        <v>10800</v>
      </c>
      <c r="B5029" s="220" t="s">
        <v>10801</v>
      </c>
      <c r="C5029" s="221" t="s">
        <v>32</v>
      </c>
      <c r="D5029" s="222">
        <v>0.1902</v>
      </c>
      <c r="E5029" s="223">
        <f t="shared" si="1"/>
        <v>0.8098</v>
      </c>
      <c r="F5029" s="224">
        <v>218.16</v>
      </c>
    </row>
    <row r="5030">
      <c r="A5030" s="219" t="s">
        <v>10802</v>
      </c>
      <c r="B5030" s="220" t="s">
        <v>10803</v>
      </c>
      <c r="C5030" s="221" t="s">
        <v>32</v>
      </c>
      <c r="D5030" s="222">
        <v>0.4416</v>
      </c>
      <c r="E5030" s="223">
        <f t="shared" si="1"/>
        <v>0.5584</v>
      </c>
      <c r="F5030" s="224">
        <v>17.03</v>
      </c>
    </row>
    <row r="5031">
      <c r="A5031" s="219" t="s">
        <v>10804</v>
      </c>
      <c r="B5031" s="220" t="s">
        <v>10805</v>
      </c>
      <c r="C5031" s="221" t="s">
        <v>32</v>
      </c>
      <c r="D5031" s="222">
        <v>0.479</v>
      </c>
      <c r="E5031" s="223">
        <f t="shared" si="1"/>
        <v>0.521</v>
      </c>
      <c r="F5031" s="224">
        <v>26.95</v>
      </c>
    </row>
    <row r="5032">
      <c r="A5032" s="219" t="s">
        <v>10806</v>
      </c>
      <c r="B5032" s="220" t="s">
        <v>10807</v>
      </c>
      <c r="C5032" s="221" t="s">
        <v>32</v>
      </c>
      <c r="D5032" s="222">
        <v>0.4806</v>
      </c>
      <c r="E5032" s="223">
        <f t="shared" si="1"/>
        <v>0.5194</v>
      </c>
      <c r="F5032" s="224">
        <v>43.61</v>
      </c>
    </row>
    <row r="5033">
      <c r="A5033" s="219" t="s">
        <v>10808</v>
      </c>
      <c r="B5033" s="220" t="s">
        <v>10809</v>
      </c>
      <c r="C5033" s="221" t="s">
        <v>32</v>
      </c>
      <c r="D5033" s="222">
        <v>0.4011</v>
      </c>
      <c r="E5033" s="223">
        <f t="shared" si="1"/>
        <v>0.5989</v>
      </c>
      <c r="F5033" s="224">
        <v>32.61</v>
      </c>
    </row>
    <row r="5034">
      <c r="A5034" s="219" t="s">
        <v>10810</v>
      </c>
      <c r="B5034" s="220" t="s">
        <v>10811</v>
      </c>
      <c r="C5034" s="221" t="s">
        <v>32</v>
      </c>
      <c r="D5034" s="222">
        <v>0.3515</v>
      </c>
      <c r="E5034" s="223">
        <f t="shared" si="1"/>
        <v>0.6485</v>
      </c>
      <c r="F5034" s="224">
        <v>39.32</v>
      </c>
    </row>
    <row r="5035">
      <c r="A5035" s="219" t="s">
        <v>10812</v>
      </c>
      <c r="B5035" s="220" t="s">
        <v>10813</v>
      </c>
      <c r="C5035" s="221" t="s">
        <v>32</v>
      </c>
      <c r="D5035" s="222">
        <v>0.326</v>
      </c>
      <c r="E5035" s="223">
        <f t="shared" si="1"/>
        <v>0.674</v>
      </c>
      <c r="F5035" s="224">
        <v>44.94</v>
      </c>
    </row>
    <row r="5036">
      <c r="A5036" s="219" t="s">
        <v>10814</v>
      </c>
      <c r="B5036" s="220" t="s">
        <v>10815</v>
      </c>
      <c r="C5036" s="221" t="s">
        <v>32</v>
      </c>
      <c r="D5036" s="222">
        <v>0.2653</v>
      </c>
      <c r="E5036" s="223">
        <f t="shared" si="1"/>
        <v>0.7347</v>
      </c>
      <c r="F5036" s="224">
        <v>59.3</v>
      </c>
    </row>
    <row r="5037">
      <c r="A5037" s="219" t="s">
        <v>10816</v>
      </c>
      <c r="B5037" s="220" t="s">
        <v>10817</v>
      </c>
      <c r="C5037" s="221" t="s">
        <v>32</v>
      </c>
      <c r="D5037" s="222">
        <v>0.1884</v>
      </c>
      <c r="E5037" s="223">
        <f t="shared" si="1"/>
        <v>0.8116</v>
      </c>
      <c r="F5037" s="224">
        <v>91.81</v>
      </c>
    </row>
    <row r="5038">
      <c r="A5038" s="219" t="s">
        <v>10818</v>
      </c>
      <c r="B5038" s="220" t="s">
        <v>10819</v>
      </c>
      <c r="C5038" s="221" t="s">
        <v>32</v>
      </c>
      <c r="D5038" s="222">
        <v>0.1475</v>
      </c>
      <c r="E5038" s="223">
        <f t="shared" si="1"/>
        <v>0.8525</v>
      </c>
      <c r="F5038" s="224">
        <v>128.16</v>
      </c>
    </row>
    <row r="5039">
      <c r="A5039" s="219" t="s">
        <v>10820</v>
      </c>
      <c r="B5039" s="220" t="s">
        <v>10821</v>
      </c>
      <c r="C5039" s="221" t="s">
        <v>32</v>
      </c>
      <c r="D5039" s="222">
        <v>0.4831</v>
      </c>
      <c r="E5039" s="223">
        <f t="shared" si="1"/>
        <v>0.5169</v>
      </c>
      <c r="F5039" s="224">
        <v>44.09</v>
      </c>
    </row>
    <row r="5040">
      <c r="A5040" s="219" t="s">
        <v>10822</v>
      </c>
      <c r="B5040" s="220" t="s">
        <v>10823</v>
      </c>
      <c r="C5040" s="221" t="s">
        <v>32</v>
      </c>
      <c r="D5040" s="222">
        <v>0.4423</v>
      </c>
      <c r="E5040" s="223">
        <f t="shared" si="1"/>
        <v>0.5577</v>
      </c>
      <c r="F5040" s="224">
        <v>52.38</v>
      </c>
    </row>
    <row r="5041">
      <c r="A5041" s="219" t="s">
        <v>10824</v>
      </c>
      <c r="B5041" s="220" t="s">
        <v>10825</v>
      </c>
      <c r="C5041" s="221" t="s">
        <v>32</v>
      </c>
      <c r="D5041" s="222">
        <v>0.4229</v>
      </c>
      <c r="E5041" s="223">
        <f t="shared" si="1"/>
        <v>0.5771</v>
      </c>
      <c r="F5041" s="224">
        <v>59.82</v>
      </c>
    </row>
    <row r="5042">
      <c r="A5042" s="219" t="s">
        <v>10826</v>
      </c>
      <c r="B5042" s="220" t="s">
        <v>10827</v>
      </c>
      <c r="C5042" s="221" t="s">
        <v>32</v>
      </c>
      <c r="D5042" s="222">
        <v>0.3666</v>
      </c>
      <c r="E5042" s="223">
        <f t="shared" si="1"/>
        <v>0.6334</v>
      </c>
      <c r="F5042" s="224">
        <v>76.49</v>
      </c>
    </row>
    <row r="5043">
      <c r="A5043" s="219" t="s">
        <v>10828</v>
      </c>
      <c r="B5043" s="220" t="s">
        <v>10829</v>
      </c>
      <c r="C5043" s="221" t="s">
        <v>32</v>
      </c>
      <c r="D5043" s="222">
        <v>0.3664</v>
      </c>
      <c r="E5043" s="223">
        <f t="shared" si="1"/>
        <v>0.6336</v>
      </c>
      <c r="F5043" s="224">
        <v>76.42</v>
      </c>
    </row>
    <row r="5044">
      <c r="A5044" s="219" t="s">
        <v>10830</v>
      </c>
      <c r="B5044" s="220" t="s">
        <v>10831</v>
      </c>
      <c r="C5044" s="221" t="s">
        <v>32</v>
      </c>
      <c r="D5044" s="222">
        <v>0.2768</v>
      </c>
      <c r="E5044" s="223">
        <f t="shared" si="1"/>
        <v>0.7232</v>
      </c>
      <c r="F5044" s="224">
        <v>110.27</v>
      </c>
    </row>
    <row r="5045">
      <c r="A5045" s="219" t="s">
        <v>10832</v>
      </c>
      <c r="B5045" s="220" t="s">
        <v>10833</v>
      </c>
      <c r="C5045" s="221" t="s">
        <v>32</v>
      </c>
      <c r="D5045" s="222">
        <v>0.2848</v>
      </c>
      <c r="E5045" s="223">
        <f t="shared" si="1"/>
        <v>0.7152</v>
      </c>
      <c r="F5045" s="224">
        <v>112.34</v>
      </c>
    </row>
    <row r="5046">
      <c r="A5046" s="219" t="s">
        <v>10834</v>
      </c>
      <c r="B5046" s="220" t="s">
        <v>10835</v>
      </c>
      <c r="C5046" s="221" t="s">
        <v>32</v>
      </c>
      <c r="D5046" s="222">
        <v>0.223</v>
      </c>
      <c r="E5046" s="223">
        <f t="shared" si="1"/>
        <v>0.777</v>
      </c>
      <c r="F5046" s="224">
        <v>147.79</v>
      </c>
    </row>
    <row r="5047">
      <c r="A5047" s="219" t="s">
        <v>10836</v>
      </c>
      <c r="B5047" s="220" t="s">
        <v>10837</v>
      </c>
      <c r="C5047" s="221" t="s">
        <v>32</v>
      </c>
      <c r="D5047" s="222">
        <v>0.2368</v>
      </c>
      <c r="E5047" s="223">
        <f t="shared" si="1"/>
        <v>0.7632</v>
      </c>
      <c r="F5047" s="224">
        <v>152.04</v>
      </c>
    </row>
    <row r="5048">
      <c r="A5048" s="219" t="s">
        <v>10838</v>
      </c>
      <c r="B5048" s="220" t="s">
        <v>10839</v>
      </c>
      <c r="C5048" s="221" t="s">
        <v>32</v>
      </c>
      <c r="D5048" s="222">
        <v>0.1996</v>
      </c>
      <c r="E5048" s="223">
        <f t="shared" si="1"/>
        <v>0.8004</v>
      </c>
      <c r="F5048" s="224">
        <v>183.65</v>
      </c>
    </row>
    <row r="5049">
      <c r="A5049" s="219" t="s">
        <v>10840</v>
      </c>
      <c r="B5049" s="220" t="s">
        <v>10841</v>
      </c>
      <c r="C5049" s="221" t="s">
        <v>32</v>
      </c>
      <c r="D5049" s="222">
        <v>0.1831</v>
      </c>
      <c r="E5049" s="223">
        <f t="shared" si="1"/>
        <v>0.8169</v>
      </c>
      <c r="F5049" s="224">
        <v>199.1</v>
      </c>
    </row>
    <row r="5050">
      <c r="A5050" s="219" t="s">
        <v>10842</v>
      </c>
      <c r="B5050" s="220" t="s">
        <v>10843</v>
      </c>
      <c r="C5050" s="221" t="s">
        <v>32</v>
      </c>
      <c r="D5050" s="222">
        <v>0.2013</v>
      </c>
      <c r="E5050" s="223">
        <f t="shared" si="1"/>
        <v>0.7987</v>
      </c>
      <c r="F5050" s="224">
        <v>206.13</v>
      </c>
    </row>
    <row r="5051">
      <c r="A5051" s="219" t="s">
        <v>10844</v>
      </c>
      <c r="B5051" s="220" t="s">
        <v>10845</v>
      </c>
      <c r="C5051" s="221" t="s">
        <v>32</v>
      </c>
      <c r="D5051" s="222">
        <v>0.4527</v>
      </c>
      <c r="E5051" s="223">
        <f t="shared" si="1"/>
        <v>0.5473</v>
      </c>
      <c r="F5051" s="224">
        <v>16.61</v>
      </c>
    </row>
    <row r="5052">
      <c r="A5052" s="219" t="s">
        <v>10846</v>
      </c>
      <c r="B5052" s="220" t="s">
        <v>10847</v>
      </c>
      <c r="C5052" s="221" t="s">
        <v>32</v>
      </c>
      <c r="D5052" s="222">
        <v>0.4868</v>
      </c>
      <c r="E5052" s="223">
        <f t="shared" si="1"/>
        <v>0.5132</v>
      </c>
      <c r="F5052" s="224">
        <v>26.52</v>
      </c>
    </row>
    <row r="5053">
      <c r="A5053" s="219" t="s">
        <v>10848</v>
      </c>
      <c r="B5053" s="220" t="s">
        <v>10849</v>
      </c>
      <c r="C5053" s="221" t="s">
        <v>32</v>
      </c>
      <c r="D5053" s="222">
        <v>0.5028</v>
      </c>
      <c r="E5053" s="223">
        <f t="shared" si="1"/>
        <v>0.4972</v>
      </c>
      <c r="F5053" s="224">
        <v>41.69</v>
      </c>
    </row>
    <row r="5054">
      <c r="A5054" s="219" t="s">
        <v>10850</v>
      </c>
      <c r="B5054" s="220" t="s">
        <v>10851</v>
      </c>
      <c r="C5054" s="221" t="s">
        <v>32</v>
      </c>
      <c r="D5054" s="222">
        <v>0.4262</v>
      </c>
      <c r="E5054" s="223">
        <f t="shared" si="1"/>
        <v>0.5738</v>
      </c>
      <c r="F5054" s="224">
        <v>30.69</v>
      </c>
    </row>
    <row r="5055">
      <c r="A5055" s="219" t="s">
        <v>10852</v>
      </c>
      <c r="B5055" s="220" t="s">
        <v>10853</v>
      </c>
      <c r="C5055" s="221" t="s">
        <v>32</v>
      </c>
      <c r="D5055" s="222">
        <v>0.3682</v>
      </c>
      <c r="E5055" s="223">
        <f t="shared" si="1"/>
        <v>0.6318</v>
      </c>
      <c r="F5055" s="224">
        <v>37.53</v>
      </c>
    </row>
    <row r="5056">
      <c r="A5056" s="219" t="s">
        <v>10854</v>
      </c>
      <c r="B5056" s="220" t="s">
        <v>10855</v>
      </c>
      <c r="C5056" s="221" t="s">
        <v>32</v>
      </c>
      <c r="D5056" s="222">
        <v>0.3285</v>
      </c>
      <c r="E5056" s="223">
        <f t="shared" si="1"/>
        <v>0.6715</v>
      </c>
      <c r="F5056" s="224">
        <v>44.59</v>
      </c>
    </row>
    <row r="5057">
      <c r="A5057" s="219" t="s">
        <v>10856</v>
      </c>
      <c r="B5057" s="220" t="s">
        <v>10857</v>
      </c>
      <c r="C5057" s="221" t="s">
        <v>32</v>
      </c>
      <c r="D5057" s="222">
        <v>0.2651</v>
      </c>
      <c r="E5057" s="223">
        <f t="shared" si="1"/>
        <v>0.7349</v>
      </c>
      <c r="F5057" s="224">
        <v>59.33</v>
      </c>
    </row>
    <row r="5058">
      <c r="A5058" s="219" t="s">
        <v>10858</v>
      </c>
      <c r="B5058" s="220" t="s">
        <v>10859</v>
      </c>
      <c r="C5058" s="221" t="s">
        <v>32</v>
      </c>
      <c r="D5058" s="222">
        <v>0.2133</v>
      </c>
      <c r="E5058" s="223">
        <f t="shared" si="1"/>
        <v>0.7867</v>
      </c>
      <c r="F5058" s="224">
        <v>81.1</v>
      </c>
    </row>
    <row r="5059">
      <c r="A5059" s="219" t="s">
        <v>10860</v>
      </c>
      <c r="B5059" s="220" t="s">
        <v>10861</v>
      </c>
      <c r="C5059" s="221" t="s">
        <v>32</v>
      </c>
      <c r="D5059" s="222">
        <v>0.1594</v>
      </c>
      <c r="E5059" s="223">
        <f t="shared" si="1"/>
        <v>0.8406</v>
      </c>
      <c r="F5059" s="224">
        <v>118.63</v>
      </c>
    </row>
    <row r="5060">
      <c r="A5060" s="219" t="s">
        <v>10862</v>
      </c>
      <c r="B5060" s="220" t="s">
        <v>10863</v>
      </c>
      <c r="C5060" s="221" t="s">
        <v>32</v>
      </c>
      <c r="D5060" s="222">
        <v>0.5051</v>
      </c>
      <c r="E5060" s="223">
        <f t="shared" si="1"/>
        <v>0.4949</v>
      </c>
      <c r="F5060" s="224">
        <v>42.17</v>
      </c>
    </row>
    <row r="5061">
      <c r="A5061" s="219" t="s">
        <v>10864</v>
      </c>
      <c r="B5061" s="220" t="s">
        <v>10865</v>
      </c>
      <c r="C5061" s="221" t="s">
        <v>32</v>
      </c>
      <c r="D5061" s="222">
        <v>0.458</v>
      </c>
      <c r="E5061" s="223">
        <f t="shared" si="1"/>
        <v>0.542</v>
      </c>
      <c r="F5061" s="224">
        <v>50.59</v>
      </c>
    </row>
    <row r="5062">
      <c r="A5062" s="219" t="s">
        <v>10866</v>
      </c>
      <c r="B5062" s="220" t="s">
        <v>10867</v>
      </c>
      <c r="C5062" s="221" t="s">
        <v>32</v>
      </c>
      <c r="D5062" s="222">
        <v>0.4254</v>
      </c>
      <c r="E5062" s="223">
        <f t="shared" si="1"/>
        <v>0.5746</v>
      </c>
      <c r="F5062" s="224">
        <v>59.47</v>
      </c>
    </row>
    <row r="5063">
      <c r="A5063" s="219" t="s">
        <v>10868</v>
      </c>
      <c r="B5063" s="220" t="s">
        <v>10869</v>
      </c>
      <c r="C5063" s="221" t="s">
        <v>32</v>
      </c>
      <c r="D5063" s="222">
        <v>0.3664</v>
      </c>
      <c r="E5063" s="223">
        <f t="shared" si="1"/>
        <v>0.6336</v>
      </c>
      <c r="F5063" s="224">
        <v>76.52</v>
      </c>
    </row>
    <row r="5064">
      <c r="A5064" s="219" t="s">
        <v>10870</v>
      </c>
      <c r="B5064" s="220" t="s">
        <v>10871</v>
      </c>
      <c r="C5064" s="221" t="s">
        <v>32</v>
      </c>
      <c r="D5064" s="222">
        <v>0.3663</v>
      </c>
      <c r="E5064" s="223">
        <f t="shared" si="1"/>
        <v>0.6337</v>
      </c>
      <c r="F5064" s="224">
        <v>76.45</v>
      </c>
    </row>
    <row r="5065">
      <c r="A5065" s="219" t="s">
        <v>10872</v>
      </c>
      <c r="B5065" s="220" t="s">
        <v>10873</v>
      </c>
      <c r="C5065" s="221" t="s">
        <v>32</v>
      </c>
      <c r="D5065" s="222">
        <v>0.3065</v>
      </c>
      <c r="E5065" s="223">
        <f t="shared" si="1"/>
        <v>0.6935</v>
      </c>
      <c r="F5065" s="224">
        <v>99.56</v>
      </c>
    </row>
    <row r="5066">
      <c r="A5066" s="219" t="s">
        <v>10874</v>
      </c>
      <c r="B5066" s="220" t="s">
        <v>10875</v>
      </c>
      <c r="C5066" s="221" t="s">
        <v>32</v>
      </c>
      <c r="D5066" s="222">
        <v>0.3149</v>
      </c>
      <c r="E5066" s="223">
        <f t="shared" si="1"/>
        <v>0.6851</v>
      </c>
      <c r="F5066" s="224">
        <v>101.63</v>
      </c>
    </row>
    <row r="5067">
      <c r="A5067" s="219" t="s">
        <v>10876</v>
      </c>
      <c r="B5067" s="220" t="s">
        <v>10877</v>
      </c>
      <c r="C5067" s="221" t="s">
        <v>32</v>
      </c>
      <c r="D5067" s="222">
        <v>0.2383</v>
      </c>
      <c r="E5067" s="223">
        <f t="shared" si="1"/>
        <v>0.7617</v>
      </c>
      <c r="F5067" s="224">
        <v>138.26</v>
      </c>
    </row>
    <row r="5068">
      <c r="A5068" s="219" t="s">
        <v>10878</v>
      </c>
      <c r="B5068" s="220" t="s">
        <v>10879</v>
      </c>
      <c r="C5068" s="221" t="s">
        <v>32</v>
      </c>
      <c r="D5068" s="222">
        <v>0.2526</v>
      </c>
      <c r="E5068" s="223">
        <f t="shared" si="1"/>
        <v>0.7474</v>
      </c>
      <c r="F5068" s="224">
        <v>142.51</v>
      </c>
    </row>
    <row r="5069">
      <c r="A5069" s="219" t="s">
        <v>10880</v>
      </c>
      <c r="B5069" s="220" t="s">
        <v>10881</v>
      </c>
      <c r="C5069" s="221" t="s">
        <v>32</v>
      </c>
      <c r="D5069" s="222">
        <v>0.041</v>
      </c>
      <c r="E5069" s="223">
        <f t="shared" si="1"/>
        <v>0.959</v>
      </c>
      <c r="F5069" s="224">
        <v>74.11</v>
      </c>
    </row>
    <row r="5070">
      <c r="A5070" s="219" t="s">
        <v>10882</v>
      </c>
      <c r="B5070" s="220" t="s">
        <v>10883</v>
      </c>
      <c r="C5070" s="221" t="s">
        <v>107</v>
      </c>
      <c r="D5070" s="222">
        <v>0.1235</v>
      </c>
      <c r="E5070" s="223">
        <f t="shared" si="1"/>
        <v>0.8765</v>
      </c>
      <c r="F5070" s="224">
        <v>93.34</v>
      </c>
    </row>
    <row r="5071">
      <c r="A5071" s="219" t="s">
        <v>10884</v>
      </c>
      <c r="B5071" s="220" t="s">
        <v>10885</v>
      </c>
      <c r="C5071" s="221" t="s">
        <v>107</v>
      </c>
      <c r="D5071" s="222">
        <v>0.1162</v>
      </c>
      <c r="E5071" s="223">
        <f t="shared" si="1"/>
        <v>0.8838</v>
      </c>
      <c r="F5071" s="224">
        <v>114.41</v>
      </c>
    </row>
    <row r="5072">
      <c r="A5072" s="219" t="s">
        <v>10886</v>
      </c>
      <c r="B5072" s="220" t="s">
        <v>10887</v>
      </c>
      <c r="C5072" s="221" t="s">
        <v>107</v>
      </c>
      <c r="D5072" s="222">
        <v>0.1003</v>
      </c>
      <c r="E5072" s="223">
        <f t="shared" si="1"/>
        <v>0.8997</v>
      </c>
      <c r="F5072" s="224">
        <v>149.97</v>
      </c>
    </row>
    <row r="5073">
      <c r="A5073" s="219" t="s">
        <v>10888</v>
      </c>
      <c r="B5073" s="220" t="s">
        <v>10889</v>
      </c>
      <c r="C5073" s="221" t="s">
        <v>107</v>
      </c>
      <c r="D5073" s="222">
        <v>0.2508</v>
      </c>
      <c r="E5073" s="223">
        <f t="shared" si="1"/>
        <v>0.7492</v>
      </c>
      <c r="F5073" s="224">
        <v>29.98</v>
      </c>
    </row>
    <row r="5074">
      <c r="A5074" s="219" t="s">
        <v>10890</v>
      </c>
      <c r="B5074" s="220" t="s">
        <v>10891</v>
      </c>
      <c r="C5074" s="221" t="s">
        <v>107</v>
      </c>
      <c r="D5074" s="222">
        <v>0.3026</v>
      </c>
      <c r="E5074" s="223">
        <f t="shared" si="1"/>
        <v>0.6974</v>
      </c>
      <c r="F5074" s="224">
        <v>42.66</v>
      </c>
    </row>
    <row r="5075">
      <c r="A5075" s="219" t="s">
        <v>10892</v>
      </c>
      <c r="B5075" s="220" t="s">
        <v>10893</v>
      </c>
      <c r="C5075" s="221" t="s">
        <v>107</v>
      </c>
      <c r="D5075" s="222">
        <v>0.3186</v>
      </c>
      <c r="E5075" s="223">
        <f t="shared" si="1"/>
        <v>0.6814</v>
      </c>
      <c r="F5075" s="224">
        <v>65.88</v>
      </c>
    </row>
    <row r="5076">
      <c r="A5076" s="219" t="s">
        <v>10894</v>
      </c>
      <c r="B5076" s="220" t="s">
        <v>10895</v>
      </c>
      <c r="C5076" s="221" t="s">
        <v>107</v>
      </c>
      <c r="D5076" s="222">
        <v>0.2159</v>
      </c>
      <c r="E5076" s="223">
        <f t="shared" si="1"/>
        <v>0.7841</v>
      </c>
      <c r="F5076" s="224">
        <v>52.33</v>
      </c>
    </row>
    <row r="5077">
      <c r="A5077" s="219" t="s">
        <v>10896</v>
      </c>
      <c r="B5077" s="220" t="s">
        <v>10897</v>
      </c>
      <c r="C5077" s="221" t="s">
        <v>107</v>
      </c>
      <c r="D5077" s="222">
        <v>0.1903</v>
      </c>
      <c r="E5077" s="223">
        <f t="shared" si="1"/>
        <v>0.8097</v>
      </c>
      <c r="F5077" s="224">
        <v>62.79</v>
      </c>
    </row>
    <row r="5078">
      <c r="A5078" s="219" t="s">
        <v>10898</v>
      </c>
      <c r="B5078" s="220" t="s">
        <v>10899</v>
      </c>
      <c r="C5078" s="221" t="s">
        <v>107</v>
      </c>
      <c r="D5078" s="222">
        <v>0.178</v>
      </c>
      <c r="E5078" s="223">
        <f t="shared" si="1"/>
        <v>0.822</v>
      </c>
      <c r="F5078" s="224">
        <v>71.28</v>
      </c>
    </row>
    <row r="5079">
      <c r="A5079" s="219" t="s">
        <v>10900</v>
      </c>
      <c r="B5079" s="220" t="s">
        <v>10901</v>
      </c>
      <c r="C5079" s="221" t="s">
        <v>107</v>
      </c>
      <c r="D5079" s="222">
        <v>0.1413</v>
      </c>
      <c r="E5079" s="223">
        <f t="shared" si="1"/>
        <v>0.8587</v>
      </c>
      <c r="F5079" s="224">
        <v>96.23</v>
      </c>
    </row>
    <row r="5080">
      <c r="A5080" s="219" t="s">
        <v>10902</v>
      </c>
      <c r="B5080" s="220" t="s">
        <v>10903</v>
      </c>
      <c r="C5080" s="221" t="s">
        <v>107</v>
      </c>
      <c r="D5080" s="222">
        <v>0.1284</v>
      </c>
      <c r="E5080" s="223">
        <f t="shared" si="1"/>
        <v>0.8716</v>
      </c>
      <c r="F5080" s="224">
        <v>116.78</v>
      </c>
    </row>
    <row r="5081">
      <c r="A5081" s="219" t="s">
        <v>10904</v>
      </c>
      <c r="B5081" s="220" t="s">
        <v>10905</v>
      </c>
      <c r="C5081" s="221" t="s">
        <v>107</v>
      </c>
      <c r="D5081" s="222">
        <v>0.1077</v>
      </c>
      <c r="E5081" s="223">
        <f t="shared" si="1"/>
        <v>0.8923</v>
      </c>
      <c r="F5081" s="224">
        <v>151.79</v>
      </c>
    </row>
    <row r="5082">
      <c r="A5082" s="219" t="s">
        <v>10906</v>
      </c>
      <c r="B5082" s="220" t="s">
        <v>10907</v>
      </c>
      <c r="C5082" s="221" t="s">
        <v>107</v>
      </c>
      <c r="D5082" s="222">
        <v>0.1254</v>
      </c>
      <c r="E5082" s="223">
        <f t="shared" si="1"/>
        <v>0.8746</v>
      </c>
      <c r="F5082" s="224">
        <v>215.35</v>
      </c>
    </row>
    <row r="5083">
      <c r="A5083" s="219" t="s">
        <v>10908</v>
      </c>
      <c r="B5083" s="220" t="s">
        <v>10909</v>
      </c>
      <c r="C5083" s="221" t="s">
        <v>107</v>
      </c>
      <c r="D5083" s="222">
        <v>0.0704</v>
      </c>
      <c r="E5083" s="223">
        <f t="shared" si="1"/>
        <v>0.9296</v>
      </c>
      <c r="F5083" s="224">
        <v>196.98</v>
      </c>
    </row>
    <row r="5084">
      <c r="A5084" s="219" t="s">
        <v>10910</v>
      </c>
      <c r="B5084" s="220" t="s">
        <v>10911</v>
      </c>
      <c r="C5084" s="221" t="s">
        <v>107</v>
      </c>
      <c r="D5084" s="222">
        <v>0.1524</v>
      </c>
      <c r="E5084" s="223">
        <f t="shared" si="1"/>
        <v>0.8476</v>
      </c>
      <c r="F5084" s="224">
        <v>46.45</v>
      </c>
    </row>
    <row r="5085">
      <c r="A5085" s="219" t="s">
        <v>10912</v>
      </c>
      <c r="B5085" s="220" t="s">
        <v>10913</v>
      </c>
      <c r="C5085" s="221" t="s">
        <v>107</v>
      </c>
      <c r="D5085" s="222">
        <v>0.1358</v>
      </c>
      <c r="E5085" s="223">
        <f t="shared" si="1"/>
        <v>0.8642</v>
      </c>
      <c r="F5085" s="224">
        <v>56.91</v>
      </c>
    </row>
    <row r="5086">
      <c r="A5086" s="219" t="s">
        <v>10914</v>
      </c>
      <c r="B5086" s="220" t="s">
        <v>10915</v>
      </c>
      <c r="C5086" s="221" t="s">
        <v>107</v>
      </c>
      <c r="D5086" s="222">
        <v>0.1289</v>
      </c>
      <c r="E5086" s="223">
        <f t="shared" si="1"/>
        <v>0.8711</v>
      </c>
      <c r="F5086" s="224">
        <v>65.33</v>
      </c>
    </row>
    <row r="5087">
      <c r="A5087" s="219" t="s">
        <v>10916</v>
      </c>
      <c r="B5087" s="220" t="s">
        <v>10917</v>
      </c>
      <c r="C5087" s="221" t="s">
        <v>107</v>
      </c>
      <c r="D5087" s="222">
        <v>0.1956</v>
      </c>
      <c r="E5087" s="223">
        <f t="shared" si="1"/>
        <v>0.8044</v>
      </c>
      <c r="F5087" s="224">
        <v>106.25</v>
      </c>
    </row>
    <row r="5088">
      <c r="A5088" s="219" t="s">
        <v>10918</v>
      </c>
      <c r="B5088" s="220" t="s">
        <v>10919</v>
      </c>
      <c r="C5088" s="221" t="s">
        <v>107</v>
      </c>
      <c r="D5088" s="222">
        <v>0.1035</v>
      </c>
      <c r="E5088" s="223">
        <f t="shared" si="1"/>
        <v>0.8965</v>
      </c>
      <c r="F5088" s="224">
        <v>90.28</v>
      </c>
    </row>
    <row r="5089">
      <c r="A5089" s="219" t="s">
        <v>10920</v>
      </c>
      <c r="B5089" s="220" t="s">
        <v>10921</v>
      </c>
      <c r="C5089" s="221" t="s">
        <v>107</v>
      </c>
      <c r="D5089" s="222">
        <v>0.1774</v>
      </c>
      <c r="E5089" s="223">
        <f t="shared" si="1"/>
        <v>0.8226</v>
      </c>
      <c r="F5089" s="224">
        <v>127.41</v>
      </c>
    </row>
    <row r="5090">
      <c r="A5090" s="219" t="s">
        <v>10922</v>
      </c>
      <c r="B5090" s="220" t="s">
        <v>10923</v>
      </c>
      <c r="C5090" s="221" t="s">
        <v>107</v>
      </c>
      <c r="D5090" s="222">
        <v>0.0962</v>
      </c>
      <c r="E5090" s="223">
        <f t="shared" si="1"/>
        <v>0.9038</v>
      </c>
      <c r="F5090" s="224">
        <v>110.7</v>
      </c>
    </row>
    <row r="5091">
      <c r="A5091" s="219" t="s">
        <v>10924</v>
      </c>
      <c r="B5091" s="220" t="s">
        <v>10925</v>
      </c>
      <c r="C5091" s="221" t="s">
        <v>107</v>
      </c>
      <c r="D5091" s="222">
        <v>0.1498</v>
      </c>
      <c r="E5091" s="223">
        <f t="shared" si="1"/>
        <v>0.8502</v>
      </c>
      <c r="F5091" s="224">
        <v>163.09</v>
      </c>
    </row>
    <row r="5092">
      <c r="A5092" s="219" t="s">
        <v>10926</v>
      </c>
      <c r="B5092" s="220" t="s">
        <v>10927</v>
      </c>
      <c r="C5092" s="221" t="s">
        <v>107</v>
      </c>
      <c r="D5092" s="222">
        <v>0.0823</v>
      </c>
      <c r="E5092" s="223">
        <f t="shared" si="1"/>
        <v>0.9177</v>
      </c>
      <c r="F5092" s="224">
        <v>145.71</v>
      </c>
    </row>
    <row r="5093">
      <c r="A5093" s="219" t="s">
        <v>10928</v>
      </c>
      <c r="B5093" s="220" t="s">
        <v>10929</v>
      </c>
      <c r="C5093" s="221" t="s">
        <v>107</v>
      </c>
      <c r="D5093" s="222">
        <v>0.1434</v>
      </c>
      <c r="E5093" s="223">
        <f t="shared" si="1"/>
        <v>0.8566</v>
      </c>
      <c r="F5093" s="224">
        <v>54.19</v>
      </c>
    </row>
    <row r="5094">
      <c r="A5094" s="219" t="s">
        <v>10930</v>
      </c>
      <c r="B5094" s="220" t="s">
        <v>10931</v>
      </c>
      <c r="C5094" s="221" t="s">
        <v>107</v>
      </c>
      <c r="D5094" s="222">
        <v>0.1719</v>
      </c>
      <c r="E5094" s="223">
        <f t="shared" si="1"/>
        <v>0.8281</v>
      </c>
      <c r="F5094" s="224">
        <v>77.8</v>
      </c>
    </row>
    <row r="5095">
      <c r="A5095" s="219" t="s">
        <v>10932</v>
      </c>
      <c r="B5095" s="220" t="s">
        <v>10933</v>
      </c>
      <c r="C5095" s="221" t="s">
        <v>107</v>
      </c>
      <c r="D5095" s="222">
        <v>0.2531</v>
      </c>
      <c r="E5095" s="223">
        <f t="shared" si="1"/>
        <v>0.7469</v>
      </c>
      <c r="F5095" s="224">
        <v>103.04</v>
      </c>
    </row>
    <row r="5096">
      <c r="A5096" s="219" t="s">
        <v>10934</v>
      </c>
      <c r="B5096" s="220" t="s">
        <v>10935</v>
      </c>
      <c r="C5096" s="221" t="s">
        <v>107</v>
      </c>
      <c r="D5096" s="222">
        <v>0.0479</v>
      </c>
      <c r="E5096" s="223">
        <f t="shared" si="1"/>
        <v>0.9521</v>
      </c>
      <c r="F5096" s="224">
        <v>71.24</v>
      </c>
    </row>
    <row r="5097">
      <c r="A5097" s="219" t="s">
        <v>10936</v>
      </c>
      <c r="B5097" s="220" t="s">
        <v>10937</v>
      </c>
      <c r="C5097" s="221" t="s">
        <v>107</v>
      </c>
      <c r="D5097" s="222">
        <v>0.0897</v>
      </c>
      <c r="E5097" s="223">
        <f t="shared" si="1"/>
        <v>0.9103</v>
      </c>
      <c r="F5097" s="224">
        <v>76.02</v>
      </c>
    </row>
    <row r="5098">
      <c r="A5098" s="219" t="s">
        <v>10938</v>
      </c>
      <c r="B5098" s="220" t="s">
        <v>10939</v>
      </c>
      <c r="C5098" s="221" t="s">
        <v>107</v>
      </c>
      <c r="D5098" s="222">
        <v>0.0457</v>
      </c>
      <c r="E5098" s="223">
        <f t="shared" si="1"/>
        <v>0.9543</v>
      </c>
      <c r="F5098" s="224">
        <v>95.17</v>
      </c>
    </row>
    <row r="5099">
      <c r="A5099" s="219" t="s">
        <v>10940</v>
      </c>
      <c r="B5099" s="220" t="s">
        <v>10941</v>
      </c>
      <c r="C5099" s="221" t="s">
        <v>107</v>
      </c>
      <c r="D5099" s="222">
        <v>0.0777</v>
      </c>
      <c r="E5099" s="223">
        <f t="shared" si="1"/>
        <v>0.9223</v>
      </c>
      <c r="F5099" s="224">
        <v>99.97</v>
      </c>
    </row>
    <row r="5100">
      <c r="A5100" s="219" t="s">
        <v>10942</v>
      </c>
      <c r="B5100" s="220" t="s">
        <v>10943</v>
      </c>
      <c r="C5100" s="221" t="s">
        <v>107</v>
      </c>
      <c r="D5100" s="222">
        <v>0.0521</v>
      </c>
      <c r="E5100" s="223">
        <f t="shared" si="1"/>
        <v>0.9479</v>
      </c>
      <c r="F5100" s="224">
        <v>104.7</v>
      </c>
    </row>
    <row r="5101">
      <c r="A5101" s="219" t="s">
        <v>10944</v>
      </c>
      <c r="B5101" s="220" t="s">
        <v>10945</v>
      </c>
      <c r="C5101" s="221" t="s">
        <v>107</v>
      </c>
      <c r="D5101" s="222">
        <v>0.081</v>
      </c>
      <c r="E5101" s="223">
        <f t="shared" si="1"/>
        <v>0.919</v>
      </c>
      <c r="F5101" s="224">
        <v>109.49</v>
      </c>
    </row>
    <row r="5102">
      <c r="A5102" s="219" t="s">
        <v>10946</v>
      </c>
      <c r="B5102" s="220" t="s">
        <v>10947</v>
      </c>
      <c r="C5102" s="221" t="s">
        <v>107</v>
      </c>
      <c r="D5102" s="222">
        <v>0.1662</v>
      </c>
      <c r="E5102" s="223">
        <f t="shared" si="1"/>
        <v>0.8338</v>
      </c>
      <c r="F5102" s="224">
        <v>155.3</v>
      </c>
    </row>
    <row r="5103">
      <c r="A5103" s="219" t="s">
        <v>10948</v>
      </c>
      <c r="B5103" s="220" t="s">
        <v>10949</v>
      </c>
      <c r="C5103" s="221" t="s">
        <v>107</v>
      </c>
      <c r="D5103" s="222">
        <v>0.053</v>
      </c>
      <c r="E5103" s="223">
        <f t="shared" si="1"/>
        <v>0.947</v>
      </c>
      <c r="F5103" s="224">
        <v>128.66</v>
      </c>
    </row>
    <row r="5104">
      <c r="A5104" s="219" t="s">
        <v>10950</v>
      </c>
      <c r="B5104" s="220" t="s">
        <v>10951</v>
      </c>
      <c r="C5104" s="221" t="s">
        <v>107</v>
      </c>
      <c r="D5104" s="222">
        <v>0.0767</v>
      </c>
      <c r="E5104" s="223">
        <f t="shared" si="1"/>
        <v>0.9233</v>
      </c>
      <c r="F5104" s="224">
        <v>133.45</v>
      </c>
    </row>
    <row r="5105">
      <c r="A5105" s="219" t="s">
        <v>10952</v>
      </c>
      <c r="B5105" s="220" t="s">
        <v>10953</v>
      </c>
      <c r="C5105" s="221" t="s">
        <v>107</v>
      </c>
      <c r="D5105" s="222">
        <v>0.1227</v>
      </c>
      <c r="E5105" s="223">
        <f t="shared" si="1"/>
        <v>0.8773</v>
      </c>
      <c r="F5105" s="224">
        <v>233.08</v>
      </c>
    </row>
    <row r="5106">
      <c r="A5106" s="219" t="s">
        <v>10954</v>
      </c>
      <c r="B5106" s="220" t="s">
        <v>10955</v>
      </c>
      <c r="C5106" s="221" t="s">
        <v>107</v>
      </c>
      <c r="D5106" s="222">
        <v>0.0432</v>
      </c>
      <c r="E5106" s="223">
        <f t="shared" si="1"/>
        <v>0.9568</v>
      </c>
      <c r="F5106" s="224">
        <v>205.4</v>
      </c>
    </row>
    <row r="5107">
      <c r="A5107" s="219" t="s">
        <v>10956</v>
      </c>
      <c r="B5107" s="220" t="s">
        <v>10957</v>
      </c>
      <c r="C5107" s="221" t="s">
        <v>107</v>
      </c>
      <c r="D5107" s="222">
        <v>0.0584</v>
      </c>
      <c r="E5107" s="223">
        <f t="shared" si="1"/>
        <v>0.9416</v>
      </c>
      <c r="F5107" s="224">
        <v>210.18</v>
      </c>
    </row>
    <row r="5108">
      <c r="A5108" s="219" t="s">
        <v>10958</v>
      </c>
      <c r="B5108" s="220" t="s">
        <v>10959</v>
      </c>
      <c r="C5108" s="221" t="s">
        <v>32</v>
      </c>
      <c r="D5108" s="222">
        <v>0.2265</v>
      </c>
      <c r="E5108" s="223">
        <f t="shared" si="1"/>
        <v>0.7735</v>
      </c>
      <c r="F5108" s="224">
        <v>137.44</v>
      </c>
    </row>
    <row r="5109">
      <c r="A5109" s="219" t="s">
        <v>10960</v>
      </c>
      <c r="B5109" s="220" t="s">
        <v>10961</v>
      </c>
      <c r="C5109" s="221" t="s">
        <v>32</v>
      </c>
      <c r="D5109" s="222">
        <v>0.2184</v>
      </c>
      <c r="E5109" s="223">
        <f t="shared" si="1"/>
        <v>0.7816</v>
      </c>
      <c r="F5109" s="224">
        <v>164.19</v>
      </c>
    </row>
    <row r="5110">
      <c r="A5110" s="219" t="s">
        <v>10962</v>
      </c>
      <c r="B5110" s="220" t="s">
        <v>10963</v>
      </c>
      <c r="C5110" s="221" t="s">
        <v>32</v>
      </c>
      <c r="D5110" s="222">
        <v>0.2235</v>
      </c>
      <c r="E5110" s="223">
        <f t="shared" si="1"/>
        <v>0.7765</v>
      </c>
      <c r="F5110" s="224">
        <v>181.68</v>
      </c>
    </row>
    <row r="5111">
      <c r="A5111" s="219" t="s">
        <v>10964</v>
      </c>
      <c r="B5111" s="220" t="s">
        <v>10965</v>
      </c>
      <c r="C5111" s="221" t="s">
        <v>32</v>
      </c>
      <c r="D5111" s="222">
        <v>0.2837</v>
      </c>
      <c r="E5111" s="223">
        <f t="shared" si="1"/>
        <v>0.7163</v>
      </c>
      <c r="F5111" s="224">
        <v>55.1</v>
      </c>
    </row>
    <row r="5112">
      <c r="A5112" s="219" t="s">
        <v>10966</v>
      </c>
      <c r="B5112" s="220" t="s">
        <v>10967</v>
      </c>
      <c r="C5112" s="221" t="s">
        <v>32</v>
      </c>
      <c r="D5112" s="222">
        <v>0.3334</v>
      </c>
      <c r="E5112" s="223">
        <f t="shared" si="1"/>
        <v>0.6666</v>
      </c>
      <c r="F5112" s="224">
        <v>80.26</v>
      </c>
    </row>
    <row r="5113">
      <c r="A5113" s="219" t="s">
        <v>10968</v>
      </c>
      <c r="B5113" s="220" t="s">
        <v>10969</v>
      </c>
      <c r="C5113" s="221" t="s">
        <v>32</v>
      </c>
      <c r="D5113" s="222">
        <v>0.3718</v>
      </c>
      <c r="E5113" s="223">
        <f t="shared" si="1"/>
        <v>0.6282</v>
      </c>
      <c r="F5113" s="224">
        <v>140.16</v>
      </c>
    </row>
    <row r="5114">
      <c r="A5114" s="219" t="s">
        <v>10970</v>
      </c>
      <c r="B5114" s="220" t="s">
        <v>10971</v>
      </c>
      <c r="C5114" s="221" t="s">
        <v>32</v>
      </c>
      <c r="D5114" s="222">
        <v>0.2132</v>
      </c>
      <c r="E5114" s="223">
        <f t="shared" si="1"/>
        <v>0.7868</v>
      </c>
      <c r="F5114" s="224">
        <v>95.71</v>
      </c>
    </row>
    <row r="5115">
      <c r="A5115" s="219" t="s">
        <v>10972</v>
      </c>
      <c r="B5115" s="220" t="s">
        <v>10973</v>
      </c>
      <c r="C5115" s="221" t="s">
        <v>32</v>
      </c>
      <c r="D5115" s="222">
        <v>0.1773</v>
      </c>
      <c r="E5115" s="223">
        <f t="shared" si="1"/>
        <v>0.8227</v>
      </c>
      <c r="F5115" s="224">
        <v>89.29</v>
      </c>
    </row>
    <row r="5116">
      <c r="A5116" s="219" t="s">
        <v>10974</v>
      </c>
      <c r="B5116" s="220" t="s">
        <v>10975</v>
      </c>
      <c r="C5116" s="221" t="s">
        <v>32</v>
      </c>
      <c r="D5116" s="222">
        <v>0.1877</v>
      </c>
      <c r="E5116" s="223">
        <f t="shared" si="1"/>
        <v>0.8123</v>
      </c>
      <c r="F5116" s="224">
        <v>139.66</v>
      </c>
    </row>
    <row r="5117">
      <c r="A5117" s="219" t="s">
        <v>10976</v>
      </c>
      <c r="B5117" s="220" t="s">
        <v>10977</v>
      </c>
      <c r="C5117" s="221" t="s">
        <v>32</v>
      </c>
      <c r="D5117" s="222">
        <v>0.1406</v>
      </c>
      <c r="E5117" s="223">
        <f t="shared" si="1"/>
        <v>0.8594</v>
      </c>
      <c r="F5117" s="224">
        <v>128.17</v>
      </c>
    </row>
    <row r="5118">
      <c r="A5118" s="219" t="s">
        <v>10978</v>
      </c>
      <c r="B5118" s="220" t="s">
        <v>10979</v>
      </c>
      <c r="C5118" s="221" t="s">
        <v>32</v>
      </c>
      <c r="D5118" s="222">
        <v>0.1822</v>
      </c>
      <c r="E5118" s="223">
        <f t="shared" si="1"/>
        <v>0.8178</v>
      </c>
      <c r="F5118" s="224">
        <v>179.87</v>
      </c>
    </row>
    <row r="5119">
      <c r="A5119" s="219" t="s">
        <v>10980</v>
      </c>
      <c r="B5119" s="220" t="s">
        <v>10981</v>
      </c>
      <c r="C5119" s="221" t="s">
        <v>32</v>
      </c>
      <c r="D5119" s="222">
        <v>0.1263</v>
      </c>
      <c r="E5119" s="223">
        <f t="shared" si="1"/>
        <v>0.8737</v>
      </c>
      <c r="F5119" s="224">
        <v>162.73</v>
      </c>
    </row>
    <row r="5120">
      <c r="A5120" s="219" t="s">
        <v>10982</v>
      </c>
      <c r="B5120" s="220" t="s">
        <v>10983</v>
      </c>
      <c r="C5120" s="221" t="s">
        <v>32</v>
      </c>
      <c r="D5120" s="222">
        <v>0.2199</v>
      </c>
      <c r="E5120" s="223">
        <f t="shared" si="1"/>
        <v>0.7801</v>
      </c>
      <c r="F5120" s="224">
        <v>317.42</v>
      </c>
    </row>
    <row r="5121">
      <c r="A5121" s="219" t="s">
        <v>10984</v>
      </c>
      <c r="B5121" s="220" t="s">
        <v>10985</v>
      </c>
      <c r="C5121" s="221" t="s">
        <v>32</v>
      </c>
      <c r="D5121" s="222">
        <v>0.1479</v>
      </c>
      <c r="E5121" s="223">
        <f t="shared" si="1"/>
        <v>0.8521</v>
      </c>
      <c r="F5121" s="224">
        <v>276.99</v>
      </c>
    </row>
    <row r="5122">
      <c r="A5122" s="219" t="s">
        <v>10986</v>
      </c>
      <c r="B5122" s="220" t="s">
        <v>10987</v>
      </c>
      <c r="C5122" s="221" t="s">
        <v>32</v>
      </c>
      <c r="D5122" s="222">
        <v>0.094</v>
      </c>
      <c r="E5122" s="223">
        <f t="shared" si="1"/>
        <v>0.906</v>
      </c>
      <c r="F5122" s="224">
        <v>252.85</v>
      </c>
    </row>
    <row r="5123">
      <c r="A5123" s="219" t="s">
        <v>10988</v>
      </c>
      <c r="B5123" s="220" t="s">
        <v>10989</v>
      </c>
      <c r="C5123" s="221" t="s">
        <v>32</v>
      </c>
      <c r="D5123" s="222">
        <v>0.144</v>
      </c>
      <c r="E5123" s="223">
        <f t="shared" si="1"/>
        <v>0.856</v>
      </c>
      <c r="F5123" s="224">
        <v>536.47</v>
      </c>
    </row>
    <row r="5124">
      <c r="A5124" s="219" t="s">
        <v>10990</v>
      </c>
      <c r="B5124" s="220" t="s">
        <v>10991</v>
      </c>
      <c r="C5124" s="221" t="s">
        <v>32</v>
      </c>
      <c r="D5124" s="222">
        <v>0.106</v>
      </c>
      <c r="E5124" s="223">
        <f t="shared" si="1"/>
        <v>0.894</v>
      </c>
      <c r="F5124" s="224">
        <v>502.93</v>
      </c>
    </row>
    <row r="5125">
      <c r="A5125" s="219" t="s">
        <v>10992</v>
      </c>
      <c r="B5125" s="220" t="s">
        <v>10993</v>
      </c>
      <c r="C5125" s="221" t="s">
        <v>32</v>
      </c>
      <c r="D5125" s="222">
        <v>0.068</v>
      </c>
      <c r="E5125" s="223">
        <f t="shared" si="1"/>
        <v>0.932</v>
      </c>
      <c r="F5125" s="224">
        <v>473.24</v>
      </c>
    </row>
    <row r="5126">
      <c r="A5126" s="219" t="s">
        <v>10994</v>
      </c>
      <c r="B5126" s="220" t="s">
        <v>10995</v>
      </c>
      <c r="C5126" s="221" t="s">
        <v>32</v>
      </c>
      <c r="D5126" s="222">
        <v>0.1035</v>
      </c>
      <c r="E5126" s="223">
        <f t="shared" si="1"/>
        <v>0.8965</v>
      </c>
      <c r="F5126" s="224">
        <v>818.0</v>
      </c>
    </row>
    <row r="5127">
      <c r="A5127" s="219" t="s">
        <v>10996</v>
      </c>
      <c r="B5127" s="220" t="s">
        <v>10997</v>
      </c>
      <c r="C5127" s="221" t="s">
        <v>32</v>
      </c>
      <c r="D5127" s="222">
        <v>0.083</v>
      </c>
      <c r="E5127" s="223">
        <f t="shared" si="1"/>
        <v>0.917</v>
      </c>
      <c r="F5127" s="224">
        <v>791.37</v>
      </c>
    </row>
    <row r="5128">
      <c r="A5128" s="219" t="s">
        <v>10998</v>
      </c>
      <c r="B5128" s="220" t="s">
        <v>10999</v>
      </c>
      <c r="C5128" s="221" t="s">
        <v>32</v>
      </c>
      <c r="D5128" s="222">
        <v>0.0446</v>
      </c>
      <c r="E5128" s="223">
        <f t="shared" si="1"/>
        <v>0.9554</v>
      </c>
      <c r="F5128" s="224">
        <v>745.87</v>
      </c>
    </row>
    <row r="5129">
      <c r="A5129" s="219" t="s">
        <v>11000</v>
      </c>
      <c r="B5129" s="220" t="s">
        <v>11001</v>
      </c>
      <c r="C5129" s="221" t="s">
        <v>32</v>
      </c>
      <c r="D5129" s="222">
        <v>0.1704</v>
      </c>
      <c r="E5129" s="223">
        <f t="shared" si="1"/>
        <v>0.8296</v>
      </c>
      <c r="F5129" s="224">
        <v>428.04</v>
      </c>
    </row>
    <row r="5130">
      <c r="A5130" s="219" t="s">
        <v>11002</v>
      </c>
      <c r="B5130" s="220" t="s">
        <v>11003</v>
      </c>
      <c r="C5130" s="221" t="s">
        <v>32</v>
      </c>
      <c r="D5130" s="222">
        <v>0.1878</v>
      </c>
      <c r="E5130" s="223">
        <f t="shared" si="1"/>
        <v>0.8122</v>
      </c>
      <c r="F5130" s="224">
        <v>442.12</v>
      </c>
    </row>
    <row r="5131">
      <c r="A5131" s="219" t="s">
        <v>11004</v>
      </c>
      <c r="B5131" s="220" t="s">
        <v>11005</v>
      </c>
      <c r="C5131" s="221" t="s">
        <v>32</v>
      </c>
      <c r="D5131" s="222">
        <v>0.4822</v>
      </c>
      <c r="E5131" s="223">
        <f t="shared" si="1"/>
        <v>0.5178</v>
      </c>
      <c r="F5131" s="224">
        <v>31.19</v>
      </c>
    </row>
    <row r="5132">
      <c r="A5132" s="219" t="s">
        <v>11006</v>
      </c>
      <c r="B5132" s="220" t="s">
        <v>11007</v>
      </c>
      <c r="C5132" s="221" t="s">
        <v>32</v>
      </c>
      <c r="D5132" s="222">
        <v>0.5108</v>
      </c>
      <c r="E5132" s="223">
        <f t="shared" si="1"/>
        <v>0.4892</v>
      </c>
      <c r="F5132" s="224">
        <v>50.47</v>
      </c>
    </row>
    <row r="5133">
      <c r="A5133" s="219" t="s">
        <v>11008</v>
      </c>
      <c r="B5133" s="220" t="s">
        <v>11009</v>
      </c>
      <c r="C5133" s="221" t="s">
        <v>32</v>
      </c>
      <c r="D5133" s="222">
        <v>0.5134</v>
      </c>
      <c r="E5133" s="223">
        <f t="shared" si="1"/>
        <v>0.4866</v>
      </c>
      <c r="F5133" s="224">
        <v>81.71</v>
      </c>
    </row>
    <row r="5134">
      <c r="A5134" s="219" t="s">
        <v>11010</v>
      </c>
      <c r="B5134" s="220" t="s">
        <v>11011</v>
      </c>
      <c r="C5134" s="221" t="s">
        <v>32</v>
      </c>
      <c r="D5134" s="222">
        <v>0.5157</v>
      </c>
      <c r="E5134" s="223">
        <f t="shared" si="1"/>
        <v>0.4843</v>
      </c>
      <c r="F5134" s="224">
        <v>82.63</v>
      </c>
    </row>
    <row r="5135">
      <c r="A5135" s="219" t="s">
        <v>11012</v>
      </c>
      <c r="B5135" s="220" t="s">
        <v>11013</v>
      </c>
      <c r="C5135" s="221" t="s">
        <v>32</v>
      </c>
      <c r="D5135" s="222">
        <v>0.4384</v>
      </c>
      <c r="E5135" s="223">
        <f t="shared" si="1"/>
        <v>0.5616</v>
      </c>
      <c r="F5135" s="224">
        <v>59.6</v>
      </c>
    </row>
    <row r="5136">
      <c r="A5136" s="219" t="s">
        <v>11014</v>
      </c>
      <c r="B5136" s="220" t="s">
        <v>11015</v>
      </c>
      <c r="C5136" s="221" t="s">
        <v>32</v>
      </c>
      <c r="D5136" s="222">
        <v>0.4638</v>
      </c>
      <c r="E5136" s="223">
        <f t="shared" si="1"/>
        <v>0.5362</v>
      </c>
      <c r="F5136" s="224">
        <v>99.93</v>
      </c>
    </row>
    <row r="5137">
      <c r="A5137" s="219" t="s">
        <v>11016</v>
      </c>
      <c r="B5137" s="220" t="s">
        <v>11017</v>
      </c>
      <c r="C5137" s="221" t="s">
        <v>32</v>
      </c>
      <c r="D5137" s="222">
        <v>0.3744</v>
      </c>
      <c r="E5137" s="223">
        <f t="shared" si="1"/>
        <v>0.6256</v>
      </c>
      <c r="F5137" s="224">
        <v>73.75</v>
      </c>
    </row>
    <row r="5138">
      <c r="A5138" s="219" t="s">
        <v>11018</v>
      </c>
      <c r="B5138" s="220" t="s">
        <v>11019</v>
      </c>
      <c r="C5138" s="221" t="s">
        <v>32</v>
      </c>
      <c r="D5138" s="222">
        <v>0.4394</v>
      </c>
      <c r="E5138" s="223">
        <f t="shared" si="1"/>
        <v>0.5606</v>
      </c>
      <c r="F5138" s="224">
        <v>115.19</v>
      </c>
    </row>
    <row r="5139">
      <c r="A5139" s="219" t="s">
        <v>11020</v>
      </c>
      <c r="B5139" s="220" t="s">
        <v>11021</v>
      </c>
      <c r="C5139" s="221" t="s">
        <v>32</v>
      </c>
      <c r="D5139" s="222">
        <v>0.3433</v>
      </c>
      <c r="E5139" s="223">
        <f t="shared" si="1"/>
        <v>0.6567</v>
      </c>
      <c r="F5139" s="224">
        <v>85.49</v>
      </c>
    </row>
    <row r="5140">
      <c r="A5140" s="219" t="s">
        <v>11022</v>
      </c>
      <c r="B5140" s="220" t="s">
        <v>11023</v>
      </c>
      <c r="C5140" s="221" t="s">
        <v>32</v>
      </c>
      <c r="D5140" s="222">
        <v>0.3772</v>
      </c>
      <c r="E5140" s="223">
        <f t="shared" si="1"/>
        <v>0.6228</v>
      </c>
      <c r="F5140" s="224">
        <v>148.37</v>
      </c>
    </row>
    <row r="5141">
      <c r="A5141" s="219" t="s">
        <v>11024</v>
      </c>
      <c r="B5141" s="220" t="s">
        <v>11025</v>
      </c>
      <c r="C5141" s="221" t="s">
        <v>32</v>
      </c>
      <c r="D5141" s="222">
        <v>0.2757</v>
      </c>
      <c r="E5141" s="223">
        <f t="shared" si="1"/>
        <v>0.7243</v>
      </c>
      <c r="F5141" s="224">
        <v>114.18</v>
      </c>
    </row>
    <row r="5142">
      <c r="A5142" s="219" t="s">
        <v>11026</v>
      </c>
      <c r="B5142" s="220" t="s">
        <v>11027</v>
      </c>
      <c r="C5142" s="221" t="s">
        <v>32</v>
      </c>
      <c r="D5142" s="222">
        <v>0.2882</v>
      </c>
      <c r="E5142" s="223">
        <f t="shared" si="1"/>
        <v>0.7118</v>
      </c>
      <c r="F5142" s="224">
        <v>221.95</v>
      </c>
    </row>
    <row r="5143">
      <c r="A5143" s="219" t="s">
        <v>11028</v>
      </c>
      <c r="B5143" s="220" t="s">
        <v>11029</v>
      </c>
      <c r="C5143" s="221" t="s">
        <v>32</v>
      </c>
      <c r="D5143" s="222">
        <v>0.1915</v>
      </c>
      <c r="E5143" s="223">
        <f t="shared" si="1"/>
        <v>0.8085</v>
      </c>
      <c r="F5143" s="224">
        <v>181.0</v>
      </c>
    </row>
    <row r="5144">
      <c r="A5144" s="219" t="s">
        <v>11030</v>
      </c>
      <c r="B5144" s="220" t="s">
        <v>11031</v>
      </c>
      <c r="C5144" s="221" t="s">
        <v>32</v>
      </c>
      <c r="D5144" s="222">
        <v>0.259</v>
      </c>
      <c r="E5144" s="223">
        <f t="shared" si="1"/>
        <v>0.741</v>
      </c>
      <c r="F5144" s="224">
        <v>277.99</v>
      </c>
    </row>
    <row r="5145">
      <c r="A5145" s="219" t="s">
        <v>11032</v>
      </c>
      <c r="B5145" s="220" t="s">
        <v>11033</v>
      </c>
      <c r="C5145" s="221" t="s">
        <v>32</v>
      </c>
      <c r="D5145" s="222">
        <v>0.1643</v>
      </c>
      <c r="E5145" s="223">
        <f t="shared" si="1"/>
        <v>0.8357</v>
      </c>
      <c r="F5145" s="224">
        <v>230.24</v>
      </c>
    </row>
    <row r="5146">
      <c r="A5146" s="219" t="s">
        <v>11034</v>
      </c>
      <c r="B5146" s="220" t="s">
        <v>11035</v>
      </c>
      <c r="C5146" s="221" t="s">
        <v>32</v>
      </c>
      <c r="D5146" s="222">
        <v>0.3776</v>
      </c>
      <c r="E5146" s="223">
        <f t="shared" si="1"/>
        <v>0.6224</v>
      </c>
      <c r="F5146" s="224">
        <v>148.56</v>
      </c>
    </row>
    <row r="5147">
      <c r="A5147" s="219" t="s">
        <v>11036</v>
      </c>
      <c r="B5147" s="220" t="s">
        <v>11037</v>
      </c>
      <c r="C5147" s="221" t="s">
        <v>32</v>
      </c>
      <c r="D5147" s="222">
        <v>0.2801</v>
      </c>
      <c r="E5147" s="223">
        <f t="shared" si="1"/>
        <v>0.7199</v>
      </c>
      <c r="F5147" s="224">
        <v>217.82</v>
      </c>
    </row>
    <row r="5148">
      <c r="A5148" s="219" t="s">
        <v>11038</v>
      </c>
      <c r="B5148" s="220" t="s">
        <v>11039</v>
      </c>
      <c r="C5148" s="221" t="s">
        <v>32</v>
      </c>
      <c r="D5148" s="222">
        <v>0.2446</v>
      </c>
      <c r="E5148" s="223">
        <f t="shared" si="1"/>
        <v>0.7554</v>
      </c>
      <c r="F5148" s="224">
        <v>269.49</v>
      </c>
    </row>
    <row r="5149">
      <c r="A5149" s="219" t="s">
        <v>11040</v>
      </c>
      <c r="B5149" s="220" t="s">
        <v>11041</v>
      </c>
      <c r="C5149" s="221" t="s">
        <v>32</v>
      </c>
      <c r="D5149" s="222">
        <v>0.084</v>
      </c>
      <c r="E5149" s="223">
        <f t="shared" si="1"/>
        <v>0.916</v>
      </c>
      <c r="F5149" s="224">
        <v>434.27</v>
      </c>
    </row>
    <row r="5150">
      <c r="A5150" s="219" t="s">
        <v>11042</v>
      </c>
      <c r="B5150" s="220" t="s">
        <v>11043</v>
      </c>
      <c r="C5150" s="221" t="s">
        <v>32</v>
      </c>
      <c r="D5150" s="222">
        <v>0.094</v>
      </c>
      <c r="E5150" s="223">
        <f t="shared" si="1"/>
        <v>0.906</v>
      </c>
      <c r="F5150" s="224">
        <v>441.3</v>
      </c>
    </row>
    <row r="5151">
      <c r="A5151" s="219" t="s">
        <v>11044</v>
      </c>
      <c r="B5151" s="220" t="s">
        <v>11045</v>
      </c>
      <c r="C5151" s="221" t="s">
        <v>32</v>
      </c>
      <c r="D5151" s="222">
        <v>0.2087</v>
      </c>
      <c r="E5151" s="223">
        <f t="shared" si="1"/>
        <v>0.7913</v>
      </c>
      <c r="F5151" s="224">
        <v>36.03</v>
      </c>
    </row>
    <row r="5152">
      <c r="A5152" s="219" t="s">
        <v>11046</v>
      </c>
      <c r="B5152" s="220" t="s">
        <v>11047</v>
      </c>
      <c r="C5152" s="221" t="s">
        <v>32</v>
      </c>
      <c r="D5152" s="222">
        <v>0.2488</v>
      </c>
      <c r="E5152" s="223">
        <f t="shared" si="1"/>
        <v>0.7512</v>
      </c>
      <c r="F5152" s="224">
        <v>51.88</v>
      </c>
    </row>
    <row r="5153">
      <c r="A5153" s="219" t="s">
        <v>11048</v>
      </c>
      <c r="B5153" s="220" t="s">
        <v>11049</v>
      </c>
      <c r="C5153" s="221" t="s">
        <v>32</v>
      </c>
      <c r="D5153" s="222">
        <v>0.3259</v>
      </c>
      <c r="E5153" s="223">
        <f t="shared" si="1"/>
        <v>0.6741</v>
      </c>
      <c r="F5153" s="224">
        <v>64.31</v>
      </c>
    </row>
    <row r="5154">
      <c r="A5154" s="219" t="s">
        <v>11050</v>
      </c>
      <c r="B5154" s="220" t="s">
        <v>11051</v>
      </c>
      <c r="C5154" s="221" t="s">
        <v>32</v>
      </c>
      <c r="D5154" s="222">
        <v>0.2454</v>
      </c>
      <c r="E5154" s="223">
        <f t="shared" si="1"/>
        <v>0.7546</v>
      </c>
      <c r="F5154" s="224">
        <v>53.31</v>
      </c>
    </row>
    <row r="5155">
      <c r="A5155" s="219" t="s">
        <v>11052</v>
      </c>
      <c r="B5155" s="220" t="s">
        <v>11053</v>
      </c>
      <c r="C5155" s="221" t="s">
        <v>32</v>
      </c>
      <c r="D5155" s="222">
        <v>0.1776</v>
      </c>
      <c r="E5155" s="223">
        <f t="shared" si="1"/>
        <v>0.8224</v>
      </c>
      <c r="F5155" s="224">
        <v>77.8</v>
      </c>
    </row>
    <row r="5156">
      <c r="A5156" s="219" t="s">
        <v>11054</v>
      </c>
      <c r="B5156" s="220" t="s">
        <v>11055</v>
      </c>
      <c r="C5156" s="221" t="s">
        <v>32</v>
      </c>
      <c r="D5156" s="222">
        <v>0.1571</v>
      </c>
      <c r="E5156" s="223">
        <f t="shared" si="1"/>
        <v>0.8429</v>
      </c>
      <c r="F5156" s="224">
        <v>93.23</v>
      </c>
    </row>
    <row r="5157">
      <c r="A5157" s="219" t="s">
        <v>11056</v>
      </c>
      <c r="B5157" s="220" t="s">
        <v>11057</v>
      </c>
      <c r="C5157" s="221" t="s">
        <v>32</v>
      </c>
      <c r="D5157" s="222">
        <v>0.1221</v>
      </c>
      <c r="E5157" s="223">
        <f t="shared" si="1"/>
        <v>0.8779</v>
      </c>
      <c r="F5157" s="224">
        <v>128.86</v>
      </c>
    </row>
    <row r="5158">
      <c r="A5158" s="219" t="s">
        <v>11058</v>
      </c>
      <c r="B5158" s="220" t="s">
        <v>11059</v>
      </c>
      <c r="C5158" s="221" t="s">
        <v>32</v>
      </c>
      <c r="D5158" s="222">
        <v>0.0862</v>
      </c>
      <c r="E5158" s="223">
        <f t="shared" si="1"/>
        <v>0.9138</v>
      </c>
      <c r="F5158" s="224">
        <v>200.68</v>
      </c>
    </row>
    <row r="5159">
      <c r="A5159" s="219" t="s">
        <v>11060</v>
      </c>
      <c r="B5159" s="220" t="s">
        <v>11061</v>
      </c>
      <c r="C5159" s="221" t="s">
        <v>32</v>
      </c>
      <c r="D5159" s="222">
        <v>0.0631</v>
      </c>
      <c r="E5159" s="223">
        <f t="shared" si="1"/>
        <v>0.9369</v>
      </c>
      <c r="F5159" s="224">
        <v>299.54</v>
      </c>
    </row>
    <row r="5160">
      <c r="A5160" s="219" t="s">
        <v>11062</v>
      </c>
      <c r="B5160" s="220" t="s">
        <v>11063</v>
      </c>
      <c r="C5160" s="221" t="s">
        <v>32</v>
      </c>
      <c r="D5160" s="222">
        <v>0.3288</v>
      </c>
      <c r="E5160" s="223">
        <f t="shared" si="1"/>
        <v>0.6712</v>
      </c>
      <c r="F5160" s="224">
        <v>64.79</v>
      </c>
    </row>
    <row r="5161">
      <c r="A5161" s="219" t="s">
        <v>11064</v>
      </c>
      <c r="B5161" s="220" t="s">
        <v>11065</v>
      </c>
      <c r="C5161" s="221" t="s">
        <v>32</v>
      </c>
      <c r="D5161" s="222">
        <v>0.255</v>
      </c>
      <c r="E5161" s="223">
        <f t="shared" si="1"/>
        <v>0.745</v>
      </c>
      <c r="F5161" s="224">
        <v>90.86</v>
      </c>
    </row>
    <row r="5162">
      <c r="A5162" s="219" t="s">
        <v>11066</v>
      </c>
      <c r="B5162" s="220" t="s">
        <v>11067</v>
      </c>
      <c r="C5162" s="221" t="s">
        <v>32</v>
      </c>
      <c r="D5162" s="222">
        <v>0.234</v>
      </c>
      <c r="E5162" s="223">
        <f t="shared" si="1"/>
        <v>0.766</v>
      </c>
      <c r="F5162" s="224">
        <v>108.11</v>
      </c>
    </row>
    <row r="5163">
      <c r="A5163" s="219" t="s">
        <v>11068</v>
      </c>
      <c r="B5163" s="220" t="s">
        <v>11069</v>
      </c>
      <c r="C5163" s="221" t="s">
        <v>32</v>
      </c>
      <c r="D5163" s="222">
        <v>0.192</v>
      </c>
      <c r="E5163" s="223">
        <f t="shared" si="1"/>
        <v>0.808</v>
      </c>
      <c r="F5163" s="224">
        <v>146.05</v>
      </c>
    </row>
    <row r="5164">
      <c r="A5164" s="219" t="s">
        <v>11070</v>
      </c>
      <c r="B5164" s="220" t="s">
        <v>11071</v>
      </c>
      <c r="C5164" s="221" t="s">
        <v>32</v>
      </c>
      <c r="D5164" s="222">
        <v>0.1918</v>
      </c>
      <c r="E5164" s="223">
        <f t="shared" si="1"/>
        <v>0.8082</v>
      </c>
      <c r="F5164" s="224">
        <v>145.98</v>
      </c>
    </row>
    <row r="5165">
      <c r="A5165" s="219" t="s">
        <v>11072</v>
      </c>
      <c r="B5165" s="220" t="s">
        <v>11073</v>
      </c>
      <c r="C5165" s="221" t="s">
        <v>32</v>
      </c>
      <c r="D5165" s="222">
        <v>0.1393</v>
      </c>
      <c r="E5165" s="223">
        <f t="shared" si="1"/>
        <v>0.8607</v>
      </c>
      <c r="F5165" s="224">
        <v>219.14</v>
      </c>
    </row>
    <row r="5166">
      <c r="A5166" s="219" t="s">
        <v>11074</v>
      </c>
      <c r="B5166" s="220" t="s">
        <v>11075</v>
      </c>
      <c r="C5166" s="221" t="s">
        <v>32</v>
      </c>
      <c r="D5166" s="222">
        <v>0.1447</v>
      </c>
      <c r="E5166" s="223">
        <f t="shared" si="1"/>
        <v>0.8553</v>
      </c>
      <c r="F5166" s="224">
        <v>221.21</v>
      </c>
    </row>
    <row r="5167">
      <c r="A5167" s="219" t="s">
        <v>11076</v>
      </c>
      <c r="B5167" s="220" t="s">
        <v>11077</v>
      </c>
      <c r="C5167" s="221" t="s">
        <v>32</v>
      </c>
      <c r="D5167" s="222">
        <v>0.1032</v>
      </c>
      <c r="E5167" s="223">
        <f t="shared" si="1"/>
        <v>0.8968</v>
      </c>
      <c r="F5167" s="224">
        <v>319.17</v>
      </c>
    </row>
    <row r="5168">
      <c r="A5168" s="219" t="s">
        <v>11078</v>
      </c>
      <c r="B5168" s="220" t="s">
        <v>11079</v>
      </c>
      <c r="C5168" s="221" t="s">
        <v>32</v>
      </c>
      <c r="D5168" s="222">
        <v>0.1113</v>
      </c>
      <c r="E5168" s="223">
        <f t="shared" si="1"/>
        <v>0.8887</v>
      </c>
      <c r="F5168" s="224">
        <v>323.42</v>
      </c>
    </row>
    <row r="5169">
      <c r="A5169" s="219" t="s">
        <v>11080</v>
      </c>
      <c r="B5169" s="220" t="s">
        <v>11081</v>
      </c>
      <c r="C5169" s="221" t="s">
        <v>32</v>
      </c>
      <c r="D5169" s="222">
        <v>0.2038</v>
      </c>
      <c r="E5169" s="223">
        <f t="shared" si="1"/>
        <v>0.7962</v>
      </c>
      <c r="F5169" s="224">
        <v>808.82</v>
      </c>
    </row>
    <row r="5170">
      <c r="A5170" s="219" t="s">
        <v>11082</v>
      </c>
      <c r="B5170" s="220" t="s">
        <v>11083</v>
      </c>
      <c r="C5170" s="221" t="s">
        <v>107</v>
      </c>
      <c r="D5170" s="222">
        <v>0.3851</v>
      </c>
      <c r="E5170" s="223">
        <f t="shared" si="1"/>
        <v>0.6149</v>
      </c>
      <c r="F5170" s="224">
        <v>19.06</v>
      </c>
    </row>
    <row r="5171">
      <c r="A5171" s="219" t="s">
        <v>11084</v>
      </c>
      <c r="B5171" s="220" t="s">
        <v>11085</v>
      </c>
      <c r="C5171" s="221" t="s">
        <v>107</v>
      </c>
      <c r="D5171" s="222">
        <v>0.4774</v>
      </c>
      <c r="E5171" s="223">
        <f t="shared" si="1"/>
        <v>0.5226</v>
      </c>
      <c r="F5171" s="224">
        <v>26.06</v>
      </c>
    </row>
    <row r="5172">
      <c r="A5172" s="219" t="s">
        <v>11086</v>
      </c>
      <c r="B5172" s="220" t="s">
        <v>11087</v>
      </c>
      <c r="C5172" s="221" t="s">
        <v>107</v>
      </c>
      <c r="D5172" s="222">
        <v>0.3244</v>
      </c>
      <c r="E5172" s="223">
        <f t="shared" si="1"/>
        <v>0.6756</v>
      </c>
      <c r="F5172" s="224">
        <v>26.57</v>
      </c>
    </row>
    <row r="5173">
      <c r="A5173" s="219" t="s">
        <v>11088</v>
      </c>
      <c r="B5173" s="220" t="s">
        <v>11089</v>
      </c>
      <c r="C5173" s="221" t="s">
        <v>107</v>
      </c>
      <c r="D5173" s="222">
        <v>0.4208</v>
      </c>
      <c r="E5173" s="223">
        <f t="shared" si="1"/>
        <v>0.5792</v>
      </c>
      <c r="F5173" s="224">
        <v>34.89</v>
      </c>
    </row>
    <row r="5174">
      <c r="A5174" s="219" t="s">
        <v>11090</v>
      </c>
      <c r="B5174" s="220" t="s">
        <v>11091</v>
      </c>
      <c r="C5174" s="221" t="s">
        <v>107</v>
      </c>
      <c r="D5174" s="222">
        <v>0.2969</v>
      </c>
      <c r="E5174" s="223">
        <f t="shared" si="1"/>
        <v>0.7031</v>
      </c>
      <c r="F5174" s="224">
        <v>34.46</v>
      </c>
    </row>
    <row r="5175">
      <c r="A5175" s="219" t="s">
        <v>11092</v>
      </c>
      <c r="B5175" s="220" t="s">
        <v>11093</v>
      </c>
      <c r="C5175" s="221" t="s">
        <v>107</v>
      </c>
      <c r="D5175" s="222">
        <v>0.3937</v>
      </c>
      <c r="E5175" s="223">
        <f t="shared" si="1"/>
        <v>0.6063</v>
      </c>
      <c r="F5175" s="224">
        <v>44.4</v>
      </c>
    </row>
    <row r="5176">
      <c r="A5176" s="219" t="s">
        <v>11094</v>
      </c>
      <c r="B5176" s="220" t="s">
        <v>11095</v>
      </c>
      <c r="C5176" s="221" t="s">
        <v>107</v>
      </c>
      <c r="D5176" s="222">
        <v>0.2737</v>
      </c>
      <c r="E5176" s="223">
        <f t="shared" si="1"/>
        <v>0.7263</v>
      </c>
      <c r="F5176" s="224">
        <v>45.6</v>
      </c>
    </row>
    <row r="5177">
      <c r="A5177" s="219" t="s">
        <v>11096</v>
      </c>
      <c r="B5177" s="220" t="s">
        <v>11097</v>
      </c>
      <c r="C5177" s="221" t="s">
        <v>107</v>
      </c>
      <c r="D5177" s="222">
        <v>0.3701</v>
      </c>
      <c r="E5177" s="223">
        <f t="shared" si="1"/>
        <v>0.6299</v>
      </c>
      <c r="F5177" s="224">
        <v>57.83</v>
      </c>
    </row>
    <row r="5178">
      <c r="A5178" s="219" t="s">
        <v>11098</v>
      </c>
      <c r="B5178" s="220" t="s">
        <v>11099</v>
      </c>
      <c r="C5178" s="221" t="s">
        <v>107</v>
      </c>
      <c r="D5178" s="222">
        <v>0.3738</v>
      </c>
      <c r="E5178" s="223">
        <f t="shared" si="1"/>
        <v>0.6262</v>
      </c>
      <c r="F5178" s="224">
        <v>18.46</v>
      </c>
    </row>
    <row r="5179">
      <c r="A5179" s="219" t="s">
        <v>11100</v>
      </c>
      <c r="B5179" s="220" t="s">
        <v>11101</v>
      </c>
      <c r="C5179" s="221" t="s">
        <v>107</v>
      </c>
      <c r="D5179" s="222">
        <v>0.3482</v>
      </c>
      <c r="E5179" s="223">
        <f t="shared" si="1"/>
        <v>0.6518</v>
      </c>
      <c r="F5179" s="224">
        <v>17.23</v>
      </c>
    </row>
    <row r="5180">
      <c r="A5180" s="219" t="s">
        <v>11102</v>
      </c>
      <c r="B5180" s="220" t="s">
        <v>11103</v>
      </c>
      <c r="C5180" s="221" t="s">
        <v>107</v>
      </c>
      <c r="D5180" s="222">
        <v>0.3152</v>
      </c>
      <c r="E5180" s="223">
        <f t="shared" si="1"/>
        <v>0.6848</v>
      </c>
      <c r="F5180" s="224">
        <v>25.98</v>
      </c>
    </row>
    <row r="5181">
      <c r="A5181" s="219" t="s">
        <v>11104</v>
      </c>
      <c r="B5181" s="220" t="s">
        <v>11105</v>
      </c>
      <c r="C5181" s="221" t="s">
        <v>107</v>
      </c>
      <c r="D5181" s="222">
        <v>0.2904</v>
      </c>
      <c r="E5181" s="223">
        <f t="shared" si="1"/>
        <v>0.7096</v>
      </c>
      <c r="F5181" s="224">
        <v>24.52</v>
      </c>
    </row>
    <row r="5182">
      <c r="A5182" s="219" t="s">
        <v>11106</v>
      </c>
      <c r="B5182" s="220" t="s">
        <v>11107</v>
      </c>
      <c r="C5182" s="221" t="s">
        <v>107</v>
      </c>
      <c r="D5182" s="222">
        <v>0.2891</v>
      </c>
      <c r="E5182" s="223">
        <f t="shared" si="1"/>
        <v>0.7109</v>
      </c>
      <c r="F5182" s="224">
        <v>33.86</v>
      </c>
    </row>
    <row r="5183">
      <c r="A5183" s="219" t="s">
        <v>11108</v>
      </c>
      <c r="B5183" s="220" t="s">
        <v>11109</v>
      </c>
      <c r="C5183" s="221" t="s">
        <v>107</v>
      </c>
      <c r="D5183" s="222">
        <v>0.2653</v>
      </c>
      <c r="E5183" s="223">
        <f t="shared" si="1"/>
        <v>0.7347</v>
      </c>
      <c r="F5183" s="224">
        <v>32.11</v>
      </c>
    </row>
    <row r="5184">
      <c r="A5184" s="219" t="s">
        <v>11110</v>
      </c>
      <c r="B5184" s="220" t="s">
        <v>11111</v>
      </c>
      <c r="C5184" s="221" t="s">
        <v>107</v>
      </c>
      <c r="D5184" s="222">
        <v>0.2676</v>
      </c>
      <c r="E5184" s="223">
        <f t="shared" si="1"/>
        <v>0.7324</v>
      </c>
      <c r="F5184" s="224">
        <v>45.0</v>
      </c>
    </row>
    <row r="5185">
      <c r="A5185" s="219" t="s">
        <v>11112</v>
      </c>
      <c r="B5185" s="220" t="s">
        <v>11113</v>
      </c>
      <c r="C5185" s="221" t="s">
        <v>107</v>
      </c>
      <c r="D5185" s="222">
        <v>0.2443</v>
      </c>
      <c r="E5185" s="223">
        <f t="shared" si="1"/>
        <v>0.7557</v>
      </c>
      <c r="F5185" s="224">
        <v>42.86</v>
      </c>
    </row>
    <row r="5186">
      <c r="A5186" s="219" t="s">
        <v>11114</v>
      </c>
      <c r="B5186" s="220" t="s">
        <v>11115</v>
      </c>
      <c r="C5186" s="221" t="s">
        <v>32</v>
      </c>
      <c r="D5186" s="222">
        <v>0.0355</v>
      </c>
      <c r="E5186" s="223">
        <f t="shared" si="1"/>
        <v>0.9645</v>
      </c>
      <c r="F5186" s="224">
        <v>3025.03</v>
      </c>
    </row>
    <row r="5187">
      <c r="A5187" s="219" t="s">
        <v>11116</v>
      </c>
      <c r="B5187" s="220" t="s">
        <v>11117</v>
      </c>
      <c r="C5187" s="221" t="s">
        <v>32</v>
      </c>
      <c r="D5187" s="222">
        <v>0.0264</v>
      </c>
      <c r="E5187" s="223">
        <f t="shared" si="1"/>
        <v>0.9736</v>
      </c>
      <c r="F5187" s="224">
        <v>4398.66</v>
      </c>
    </row>
    <row r="5188">
      <c r="A5188" s="219" t="s">
        <v>11118</v>
      </c>
      <c r="B5188" s="220" t="s">
        <v>11119</v>
      </c>
      <c r="C5188" s="221" t="s">
        <v>32</v>
      </c>
      <c r="D5188" s="222">
        <v>0.0202</v>
      </c>
      <c r="E5188" s="223">
        <f t="shared" si="1"/>
        <v>0.9798</v>
      </c>
      <c r="F5188" s="224">
        <v>5999.56</v>
      </c>
    </row>
    <row r="5189">
      <c r="A5189" s="219" t="s">
        <v>11120</v>
      </c>
      <c r="B5189" s="220" t="s">
        <v>11121</v>
      </c>
      <c r="C5189" s="221" t="s">
        <v>32</v>
      </c>
      <c r="D5189" s="222">
        <v>0.0394</v>
      </c>
      <c r="E5189" s="223">
        <f t="shared" si="1"/>
        <v>0.9606</v>
      </c>
      <c r="F5189" s="224">
        <v>2724.63</v>
      </c>
    </row>
    <row r="5190">
      <c r="A5190" s="219" t="s">
        <v>11122</v>
      </c>
      <c r="B5190" s="220" t="s">
        <v>11123</v>
      </c>
      <c r="C5190" s="221" t="s">
        <v>32</v>
      </c>
      <c r="D5190" s="222">
        <v>0.016</v>
      </c>
      <c r="E5190" s="223">
        <f t="shared" si="1"/>
        <v>0.984</v>
      </c>
      <c r="F5190" s="224">
        <v>11148.31</v>
      </c>
    </row>
    <row r="5191">
      <c r="A5191" s="219" t="s">
        <v>11124</v>
      </c>
      <c r="B5191" s="220" t="s">
        <v>11125</v>
      </c>
      <c r="C5191" s="221" t="s">
        <v>32</v>
      </c>
      <c r="D5191" s="222">
        <v>0.0147</v>
      </c>
      <c r="E5191" s="223">
        <f t="shared" si="1"/>
        <v>0.9853</v>
      </c>
      <c r="F5191" s="224">
        <v>12464.72</v>
      </c>
    </row>
    <row r="5192">
      <c r="A5192" s="219" t="s">
        <v>11126</v>
      </c>
      <c r="B5192" s="220" t="s">
        <v>11127</v>
      </c>
      <c r="C5192" s="221" t="s">
        <v>32</v>
      </c>
      <c r="D5192" s="222">
        <v>0.0265</v>
      </c>
      <c r="E5192" s="223">
        <f t="shared" si="1"/>
        <v>0.9735</v>
      </c>
      <c r="F5192" s="224">
        <v>6896.61</v>
      </c>
    </row>
    <row r="5193">
      <c r="A5193" s="219" t="s">
        <v>11128</v>
      </c>
      <c r="B5193" s="220" t="s">
        <v>11129</v>
      </c>
      <c r="C5193" s="221" t="s">
        <v>32</v>
      </c>
      <c r="D5193" s="222">
        <v>0.0143</v>
      </c>
      <c r="E5193" s="223">
        <f t="shared" si="1"/>
        <v>0.9857</v>
      </c>
      <c r="F5193" s="224">
        <v>14063.79</v>
      </c>
    </row>
    <row r="5194">
      <c r="A5194" s="219" t="s">
        <v>11130</v>
      </c>
      <c r="B5194" s="220" t="s">
        <v>11131</v>
      </c>
      <c r="C5194" s="221" t="s">
        <v>32</v>
      </c>
      <c r="D5194" s="222">
        <v>0.0137</v>
      </c>
      <c r="E5194" s="223">
        <f t="shared" si="1"/>
        <v>0.9863</v>
      </c>
      <c r="F5194" s="224">
        <v>19520.59</v>
      </c>
    </row>
    <row r="5195">
      <c r="A5195" s="219" t="s">
        <v>11132</v>
      </c>
      <c r="B5195" s="220" t="s">
        <v>11133</v>
      </c>
      <c r="C5195" s="221" t="s">
        <v>32</v>
      </c>
      <c r="D5195" s="222">
        <v>0.0113</v>
      </c>
      <c r="E5195" s="223">
        <f t="shared" si="1"/>
        <v>0.9887</v>
      </c>
      <c r="F5195" s="224">
        <v>23536.48</v>
      </c>
    </row>
    <row r="5196">
      <c r="A5196" s="219" t="s">
        <v>11134</v>
      </c>
      <c r="B5196" s="220" t="s">
        <v>11135</v>
      </c>
      <c r="C5196" s="221" t="s">
        <v>32</v>
      </c>
      <c r="D5196" s="222">
        <v>0.0221</v>
      </c>
      <c r="E5196" s="223">
        <f t="shared" si="1"/>
        <v>0.9779</v>
      </c>
      <c r="F5196" s="224">
        <v>8268.63</v>
      </c>
    </row>
    <row r="5197">
      <c r="A5197" s="219" t="s">
        <v>11136</v>
      </c>
      <c r="B5197" s="220" t="s">
        <v>11137</v>
      </c>
      <c r="C5197" s="221" t="s">
        <v>32</v>
      </c>
      <c r="D5197" s="222">
        <v>0.0214</v>
      </c>
      <c r="E5197" s="223">
        <f t="shared" si="1"/>
        <v>0.9786</v>
      </c>
      <c r="F5197" s="224">
        <v>8887.99</v>
      </c>
    </row>
    <row r="5198">
      <c r="A5198" s="219" t="s">
        <v>11138</v>
      </c>
      <c r="B5198" s="220" t="s">
        <v>11139</v>
      </c>
      <c r="C5198" s="221" t="s">
        <v>32</v>
      </c>
      <c r="D5198" s="222">
        <v>0.0168</v>
      </c>
      <c r="E5198" s="223">
        <f t="shared" si="1"/>
        <v>0.9832</v>
      </c>
      <c r="F5198" s="224">
        <v>13010.4</v>
      </c>
    </row>
    <row r="5199">
      <c r="A5199" s="219" t="s">
        <v>11140</v>
      </c>
      <c r="B5199" s="220" t="s">
        <v>11141</v>
      </c>
      <c r="C5199" s="221" t="s">
        <v>32</v>
      </c>
      <c r="D5199" s="222">
        <v>0.0187</v>
      </c>
      <c r="E5199" s="223">
        <f t="shared" si="1"/>
        <v>0.9813</v>
      </c>
      <c r="F5199" s="224">
        <v>15320.94</v>
      </c>
    </row>
    <row r="5200">
      <c r="A5200" s="219" t="s">
        <v>11142</v>
      </c>
      <c r="B5200" s="220" t="s">
        <v>11143</v>
      </c>
      <c r="C5200" s="221" t="s">
        <v>32</v>
      </c>
      <c r="D5200" s="222">
        <v>0.0179</v>
      </c>
      <c r="E5200" s="223">
        <f t="shared" si="1"/>
        <v>0.9821</v>
      </c>
      <c r="F5200" s="224">
        <v>15994.71</v>
      </c>
    </row>
    <row r="5201">
      <c r="A5201" s="219" t="s">
        <v>11144</v>
      </c>
      <c r="B5201" s="220" t="s">
        <v>11145</v>
      </c>
      <c r="C5201" s="221" t="s">
        <v>32</v>
      </c>
      <c r="D5201" s="222">
        <v>0.0262</v>
      </c>
      <c r="E5201" s="223">
        <f t="shared" si="1"/>
        <v>0.9738</v>
      </c>
      <c r="F5201" s="224">
        <v>6965.08</v>
      </c>
    </row>
    <row r="5202">
      <c r="A5202" s="219" t="s">
        <v>11146</v>
      </c>
      <c r="B5202" s="220" t="s">
        <v>11147</v>
      </c>
      <c r="C5202" s="221" t="s">
        <v>32</v>
      </c>
      <c r="D5202" s="222">
        <v>0.0222</v>
      </c>
      <c r="E5202" s="223">
        <f t="shared" si="1"/>
        <v>0.9778</v>
      </c>
      <c r="F5202" s="224">
        <v>8562.34</v>
      </c>
    </row>
    <row r="5203">
      <c r="A5203" s="219" t="s">
        <v>11148</v>
      </c>
      <c r="B5203" s="220" t="s">
        <v>11149</v>
      </c>
      <c r="C5203" s="221" t="s">
        <v>32</v>
      </c>
      <c r="D5203" s="222">
        <v>0.0174</v>
      </c>
      <c r="E5203" s="223">
        <f t="shared" si="1"/>
        <v>0.9826</v>
      </c>
      <c r="F5203" s="224">
        <v>12596.29</v>
      </c>
    </row>
    <row r="5204">
      <c r="A5204" s="219" t="s">
        <v>11150</v>
      </c>
      <c r="B5204" s="220" t="s">
        <v>11151</v>
      </c>
      <c r="C5204" s="221" t="s">
        <v>32</v>
      </c>
      <c r="D5204" s="222">
        <v>0.0214</v>
      </c>
      <c r="E5204" s="223">
        <f t="shared" si="1"/>
        <v>0.9786</v>
      </c>
      <c r="F5204" s="224">
        <v>13373.3</v>
      </c>
    </row>
    <row r="5205">
      <c r="A5205" s="219" t="s">
        <v>11152</v>
      </c>
      <c r="B5205" s="220" t="s">
        <v>11153</v>
      </c>
      <c r="C5205" s="221" t="s">
        <v>32</v>
      </c>
      <c r="D5205" s="222">
        <v>0.0188</v>
      </c>
      <c r="E5205" s="223">
        <f t="shared" si="1"/>
        <v>0.9812</v>
      </c>
      <c r="F5205" s="224">
        <v>15241.43</v>
      </c>
    </row>
    <row r="5206">
      <c r="A5206" s="219" t="s">
        <v>11154</v>
      </c>
      <c r="B5206" s="220" t="s">
        <v>11155</v>
      </c>
      <c r="C5206" s="221" t="s">
        <v>32</v>
      </c>
      <c r="D5206" s="222">
        <v>0.0435</v>
      </c>
      <c r="E5206" s="223">
        <f t="shared" si="1"/>
        <v>0.9565</v>
      </c>
      <c r="F5206" s="224">
        <v>2470.29</v>
      </c>
    </row>
    <row r="5207">
      <c r="A5207" s="219" t="s">
        <v>11156</v>
      </c>
      <c r="B5207" s="220" t="s">
        <v>11157</v>
      </c>
      <c r="C5207" s="221" t="s">
        <v>32</v>
      </c>
      <c r="D5207" s="222">
        <v>0.0404</v>
      </c>
      <c r="E5207" s="223">
        <f t="shared" si="1"/>
        <v>0.9596</v>
      </c>
      <c r="F5207" s="224">
        <v>2654.62</v>
      </c>
    </row>
    <row r="5208">
      <c r="A5208" s="219" t="s">
        <v>11158</v>
      </c>
      <c r="B5208" s="220" t="s">
        <v>11159</v>
      </c>
      <c r="C5208" s="221" t="s">
        <v>32</v>
      </c>
      <c r="D5208" s="222">
        <v>0.0334</v>
      </c>
      <c r="E5208" s="223">
        <f t="shared" si="1"/>
        <v>0.9666</v>
      </c>
      <c r="F5208" s="224">
        <v>3472.16</v>
      </c>
    </row>
    <row r="5209">
      <c r="A5209" s="219" t="s">
        <v>11160</v>
      </c>
      <c r="B5209" s="220" t="s">
        <v>11161</v>
      </c>
      <c r="C5209" s="221" t="s">
        <v>32</v>
      </c>
      <c r="D5209" s="222">
        <v>0.0302</v>
      </c>
      <c r="E5209" s="223">
        <f t="shared" si="1"/>
        <v>0.9698</v>
      </c>
      <c r="F5209" s="224">
        <v>3845.79</v>
      </c>
    </row>
    <row r="5210">
      <c r="A5210" s="219" t="s">
        <v>11162</v>
      </c>
      <c r="B5210" s="220" t="s">
        <v>11163</v>
      </c>
      <c r="C5210" s="221" t="s">
        <v>32</v>
      </c>
      <c r="D5210" s="222">
        <v>0.027</v>
      </c>
      <c r="E5210" s="223">
        <f t="shared" si="1"/>
        <v>0.973</v>
      </c>
      <c r="F5210" s="224">
        <v>4484.83</v>
      </c>
    </row>
    <row r="5211">
      <c r="A5211" s="219" t="s">
        <v>11164</v>
      </c>
      <c r="B5211" s="220" t="s">
        <v>11165</v>
      </c>
      <c r="C5211" s="221" t="s">
        <v>32</v>
      </c>
      <c r="D5211" s="222">
        <v>0.0241</v>
      </c>
      <c r="E5211" s="223">
        <f t="shared" si="1"/>
        <v>0.9759</v>
      </c>
      <c r="F5211" s="224">
        <v>5019.27</v>
      </c>
    </row>
    <row r="5212">
      <c r="A5212" s="219" t="s">
        <v>11166</v>
      </c>
      <c r="B5212" s="220" t="s">
        <v>11167</v>
      </c>
      <c r="C5212" s="221" t="s">
        <v>32</v>
      </c>
      <c r="D5212" s="222">
        <v>0.05</v>
      </c>
      <c r="E5212" s="223">
        <f t="shared" si="1"/>
        <v>0.95</v>
      </c>
      <c r="F5212" s="224">
        <v>2147.09</v>
      </c>
    </row>
    <row r="5213">
      <c r="A5213" s="219" t="s">
        <v>11168</v>
      </c>
      <c r="B5213" s="220" t="s">
        <v>11169</v>
      </c>
      <c r="C5213" s="221" t="s">
        <v>32</v>
      </c>
      <c r="D5213" s="222">
        <v>0.0458</v>
      </c>
      <c r="E5213" s="223">
        <f t="shared" si="1"/>
        <v>0.9542</v>
      </c>
      <c r="F5213" s="224">
        <v>2342.4</v>
      </c>
    </row>
    <row r="5214">
      <c r="A5214" s="219" t="s">
        <v>11170</v>
      </c>
      <c r="B5214" s="220" t="s">
        <v>11171</v>
      </c>
      <c r="C5214" s="221" t="s">
        <v>32</v>
      </c>
      <c r="D5214" s="222">
        <v>0.028</v>
      </c>
      <c r="E5214" s="223">
        <f t="shared" si="1"/>
        <v>0.972</v>
      </c>
      <c r="F5214" s="224">
        <v>6368.98</v>
      </c>
    </row>
    <row r="5215">
      <c r="A5215" s="219" t="s">
        <v>11172</v>
      </c>
      <c r="B5215" s="220" t="s">
        <v>11173</v>
      </c>
      <c r="C5215" s="221" t="s">
        <v>32</v>
      </c>
      <c r="D5215" s="222">
        <v>0.0272</v>
      </c>
      <c r="E5215" s="223">
        <f t="shared" si="1"/>
        <v>0.9728</v>
      </c>
      <c r="F5215" s="224">
        <v>6713.59</v>
      </c>
    </row>
    <row r="5216">
      <c r="A5216" s="219" t="s">
        <v>11174</v>
      </c>
      <c r="B5216" s="220" t="s">
        <v>11175</v>
      </c>
      <c r="C5216" s="221" t="s">
        <v>32</v>
      </c>
      <c r="D5216" s="222">
        <v>0.0227</v>
      </c>
      <c r="E5216" s="223">
        <f t="shared" si="1"/>
        <v>0.9773</v>
      </c>
      <c r="F5216" s="224">
        <v>8823.74</v>
      </c>
    </row>
    <row r="5217">
      <c r="A5217" s="219" t="s">
        <v>11176</v>
      </c>
      <c r="B5217" s="220" t="s">
        <v>11177</v>
      </c>
      <c r="C5217" s="221" t="s">
        <v>32</v>
      </c>
      <c r="D5217" s="222">
        <v>0.0244</v>
      </c>
      <c r="E5217" s="223">
        <f t="shared" si="1"/>
        <v>0.9756</v>
      </c>
      <c r="F5217" s="224">
        <v>10941.11</v>
      </c>
    </row>
    <row r="5218">
      <c r="A5218" s="219" t="s">
        <v>11178</v>
      </c>
      <c r="B5218" s="220" t="s">
        <v>11179</v>
      </c>
      <c r="C5218" s="221" t="s">
        <v>32</v>
      </c>
      <c r="D5218" s="222">
        <v>0.0218</v>
      </c>
      <c r="E5218" s="223">
        <f t="shared" si="1"/>
        <v>0.9782</v>
      </c>
      <c r="F5218" s="224">
        <v>12220.87</v>
      </c>
    </row>
    <row r="5219">
      <c r="A5219" s="219" t="s">
        <v>11180</v>
      </c>
      <c r="B5219" s="220" t="s">
        <v>11181</v>
      </c>
      <c r="C5219" s="221" t="s">
        <v>32</v>
      </c>
      <c r="D5219" s="222">
        <v>0.0122</v>
      </c>
      <c r="E5219" s="223">
        <f t="shared" si="1"/>
        <v>0.9878</v>
      </c>
      <c r="F5219" s="224">
        <v>29523.27</v>
      </c>
    </row>
    <row r="5220">
      <c r="A5220" s="219" t="s">
        <v>11182</v>
      </c>
      <c r="B5220" s="220" t="s">
        <v>11183</v>
      </c>
      <c r="C5220" s="221" t="s">
        <v>32</v>
      </c>
      <c r="D5220" s="222">
        <v>0.0098</v>
      </c>
      <c r="E5220" s="223">
        <f t="shared" si="1"/>
        <v>0.9902</v>
      </c>
      <c r="F5220" s="224">
        <v>37799.8</v>
      </c>
    </row>
    <row r="5221">
      <c r="A5221" s="219" t="s">
        <v>11184</v>
      </c>
      <c r="B5221" s="220" t="s">
        <v>11185</v>
      </c>
      <c r="C5221" s="221" t="s">
        <v>32</v>
      </c>
      <c r="D5221" s="222">
        <v>0.6648</v>
      </c>
      <c r="E5221" s="223">
        <f t="shared" si="1"/>
        <v>0.3352</v>
      </c>
      <c r="F5221" s="224">
        <v>17.9</v>
      </c>
    </row>
    <row r="5222">
      <c r="A5222" s="219" t="s">
        <v>11186</v>
      </c>
      <c r="B5222" s="220" t="s">
        <v>11187</v>
      </c>
      <c r="C5222" s="221" t="s">
        <v>107</v>
      </c>
      <c r="D5222" s="222">
        <v>0.0746</v>
      </c>
      <c r="E5222" s="223">
        <f t="shared" si="1"/>
        <v>0.9254</v>
      </c>
      <c r="F5222" s="224">
        <v>63.17</v>
      </c>
    </row>
    <row r="5223">
      <c r="A5223" s="219" t="s">
        <v>11188</v>
      </c>
      <c r="B5223" s="220" t="s">
        <v>11189</v>
      </c>
      <c r="C5223" s="221" t="s">
        <v>107</v>
      </c>
      <c r="D5223" s="222">
        <v>0.1279</v>
      </c>
      <c r="E5223" s="223">
        <f t="shared" si="1"/>
        <v>0.8721</v>
      </c>
      <c r="F5223" s="224">
        <v>32.84</v>
      </c>
    </row>
    <row r="5224">
      <c r="A5224" s="219" t="s">
        <v>11190</v>
      </c>
      <c r="B5224" s="220" t="s">
        <v>11191</v>
      </c>
      <c r="C5224" s="221" t="s">
        <v>107</v>
      </c>
      <c r="D5224" s="222">
        <v>0.0887</v>
      </c>
      <c r="E5224" s="223">
        <f t="shared" si="1"/>
        <v>0.9113</v>
      </c>
      <c r="F5224" s="224">
        <v>50.3</v>
      </c>
    </row>
    <row r="5225">
      <c r="A5225" s="219" t="s">
        <v>11192</v>
      </c>
      <c r="B5225" s="220" t="s">
        <v>11193</v>
      </c>
      <c r="C5225" s="221" t="s">
        <v>107</v>
      </c>
      <c r="D5225" s="222">
        <v>0.0642</v>
      </c>
      <c r="E5225" s="223">
        <f t="shared" si="1"/>
        <v>0.9358</v>
      </c>
      <c r="F5225" s="224">
        <v>76.18</v>
      </c>
    </row>
    <row r="5226">
      <c r="A5226" s="219" t="s">
        <v>11194</v>
      </c>
      <c r="B5226" s="220" t="s">
        <v>11195</v>
      </c>
      <c r="C5226" s="221" t="s">
        <v>107</v>
      </c>
      <c r="D5226" s="222">
        <v>0.0522</v>
      </c>
      <c r="E5226" s="223">
        <f t="shared" si="1"/>
        <v>0.9478</v>
      </c>
      <c r="F5226" s="224">
        <v>58.76</v>
      </c>
    </row>
    <row r="5227">
      <c r="A5227" s="219" t="s">
        <v>11196</v>
      </c>
      <c r="B5227" s="220" t="s">
        <v>11197</v>
      </c>
      <c r="C5227" s="221" t="s">
        <v>107</v>
      </c>
      <c r="D5227" s="222">
        <v>0.0456</v>
      </c>
      <c r="E5227" s="223">
        <f t="shared" si="1"/>
        <v>0.9544</v>
      </c>
      <c r="F5227" s="224">
        <v>58.14</v>
      </c>
    </row>
    <row r="5228">
      <c r="A5228" s="219" t="s">
        <v>11198</v>
      </c>
      <c r="B5228" s="220" t="s">
        <v>11199</v>
      </c>
      <c r="C5228" s="221" t="s">
        <v>107</v>
      </c>
      <c r="D5228" s="222">
        <v>0.09</v>
      </c>
      <c r="E5228" s="223">
        <f t="shared" si="1"/>
        <v>0.91</v>
      </c>
      <c r="F5228" s="224">
        <v>28.43</v>
      </c>
    </row>
    <row r="5229">
      <c r="A5229" s="219" t="s">
        <v>11200</v>
      </c>
      <c r="B5229" s="220" t="s">
        <v>11201</v>
      </c>
      <c r="C5229" s="221" t="s">
        <v>107</v>
      </c>
      <c r="D5229" s="222">
        <v>0.0807</v>
      </c>
      <c r="E5229" s="223">
        <f t="shared" si="1"/>
        <v>0.9193</v>
      </c>
      <c r="F5229" s="224">
        <v>27.99</v>
      </c>
    </row>
    <row r="5230">
      <c r="A5230" s="219" t="s">
        <v>11202</v>
      </c>
      <c r="B5230" s="220" t="s">
        <v>11203</v>
      </c>
      <c r="C5230" s="221" t="s">
        <v>107</v>
      </c>
      <c r="D5230" s="222">
        <v>0.0615</v>
      </c>
      <c r="E5230" s="223">
        <f t="shared" si="1"/>
        <v>0.9385</v>
      </c>
      <c r="F5230" s="224">
        <v>45.89</v>
      </c>
    </row>
    <row r="5231">
      <c r="A5231" s="219" t="s">
        <v>11204</v>
      </c>
      <c r="B5231" s="220" t="s">
        <v>11205</v>
      </c>
      <c r="C5231" s="221" t="s">
        <v>107</v>
      </c>
      <c r="D5231" s="222">
        <v>0.0544</v>
      </c>
      <c r="E5231" s="223">
        <f t="shared" si="1"/>
        <v>0.9456</v>
      </c>
      <c r="F5231" s="224">
        <v>45.4</v>
      </c>
    </row>
    <row r="5232">
      <c r="A5232" s="219" t="s">
        <v>11206</v>
      </c>
      <c r="B5232" s="220" t="s">
        <v>11207</v>
      </c>
      <c r="C5232" s="221" t="s">
        <v>107</v>
      </c>
      <c r="D5232" s="222">
        <v>0.0453</v>
      </c>
      <c r="E5232" s="223">
        <f t="shared" si="1"/>
        <v>0.9547</v>
      </c>
      <c r="F5232" s="224">
        <v>71.77</v>
      </c>
    </row>
    <row r="5233">
      <c r="A5233" s="219" t="s">
        <v>11208</v>
      </c>
      <c r="B5233" s="220" t="s">
        <v>11209</v>
      </c>
      <c r="C5233" s="221" t="s">
        <v>107</v>
      </c>
      <c r="D5233" s="222">
        <v>0.039</v>
      </c>
      <c r="E5233" s="223">
        <f t="shared" si="1"/>
        <v>0.961</v>
      </c>
      <c r="F5233" s="224">
        <v>71.09</v>
      </c>
    </row>
    <row r="5234">
      <c r="A5234" s="219" t="s">
        <v>11210</v>
      </c>
      <c r="B5234" s="220" t="s">
        <v>11211</v>
      </c>
      <c r="C5234" s="221" t="s">
        <v>32</v>
      </c>
      <c r="D5234" s="222">
        <v>0.402</v>
      </c>
      <c r="E5234" s="223">
        <f t="shared" si="1"/>
        <v>0.598</v>
      </c>
      <c r="F5234" s="224">
        <v>17.39</v>
      </c>
    </row>
    <row r="5235">
      <c r="A5235" s="219" t="s">
        <v>11212</v>
      </c>
      <c r="B5235" s="220" t="s">
        <v>11213</v>
      </c>
      <c r="C5235" s="221" t="s">
        <v>32</v>
      </c>
      <c r="D5235" s="222">
        <v>0.4162</v>
      </c>
      <c r="E5235" s="223">
        <f t="shared" si="1"/>
        <v>0.5838</v>
      </c>
      <c r="F5235" s="224">
        <v>18.62</v>
      </c>
    </row>
    <row r="5236">
      <c r="A5236" s="219" t="s">
        <v>11214</v>
      </c>
      <c r="B5236" s="220" t="s">
        <v>11215</v>
      </c>
      <c r="C5236" s="221" t="s">
        <v>32</v>
      </c>
      <c r="D5236" s="222">
        <v>0.4535</v>
      </c>
      <c r="E5236" s="223">
        <f t="shared" si="1"/>
        <v>0.5465</v>
      </c>
      <c r="F5236" s="224">
        <v>21.06</v>
      </c>
    </row>
    <row r="5237">
      <c r="A5237" s="219" t="s">
        <v>11216</v>
      </c>
      <c r="B5237" s="220" t="s">
        <v>11217</v>
      </c>
      <c r="C5237" s="221" t="s">
        <v>32</v>
      </c>
      <c r="D5237" s="222">
        <v>0.4157</v>
      </c>
      <c r="E5237" s="223">
        <f t="shared" si="1"/>
        <v>0.5843</v>
      </c>
      <c r="F5237" s="224">
        <v>18.57</v>
      </c>
    </row>
    <row r="5238">
      <c r="A5238" s="219" t="s">
        <v>11218</v>
      </c>
      <c r="B5238" s="220" t="s">
        <v>11219</v>
      </c>
      <c r="C5238" s="221" t="s">
        <v>32</v>
      </c>
      <c r="D5238" s="222">
        <v>0.3628</v>
      </c>
      <c r="E5238" s="223">
        <f t="shared" si="1"/>
        <v>0.6372</v>
      </c>
      <c r="F5238" s="224">
        <v>15.49</v>
      </c>
    </row>
    <row r="5239">
      <c r="A5239" s="219" t="s">
        <v>11220</v>
      </c>
      <c r="B5239" s="220" t="s">
        <v>11221</v>
      </c>
      <c r="C5239" s="221" t="s">
        <v>32</v>
      </c>
      <c r="D5239" s="222">
        <v>0.2818</v>
      </c>
      <c r="E5239" s="223">
        <f t="shared" si="1"/>
        <v>0.7182</v>
      </c>
      <c r="F5239" s="224">
        <v>18.74</v>
      </c>
    </row>
    <row r="5240">
      <c r="A5240" s="219" t="s">
        <v>11222</v>
      </c>
      <c r="B5240" s="220" t="s">
        <v>11223</v>
      </c>
      <c r="C5240" s="221" t="s">
        <v>32</v>
      </c>
      <c r="D5240" s="222">
        <v>0.3745</v>
      </c>
      <c r="E5240" s="223">
        <f t="shared" si="1"/>
        <v>0.6255</v>
      </c>
      <c r="F5240" s="224">
        <v>23.87</v>
      </c>
    </row>
    <row r="5241">
      <c r="A5241" s="219" t="s">
        <v>11224</v>
      </c>
      <c r="B5241" s="220" t="s">
        <v>11225</v>
      </c>
      <c r="C5241" s="221" t="s">
        <v>32</v>
      </c>
      <c r="D5241" s="222">
        <v>0.4521</v>
      </c>
      <c r="E5241" s="223">
        <f t="shared" si="1"/>
        <v>0.5479</v>
      </c>
      <c r="F5241" s="224">
        <v>31.43</v>
      </c>
    </row>
    <row r="5242">
      <c r="A5242" s="219" t="s">
        <v>11226</v>
      </c>
      <c r="B5242" s="220" t="s">
        <v>11227</v>
      </c>
      <c r="C5242" s="221" t="s">
        <v>32</v>
      </c>
      <c r="D5242" s="222">
        <v>0.387</v>
      </c>
      <c r="E5242" s="223">
        <f t="shared" si="1"/>
        <v>0.613</v>
      </c>
      <c r="F5242" s="224">
        <v>25.22</v>
      </c>
    </row>
    <row r="5243">
      <c r="A5243" s="219" t="s">
        <v>11228</v>
      </c>
      <c r="B5243" s="220" t="s">
        <v>11229</v>
      </c>
      <c r="C5243" s="221" t="s">
        <v>32</v>
      </c>
      <c r="D5243" s="222">
        <v>0.3483</v>
      </c>
      <c r="E5243" s="223">
        <f t="shared" si="1"/>
        <v>0.6517</v>
      </c>
      <c r="F5243" s="224">
        <v>22.25</v>
      </c>
    </row>
    <row r="5244">
      <c r="A5244" s="219" t="s">
        <v>11230</v>
      </c>
      <c r="B5244" s="220" t="s">
        <v>11231</v>
      </c>
      <c r="C5244" s="221" t="s">
        <v>32</v>
      </c>
      <c r="D5244" s="222">
        <v>0.1911</v>
      </c>
      <c r="E5244" s="223">
        <f t="shared" si="1"/>
        <v>0.8089</v>
      </c>
      <c r="F5244" s="224">
        <v>15.44</v>
      </c>
    </row>
    <row r="5245">
      <c r="A5245" s="219" t="s">
        <v>11232</v>
      </c>
      <c r="B5245" s="220" t="s">
        <v>11233</v>
      </c>
      <c r="C5245" s="221" t="s">
        <v>32</v>
      </c>
      <c r="D5245" s="222">
        <v>0.1281</v>
      </c>
      <c r="E5245" s="223">
        <f t="shared" si="1"/>
        <v>0.8719</v>
      </c>
      <c r="F5245" s="224">
        <v>29.36</v>
      </c>
    </row>
    <row r="5246">
      <c r="A5246" s="219" t="s">
        <v>11234</v>
      </c>
      <c r="B5246" s="220" t="s">
        <v>11235</v>
      </c>
      <c r="C5246" s="221" t="s">
        <v>32</v>
      </c>
      <c r="D5246" s="222">
        <v>0.097</v>
      </c>
      <c r="E5246" s="223">
        <f t="shared" si="1"/>
        <v>0.903</v>
      </c>
      <c r="F5246" s="224">
        <v>47.72</v>
      </c>
    </row>
    <row r="5247">
      <c r="A5247" s="219" t="s">
        <v>11236</v>
      </c>
      <c r="B5247" s="220" t="s">
        <v>11237</v>
      </c>
      <c r="C5247" s="221" t="s">
        <v>32</v>
      </c>
      <c r="D5247" s="222">
        <v>0.0867</v>
      </c>
      <c r="E5247" s="223">
        <f t="shared" si="1"/>
        <v>0.9133</v>
      </c>
      <c r="F5247" s="224">
        <v>67.05</v>
      </c>
    </row>
    <row r="5248">
      <c r="A5248" s="219" t="s">
        <v>11238</v>
      </c>
      <c r="B5248" s="220" t="s">
        <v>11239</v>
      </c>
      <c r="C5248" s="221" t="s">
        <v>32</v>
      </c>
      <c r="D5248" s="222">
        <v>0.0403</v>
      </c>
      <c r="E5248" s="223">
        <f t="shared" si="1"/>
        <v>0.9597</v>
      </c>
      <c r="F5248" s="224">
        <v>181.41</v>
      </c>
    </row>
    <row r="5249">
      <c r="A5249" s="219" t="s">
        <v>11240</v>
      </c>
      <c r="B5249" s="220" t="s">
        <v>11241</v>
      </c>
      <c r="C5249" s="221" t="s">
        <v>32</v>
      </c>
      <c r="D5249" s="222">
        <v>0.1816</v>
      </c>
      <c r="E5249" s="223">
        <f t="shared" si="1"/>
        <v>0.8184</v>
      </c>
      <c r="F5249" s="224">
        <v>20.49</v>
      </c>
    </row>
    <row r="5250">
      <c r="A5250" s="219" t="s">
        <v>11242</v>
      </c>
      <c r="B5250" s="220" t="s">
        <v>11243</v>
      </c>
      <c r="C5250" s="221" t="s">
        <v>32</v>
      </c>
      <c r="D5250" s="222">
        <v>0.2273</v>
      </c>
      <c r="E5250" s="223">
        <f t="shared" si="1"/>
        <v>0.7727</v>
      </c>
      <c r="F5250" s="224">
        <v>22.44</v>
      </c>
    </row>
    <row r="5251">
      <c r="A5251" s="219" t="s">
        <v>11244</v>
      </c>
      <c r="B5251" s="220" t="s">
        <v>11245</v>
      </c>
      <c r="C5251" s="221" t="s">
        <v>32</v>
      </c>
      <c r="D5251" s="222">
        <v>0.2262</v>
      </c>
      <c r="E5251" s="223">
        <f t="shared" si="1"/>
        <v>0.7738</v>
      </c>
      <c r="F5251" s="224">
        <v>22.41</v>
      </c>
    </row>
    <row r="5252">
      <c r="A5252" s="219" t="s">
        <v>11246</v>
      </c>
      <c r="B5252" s="220" t="s">
        <v>11247</v>
      </c>
      <c r="C5252" s="221" t="s">
        <v>32</v>
      </c>
      <c r="D5252" s="222">
        <v>0.2201</v>
      </c>
      <c r="E5252" s="223">
        <f t="shared" si="1"/>
        <v>0.7799</v>
      </c>
      <c r="F5252" s="224">
        <v>22.13</v>
      </c>
    </row>
    <row r="5253">
      <c r="A5253" s="219" t="s">
        <v>11248</v>
      </c>
      <c r="B5253" s="220" t="s">
        <v>11249</v>
      </c>
      <c r="C5253" s="221" t="s">
        <v>32</v>
      </c>
      <c r="D5253" s="222">
        <v>0.1844</v>
      </c>
      <c r="E5253" s="223">
        <f t="shared" si="1"/>
        <v>0.8156</v>
      </c>
      <c r="F5253" s="224">
        <v>20.61</v>
      </c>
    </row>
    <row r="5254">
      <c r="A5254" s="219" t="s">
        <v>11250</v>
      </c>
      <c r="B5254" s="220" t="s">
        <v>11251</v>
      </c>
      <c r="C5254" s="221" t="s">
        <v>32</v>
      </c>
      <c r="D5254" s="222">
        <v>0.1434</v>
      </c>
      <c r="E5254" s="223">
        <f t="shared" si="1"/>
        <v>0.8566</v>
      </c>
      <c r="F5254" s="224">
        <v>19.8</v>
      </c>
    </row>
    <row r="5255">
      <c r="A5255" s="219" t="s">
        <v>11252</v>
      </c>
      <c r="B5255" s="220" t="s">
        <v>11253</v>
      </c>
      <c r="C5255" s="221" t="s">
        <v>32</v>
      </c>
      <c r="D5255" s="222">
        <v>0.1888</v>
      </c>
      <c r="E5255" s="223">
        <f t="shared" si="1"/>
        <v>0.8112</v>
      </c>
      <c r="F5255" s="224">
        <v>21.5</v>
      </c>
    </row>
    <row r="5256">
      <c r="A5256" s="219" t="s">
        <v>11254</v>
      </c>
      <c r="B5256" s="220" t="s">
        <v>11255</v>
      </c>
      <c r="C5256" s="221" t="s">
        <v>32</v>
      </c>
      <c r="D5256" s="222">
        <v>0.2407</v>
      </c>
      <c r="E5256" s="223">
        <f t="shared" si="1"/>
        <v>0.7593</v>
      </c>
      <c r="F5256" s="224">
        <v>23.89</v>
      </c>
    </row>
    <row r="5257">
      <c r="A5257" s="219" t="s">
        <v>11256</v>
      </c>
      <c r="B5257" s="220" t="s">
        <v>11257</v>
      </c>
      <c r="C5257" s="221" t="s">
        <v>32</v>
      </c>
      <c r="D5257" s="222">
        <v>0.2861</v>
      </c>
      <c r="E5257" s="223">
        <f t="shared" si="1"/>
        <v>0.7139</v>
      </c>
      <c r="F5257" s="224">
        <v>26.53</v>
      </c>
    </row>
    <row r="5258">
      <c r="A5258" s="219" t="s">
        <v>11258</v>
      </c>
      <c r="B5258" s="220" t="s">
        <v>11259</v>
      </c>
      <c r="C5258" s="221" t="s">
        <v>32</v>
      </c>
      <c r="D5258" s="222">
        <v>0.2465</v>
      </c>
      <c r="E5258" s="223">
        <f t="shared" si="1"/>
        <v>0.7535</v>
      </c>
      <c r="F5258" s="224">
        <v>24.22</v>
      </c>
    </row>
    <row r="5259">
      <c r="A5259" s="219" t="s">
        <v>11260</v>
      </c>
      <c r="B5259" s="220" t="s">
        <v>11261</v>
      </c>
      <c r="C5259" s="221" t="s">
        <v>32</v>
      </c>
      <c r="D5259" s="222">
        <v>0.217</v>
      </c>
      <c r="E5259" s="223">
        <f t="shared" si="1"/>
        <v>0.783</v>
      </c>
      <c r="F5259" s="224">
        <v>22.77</v>
      </c>
    </row>
    <row r="5260">
      <c r="A5260" s="219" t="s">
        <v>11262</v>
      </c>
      <c r="B5260" s="220" t="s">
        <v>11263</v>
      </c>
      <c r="C5260" s="221" t="s">
        <v>32</v>
      </c>
      <c r="D5260" s="222">
        <v>0.1492</v>
      </c>
      <c r="E5260" s="223">
        <f t="shared" si="1"/>
        <v>0.8508</v>
      </c>
      <c r="F5260" s="224">
        <v>24.59</v>
      </c>
    </row>
    <row r="5261">
      <c r="A5261" s="219" t="s">
        <v>11264</v>
      </c>
      <c r="B5261" s="220" t="s">
        <v>11265</v>
      </c>
      <c r="C5261" s="221" t="s">
        <v>32</v>
      </c>
      <c r="D5261" s="222">
        <v>0.1837</v>
      </c>
      <c r="E5261" s="223">
        <f t="shared" si="1"/>
        <v>0.8163</v>
      </c>
      <c r="F5261" s="224">
        <v>26.62</v>
      </c>
    </row>
    <row r="5262">
      <c r="A5262" s="219" t="s">
        <v>11266</v>
      </c>
      <c r="B5262" s="220" t="s">
        <v>11267</v>
      </c>
      <c r="C5262" s="221" t="s">
        <v>32</v>
      </c>
      <c r="D5262" s="222">
        <v>0.2298</v>
      </c>
      <c r="E5262" s="223">
        <f t="shared" si="1"/>
        <v>0.7702</v>
      </c>
      <c r="F5262" s="224">
        <v>28.68</v>
      </c>
    </row>
    <row r="5263">
      <c r="A5263" s="219" t="s">
        <v>11268</v>
      </c>
      <c r="B5263" s="220" t="s">
        <v>11269</v>
      </c>
      <c r="C5263" s="221" t="s">
        <v>32</v>
      </c>
      <c r="D5263" s="222">
        <v>0.2689</v>
      </c>
      <c r="E5263" s="223">
        <f t="shared" si="1"/>
        <v>0.7311</v>
      </c>
      <c r="F5263" s="224">
        <v>31.31</v>
      </c>
    </row>
    <row r="5264">
      <c r="A5264" s="219" t="s">
        <v>11270</v>
      </c>
      <c r="B5264" s="220" t="s">
        <v>11271</v>
      </c>
      <c r="C5264" s="221" t="s">
        <v>32</v>
      </c>
      <c r="D5264" s="222">
        <v>0.2344</v>
      </c>
      <c r="E5264" s="223">
        <f t="shared" si="1"/>
        <v>0.7656</v>
      </c>
      <c r="F5264" s="224">
        <v>29.01</v>
      </c>
    </row>
    <row r="5265">
      <c r="A5265" s="219" t="s">
        <v>11272</v>
      </c>
      <c r="B5265" s="220" t="s">
        <v>11273</v>
      </c>
      <c r="C5265" s="221" t="s">
        <v>32</v>
      </c>
      <c r="D5265" s="222">
        <v>0.2098</v>
      </c>
      <c r="E5265" s="223">
        <f t="shared" si="1"/>
        <v>0.7902</v>
      </c>
      <c r="F5265" s="224">
        <v>27.55</v>
      </c>
    </row>
    <row r="5266">
      <c r="A5266" s="219" t="s">
        <v>11274</v>
      </c>
      <c r="B5266" s="220" t="s">
        <v>11275</v>
      </c>
      <c r="C5266" s="221" t="s">
        <v>32</v>
      </c>
      <c r="D5266" s="222">
        <v>0.101</v>
      </c>
      <c r="E5266" s="223">
        <f t="shared" si="1"/>
        <v>0.899</v>
      </c>
      <c r="F5266" s="224">
        <v>31.77</v>
      </c>
    </row>
    <row r="5267">
      <c r="A5267" s="219" t="s">
        <v>11276</v>
      </c>
      <c r="B5267" s="220" t="s">
        <v>11277</v>
      </c>
      <c r="C5267" s="221" t="s">
        <v>32</v>
      </c>
      <c r="D5267" s="222">
        <v>0.1301</v>
      </c>
      <c r="E5267" s="223">
        <f t="shared" si="1"/>
        <v>0.8699</v>
      </c>
      <c r="F5267" s="224">
        <v>33.35</v>
      </c>
    </row>
    <row r="5268">
      <c r="A5268" s="219" t="s">
        <v>11278</v>
      </c>
      <c r="B5268" s="220" t="s">
        <v>11279</v>
      </c>
      <c r="C5268" s="221" t="s">
        <v>32</v>
      </c>
      <c r="D5268" s="222">
        <v>0.1745</v>
      </c>
      <c r="E5268" s="223">
        <f t="shared" si="1"/>
        <v>0.8255</v>
      </c>
      <c r="F5268" s="224">
        <v>36.11</v>
      </c>
    </row>
    <row r="5269">
      <c r="A5269" s="219" t="s">
        <v>11280</v>
      </c>
      <c r="B5269" s="220" t="s">
        <v>11281</v>
      </c>
      <c r="C5269" s="221" t="s">
        <v>32</v>
      </c>
      <c r="D5269" s="222">
        <v>0.2391</v>
      </c>
      <c r="E5269" s="223">
        <f t="shared" si="1"/>
        <v>0.7609</v>
      </c>
      <c r="F5269" s="224">
        <v>40.78</v>
      </c>
    </row>
    <row r="5270">
      <c r="A5270" s="219" t="s">
        <v>11282</v>
      </c>
      <c r="B5270" s="220" t="s">
        <v>11283</v>
      </c>
      <c r="C5270" s="221" t="s">
        <v>32</v>
      </c>
      <c r="D5270" s="222">
        <v>0.187</v>
      </c>
      <c r="E5270" s="223">
        <f t="shared" si="1"/>
        <v>0.813</v>
      </c>
      <c r="F5270" s="224">
        <v>37.01</v>
      </c>
    </row>
    <row r="5271">
      <c r="A5271" s="219" t="s">
        <v>11284</v>
      </c>
      <c r="B5271" s="220" t="s">
        <v>11285</v>
      </c>
      <c r="C5271" s="221" t="s">
        <v>32</v>
      </c>
      <c r="D5271" s="222">
        <v>0.1665</v>
      </c>
      <c r="E5271" s="223">
        <f t="shared" si="1"/>
        <v>0.8335</v>
      </c>
      <c r="F5271" s="224">
        <v>35.61</v>
      </c>
    </row>
    <row r="5272">
      <c r="A5272" s="219" t="s">
        <v>11286</v>
      </c>
      <c r="B5272" s="220" t="s">
        <v>11287</v>
      </c>
      <c r="C5272" s="221" t="s">
        <v>32</v>
      </c>
      <c r="D5272" s="222">
        <v>0.2191</v>
      </c>
      <c r="E5272" s="223">
        <f t="shared" si="1"/>
        <v>0.7809</v>
      </c>
      <c r="F5272" s="224">
        <v>21.91</v>
      </c>
    </row>
    <row r="5273">
      <c r="A5273" s="219" t="s">
        <v>11288</v>
      </c>
      <c r="B5273" s="220" t="s">
        <v>11289</v>
      </c>
      <c r="C5273" s="221" t="s">
        <v>32</v>
      </c>
      <c r="D5273" s="222">
        <v>0.2776</v>
      </c>
      <c r="E5273" s="223">
        <f t="shared" si="1"/>
        <v>0.7224</v>
      </c>
      <c r="F5273" s="224">
        <v>24.82</v>
      </c>
    </row>
    <row r="5274">
      <c r="A5274" s="219" t="s">
        <v>11290</v>
      </c>
      <c r="B5274" s="220" t="s">
        <v>11291</v>
      </c>
      <c r="C5274" s="221" t="s">
        <v>32</v>
      </c>
      <c r="D5274" s="222">
        <v>0.2757</v>
      </c>
      <c r="E5274" s="223">
        <f t="shared" si="1"/>
        <v>0.7243</v>
      </c>
      <c r="F5274" s="224">
        <v>24.77</v>
      </c>
    </row>
    <row r="5275">
      <c r="A5275" s="219" t="s">
        <v>11292</v>
      </c>
      <c r="B5275" s="220" t="s">
        <v>11293</v>
      </c>
      <c r="C5275" s="221" t="s">
        <v>32</v>
      </c>
      <c r="D5275" s="222">
        <v>0.2683</v>
      </c>
      <c r="E5275" s="223">
        <f t="shared" si="1"/>
        <v>0.7317</v>
      </c>
      <c r="F5275" s="224">
        <v>24.34</v>
      </c>
    </row>
    <row r="5276">
      <c r="A5276" s="219" t="s">
        <v>11294</v>
      </c>
      <c r="B5276" s="220" t="s">
        <v>11295</v>
      </c>
      <c r="C5276" s="221" t="s">
        <v>32</v>
      </c>
      <c r="D5276" s="222">
        <v>0.2229</v>
      </c>
      <c r="E5276" s="223">
        <f t="shared" si="1"/>
        <v>0.7771</v>
      </c>
      <c r="F5276" s="224">
        <v>22.07</v>
      </c>
    </row>
    <row r="5277">
      <c r="A5277" s="219" t="s">
        <v>11296</v>
      </c>
      <c r="B5277" s="220" t="s">
        <v>11297</v>
      </c>
      <c r="C5277" s="221" t="s">
        <v>32</v>
      </c>
      <c r="D5277" s="222">
        <v>0.124</v>
      </c>
      <c r="E5277" s="223">
        <f t="shared" si="1"/>
        <v>0.876</v>
      </c>
      <c r="F5277" s="224">
        <v>28.14</v>
      </c>
    </row>
    <row r="5278">
      <c r="A5278" s="219" t="s">
        <v>11298</v>
      </c>
      <c r="B5278" s="220" t="s">
        <v>11299</v>
      </c>
      <c r="C5278" s="221" t="s">
        <v>32</v>
      </c>
      <c r="D5278" s="222">
        <v>0.1727</v>
      </c>
      <c r="E5278" s="223">
        <f t="shared" si="1"/>
        <v>0.8273</v>
      </c>
      <c r="F5278" s="224">
        <v>30.69</v>
      </c>
    </row>
    <row r="5279">
      <c r="A5279" s="219" t="s">
        <v>11300</v>
      </c>
      <c r="B5279" s="220" t="s">
        <v>11301</v>
      </c>
      <c r="C5279" s="221" t="s">
        <v>32</v>
      </c>
      <c r="D5279" s="222">
        <v>0.2291</v>
      </c>
      <c r="E5279" s="223">
        <f t="shared" si="1"/>
        <v>0.7709</v>
      </c>
      <c r="F5279" s="224">
        <v>34.27</v>
      </c>
    </row>
    <row r="5280">
      <c r="A5280" s="219" t="s">
        <v>11302</v>
      </c>
      <c r="B5280" s="220" t="s">
        <v>11303</v>
      </c>
      <c r="C5280" s="221" t="s">
        <v>32</v>
      </c>
      <c r="D5280" s="222">
        <v>0.2779</v>
      </c>
      <c r="E5280" s="223">
        <f t="shared" si="1"/>
        <v>0.7221</v>
      </c>
      <c r="F5280" s="224">
        <v>38.18</v>
      </c>
    </row>
    <row r="5281">
      <c r="A5281" s="219" t="s">
        <v>11304</v>
      </c>
      <c r="B5281" s="220" t="s">
        <v>11305</v>
      </c>
      <c r="C5281" s="221" t="s">
        <v>32</v>
      </c>
      <c r="D5281" s="222">
        <v>0.2354</v>
      </c>
      <c r="E5281" s="223">
        <f t="shared" si="1"/>
        <v>0.7646</v>
      </c>
      <c r="F5281" s="224">
        <v>34.75</v>
      </c>
    </row>
    <row r="5282">
      <c r="A5282" s="219" t="s">
        <v>11306</v>
      </c>
      <c r="B5282" s="220" t="s">
        <v>11307</v>
      </c>
      <c r="C5282" s="221" t="s">
        <v>32</v>
      </c>
      <c r="D5282" s="222">
        <v>0.2038</v>
      </c>
      <c r="E5282" s="223">
        <f t="shared" si="1"/>
        <v>0.7962</v>
      </c>
      <c r="F5282" s="224">
        <v>32.58</v>
      </c>
    </row>
    <row r="5283">
      <c r="A5283" s="219" t="s">
        <v>11308</v>
      </c>
      <c r="B5283" s="220" t="s">
        <v>11309</v>
      </c>
      <c r="C5283" s="221" t="s">
        <v>32</v>
      </c>
      <c r="D5283" s="222">
        <v>0.1349</v>
      </c>
      <c r="E5283" s="223">
        <f t="shared" si="1"/>
        <v>0.8651</v>
      </c>
      <c r="F5283" s="224">
        <v>32.02</v>
      </c>
    </row>
    <row r="5284">
      <c r="A5284" s="219" t="s">
        <v>11310</v>
      </c>
      <c r="B5284" s="220" t="s">
        <v>11311</v>
      </c>
      <c r="C5284" s="221" t="s">
        <v>32</v>
      </c>
      <c r="D5284" s="222">
        <v>0.1776</v>
      </c>
      <c r="E5284" s="223">
        <f t="shared" si="1"/>
        <v>0.8224</v>
      </c>
      <c r="F5284" s="224">
        <v>34.57</v>
      </c>
    </row>
    <row r="5285">
      <c r="A5285" s="219" t="s">
        <v>11312</v>
      </c>
      <c r="B5285" s="220" t="s">
        <v>11313</v>
      </c>
      <c r="C5285" s="221" t="s">
        <v>32</v>
      </c>
      <c r="D5285" s="222">
        <v>0.2278</v>
      </c>
      <c r="E5285" s="223">
        <f t="shared" si="1"/>
        <v>0.7722</v>
      </c>
      <c r="F5285" s="224">
        <v>38.14</v>
      </c>
    </row>
    <row r="5286">
      <c r="A5286" s="219" t="s">
        <v>11314</v>
      </c>
      <c r="B5286" s="220" t="s">
        <v>11315</v>
      </c>
      <c r="C5286" s="221" t="s">
        <v>32</v>
      </c>
      <c r="D5286" s="222">
        <v>0.272</v>
      </c>
      <c r="E5286" s="223">
        <f t="shared" si="1"/>
        <v>0.728</v>
      </c>
      <c r="F5286" s="224">
        <v>42.06</v>
      </c>
    </row>
    <row r="5287">
      <c r="A5287" s="219" t="s">
        <v>11316</v>
      </c>
      <c r="B5287" s="220" t="s">
        <v>11317</v>
      </c>
      <c r="C5287" s="221" t="s">
        <v>32</v>
      </c>
      <c r="D5287" s="222">
        <v>0.2332</v>
      </c>
      <c r="E5287" s="223">
        <f t="shared" si="1"/>
        <v>0.7668</v>
      </c>
      <c r="F5287" s="224">
        <v>38.63</v>
      </c>
    </row>
    <row r="5288">
      <c r="A5288" s="219" t="s">
        <v>11318</v>
      </c>
      <c r="B5288" s="220" t="s">
        <v>11319</v>
      </c>
      <c r="C5288" s="221" t="s">
        <v>32</v>
      </c>
      <c r="D5288" s="222">
        <v>0.2048</v>
      </c>
      <c r="E5288" s="223">
        <f t="shared" si="1"/>
        <v>0.7952</v>
      </c>
      <c r="F5288" s="224">
        <v>36.47</v>
      </c>
    </row>
    <row r="5289">
      <c r="A5289" s="219" t="s">
        <v>11320</v>
      </c>
      <c r="B5289" s="220" t="s">
        <v>11321</v>
      </c>
      <c r="C5289" s="221" t="s">
        <v>32</v>
      </c>
      <c r="D5289" s="222">
        <v>0.398</v>
      </c>
      <c r="E5289" s="223">
        <f t="shared" si="1"/>
        <v>0.602</v>
      </c>
      <c r="F5289" s="224">
        <v>14.95</v>
      </c>
    </row>
    <row r="5290">
      <c r="A5290" s="219" t="s">
        <v>11322</v>
      </c>
      <c r="B5290" s="220" t="s">
        <v>11323</v>
      </c>
      <c r="C5290" s="221" t="s">
        <v>32</v>
      </c>
      <c r="D5290" s="222">
        <v>0.4986</v>
      </c>
      <c r="E5290" s="223">
        <f t="shared" si="1"/>
        <v>0.5014</v>
      </c>
      <c r="F5290" s="224">
        <v>21.36</v>
      </c>
    </row>
    <row r="5291">
      <c r="A5291" s="219" t="s">
        <v>11324</v>
      </c>
      <c r="B5291" s="220" t="s">
        <v>11325</v>
      </c>
      <c r="C5291" s="221" t="s">
        <v>32</v>
      </c>
      <c r="D5291" s="222">
        <v>0.4962</v>
      </c>
      <c r="E5291" s="223">
        <f t="shared" si="1"/>
        <v>0.5038</v>
      </c>
      <c r="F5291" s="224">
        <v>21.26</v>
      </c>
    </row>
    <row r="5292">
      <c r="A5292" s="219" t="s">
        <v>11326</v>
      </c>
      <c r="B5292" s="220" t="s">
        <v>11327</v>
      </c>
      <c r="C5292" s="221" t="s">
        <v>32</v>
      </c>
      <c r="D5292" s="222">
        <v>0.4873</v>
      </c>
      <c r="E5292" s="223">
        <f t="shared" si="1"/>
        <v>0.5127</v>
      </c>
      <c r="F5292" s="224">
        <v>20.4</v>
      </c>
    </row>
    <row r="5293">
      <c r="A5293" s="219" t="s">
        <v>11328</v>
      </c>
      <c r="B5293" s="220" t="s">
        <v>11329</v>
      </c>
      <c r="C5293" s="221" t="s">
        <v>32</v>
      </c>
      <c r="D5293" s="222">
        <v>0.424</v>
      </c>
      <c r="E5293" s="223">
        <f t="shared" si="1"/>
        <v>0.576</v>
      </c>
      <c r="F5293" s="224">
        <v>15.85</v>
      </c>
    </row>
    <row r="5294">
      <c r="A5294" s="219" t="s">
        <v>11330</v>
      </c>
      <c r="B5294" s="220" t="s">
        <v>11331</v>
      </c>
      <c r="C5294" s="221" t="s">
        <v>32</v>
      </c>
      <c r="D5294" s="222">
        <v>0.1992</v>
      </c>
      <c r="E5294" s="223">
        <f t="shared" si="1"/>
        <v>0.8008</v>
      </c>
      <c r="F5294" s="224">
        <v>19.38</v>
      </c>
    </row>
    <row r="5295">
      <c r="A5295" s="219" t="s">
        <v>11332</v>
      </c>
      <c r="B5295" s="220" t="s">
        <v>11333</v>
      </c>
      <c r="C5295" s="221" t="s">
        <v>32</v>
      </c>
      <c r="D5295" s="222">
        <v>0.306</v>
      </c>
      <c r="E5295" s="223">
        <f t="shared" si="1"/>
        <v>0.694</v>
      </c>
      <c r="F5295" s="224">
        <v>24.48</v>
      </c>
    </row>
    <row r="5296">
      <c r="A5296" s="219" t="s">
        <v>11334</v>
      </c>
      <c r="B5296" s="220" t="s">
        <v>11335</v>
      </c>
      <c r="C5296" s="221" t="s">
        <v>32</v>
      </c>
      <c r="D5296" s="222">
        <v>0.3982</v>
      </c>
      <c r="E5296" s="223">
        <f t="shared" si="1"/>
        <v>0.6018</v>
      </c>
      <c r="F5296" s="224">
        <v>31.62</v>
      </c>
    </row>
    <row r="5297">
      <c r="A5297" s="219" t="s">
        <v>11336</v>
      </c>
      <c r="B5297" s="220" t="s">
        <v>11337</v>
      </c>
      <c r="C5297" s="221" t="s">
        <v>32</v>
      </c>
      <c r="D5297" s="222">
        <v>0.4587</v>
      </c>
      <c r="E5297" s="223">
        <f t="shared" si="1"/>
        <v>0.5413</v>
      </c>
      <c r="F5297" s="224">
        <v>39.46</v>
      </c>
    </row>
    <row r="5298">
      <c r="A5298" s="219" t="s">
        <v>11338</v>
      </c>
      <c r="B5298" s="220" t="s">
        <v>11339</v>
      </c>
      <c r="C5298" s="221" t="s">
        <v>32</v>
      </c>
      <c r="D5298" s="222">
        <v>0.4061</v>
      </c>
      <c r="E5298" s="223">
        <f t="shared" si="1"/>
        <v>0.5939</v>
      </c>
      <c r="F5298" s="224">
        <v>32.6</v>
      </c>
    </row>
    <row r="5299">
      <c r="A5299" s="219" t="s">
        <v>11340</v>
      </c>
      <c r="B5299" s="220" t="s">
        <v>11341</v>
      </c>
      <c r="C5299" s="221" t="s">
        <v>32</v>
      </c>
      <c r="D5299" s="222">
        <v>0.36</v>
      </c>
      <c r="E5299" s="223">
        <f t="shared" si="1"/>
        <v>0.64</v>
      </c>
      <c r="F5299" s="224">
        <v>28.25</v>
      </c>
    </row>
    <row r="5300">
      <c r="A5300" s="219" t="s">
        <v>11342</v>
      </c>
      <c r="B5300" s="220" t="s">
        <v>11343</v>
      </c>
      <c r="C5300" s="221" t="s">
        <v>32</v>
      </c>
      <c r="D5300" s="222">
        <v>0.164</v>
      </c>
      <c r="E5300" s="223">
        <f t="shared" si="1"/>
        <v>0.836</v>
      </c>
      <c r="F5300" s="224">
        <v>30.37</v>
      </c>
    </row>
    <row r="5301">
      <c r="A5301" s="219" t="s">
        <v>11344</v>
      </c>
      <c r="B5301" s="220" t="s">
        <v>11345</v>
      </c>
      <c r="C5301" s="221" t="s">
        <v>32</v>
      </c>
      <c r="D5301" s="222">
        <v>0.238</v>
      </c>
      <c r="E5301" s="223">
        <f t="shared" si="1"/>
        <v>0.762</v>
      </c>
      <c r="F5301" s="224">
        <v>35.09</v>
      </c>
    </row>
    <row r="5302">
      <c r="A5302" s="219" t="s">
        <v>11346</v>
      </c>
      <c r="B5302" s="220" t="s">
        <v>11347</v>
      </c>
      <c r="C5302" s="221" t="s">
        <v>32</v>
      </c>
      <c r="D5302" s="222">
        <v>0.3288</v>
      </c>
      <c r="E5302" s="223">
        <f t="shared" si="1"/>
        <v>0.6712</v>
      </c>
      <c r="F5302" s="224">
        <v>43.34</v>
      </c>
    </row>
    <row r="5303">
      <c r="A5303" s="219" t="s">
        <v>11348</v>
      </c>
      <c r="B5303" s="220" t="s">
        <v>11349</v>
      </c>
      <c r="C5303" s="221" t="s">
        <v>32</v>
      </c>
      <c r="D5303" s="222">
        <v>0.4236</v>
      </c>
      <c r="E5303" s="223">
        <f t="shared" si="1"/>
        <v>0.5764</v>
      </c>
      <c r="F5303" s="224">
        <v>57.98</v>
      </c>
    </row>
    <row r="5304">
      <c r="A5304" s="219" t="s">
        <v>11350</v>
      </c>
      <c r="B5304" s="220" t="s">
        <v>11351</v>
      </c>
      <c r="C5304" s="221" t="s">
        <v>32</v>
      </c>
      <c r="D5304" s="222">
        <v>0.3493</v>
      </c>
      <c r="E5304" s="223">
        <f t="shared" si="1"/>
        <v>0.6507</v>
      </c>
      <c r="F5304" s="224">
        <v>46.0</v>
      </c>
    </row>
    <row r="5305">
      <c r="A5305" s="219" t="s">
        <v>11352</v>
      </c>
      <c r="B5305" s="220" t="s">
        <v>11353</v>
      </c>
      <c r="C5305" s="221" t="s">
        <v>32</v>
      </c>
      <c r="D5305" s="222">
        <v>0.3137</v>
      </c>
      <c r="E5305" s="223">
        <f t="shared" si="1"/>
        <v>0.6863</v>
      </c>
      <c r="F5305" s="224">
        <v>41.82</v>
      </c>
    </row>
    <row r="5306">
      <c r="A5306" s="219" t="s">
        <v>11354</v>
      </c>
      <c r="B5306" s="220" t="s">
        <v>11355</v>
      </c>
      <c r="C5306" s="221" t="s">
        <v>32</v>
      </c>
      <c r="D5306" s="222">
        <v>0.1178</v>
      </c>
      <c r="E5306" s="223">
        <f t="shared" si="1"/>
        <v>0.8822</v>
      </c>
      <c r="F5306" s="224">
        <v>53.39</v>
      </c>
    </row>
    <row r="5307">
      <c r="A5307" s="219" t="s">
        <v>11356</v>
      </c>
      <c r="B5307" s="220" t="s">
        <v>11357</v>
      </c>
      <c r="C5307" s="221" t="s">
        <v>32</v>
      </c>
      <c r="D5307" s="222">
        <v>0.0942</v>
      </c>
      <c r="E5307" s="223">
        <f t="shared" si="1"/>
        <v>0.9058</v>
      </c>
      <c r="F5307" s="224">
        <v>80.55</v>
      </c>
    </row>
    <row r="5308">
      <c r="A5308" s="219" t="s">
        <v>11358</v>
      </c>
      <c r="B5308" s="220" t="s">
        <v>11359</v>
      </c>
      <c r="C5308" s="221" t="s">
        <v>32</v>
      </c>
      <c r="D5308" s="222">
        <v>0.0791</v>
      </c>
      <c r="E5308" s="223">
        <f t="shared" si="1"/>
        <v>0.9209</v>
      </c>
      <c r="F5308" s="224">
        <v>124.47</v>
      </c>
    </row>
    <row r="5309">
      <c r="A5309" s="219" t="s">
        <v>11360</v>
      </c>
      <c r="B5309" s="220" t="s">
        <v>11361</v>
      </c>
      <c r="C5309" s="221" t="s">
        <v>32</v>
      </c>
      <c r="D5309" s="222">
        <v>0.0316</v>
      </c>
      <c r="E5309" s="223">
        <f t="shared" si="1"/>
        <v>0.9684</v>
      </c>
      <c r="F5309" s="224">
        <v>382.47</v>
      </c>
    </row>
    <row r="5310">
      <c r="A5310" s="219" t="s">
        <v>11362</v>
      </c>
      <c r="B5310" s="220" t="s">
        <v>11363</v>
      </c>
      <c r="C5310" s="221" t="s">
        <v>32</v>
      </c>
      <c r="D5310" s="222">
        <v>0.1636</v>
      </c>
      <c r="E5310" s="223">
        <f t="shared" si="1"/>
        <v>0.8364</v>
      </c>
      <c r="F5310" s="224">
        <v>26.41</v>
      </c>
    </row>
    <row r="5311">
      <c r="A5311" s="219" t="s">
        <v>11364</v>
      </c>
      <c r="B5311" s="220" t="s">
        <v>11365</v>
      </c>
      <c r="C5311" s="221" t="s">
        <v>32</v>
      </c>
      <c r="D5311" s="222">
        <v>0.2343</v>
      </c>
      <c r="E5311" s="223">
        <f t="shared" si="1"/>
        <v>0.7657</v>
      </c>
      <c r="F5311" s="224">
        <v>30.3</v>
      </c>
    </row>
    <row r="5312">
      <c r="A5312" s="219" t="s">
        <v>11366</v>
      </c>
      <c r="B5312" s="220" t="s">
        <v>11367</v>
      </c>
      <c r="C5312" s="221" t="s">
        <v>32</v>
      </c>
      <c r="D5312" s="222">
        <v>0.2323</v>
      </c>
      <c r="E5312" s="223">
        <f t="shared" si="1"/>
        <v>0.7677</v>
      </c>
      <c r="F5312" s="224">
        <v>30.26</v>
      </c>
    </row>
    <row r="5313">
      <c r="A5313" s="219" t="s">
        <v>11368</v>
      </c>
      <c r="B5313" s="220" t="s">
        <v>11369</v>
      </c>
      <c r="C5313" s="221" t="s">
        <v>32</v>
      </c>
      <c r="D5313" s="222">
        <v>0.2231</v>
      </c>
      <c r="E5313" s="223">
        <f t="shared" si="1"/>
        <v>0.7769</v>
      </c>
      <c r="F5313" s="224">
        <v>29.67</v>
      </c>
    </row>
    <row r="5314">
      <c r="A5314" s="219" t="s">
        <v>11370</v>
      </c>
      <c r="B5314" s="220" t="s">
        <v>11371</v>
      </c>
      <c r="C5314" s="221" t="s">
        <v>32</v>
      </c>
      <c r="D5314" s="222">
        <v>0.1679</v>
      </c>
      <c r="E5314" s="223">
        <f t="shared" si="1"/>
        <v>0.8321</v>
      </c>
      <c r="F5314" s="224">
        <v>26.63</v>
      </c>
    </row>
    <row r="5315">
      <c r="A5315" s="219" t="s">
        <v>11372</v>
      </c>
      <c r="B5315" s="220" t="s">
        <v>11373</v>
      </c>
      <c r="C5315" s="221" t="s">
        <v>32</v>
      </c>
      <c r="D5315" s="222">
        <v>0.0532</v>
      </c>
      <c r="E5315" s="223">
        <f t="shared" si="1"/>
        <v>0.9468</v>
      </c>
      <c r="F5315" s="224">
        <v>48.31</v>
      </c>
    </row>
    <row r="5316">
      <c r="A5316" s="219" t="s">
        <v>11374</v>
      </c>
      <c r="B5316" s="220" t="s">
        <v>11375</v>
      </c>
      <c r="C5316" s="221" t="s">
        <v>32</v>
      </c>
      <c r="D5316" s="222">
        <v>0.0963</v>
      </c>
      <c r="E5316" s="223">
        <f t="shared" si="1"/>
        <v>0.9037</v>
      </c>
      <c r="F5316" s="224">
        <v>51.72</v>
      </c>
    </row>
    <row r="5317">
      <c r="A5317" s="219" t="s">
        <v>11376</v>
      </c>
      <c r="B5317" s="220" t="s">
        <v>11377</v>
      </c>
      <c r="C5317" s="221" t="s">
        <v>32</v>
      </c>
      <c r="D5317" s="222">
        <v>0.1485</v>
      </c>
      <c r="E5317" s="223">
        <f t="shared" si="1"/>
        <v>0.8515</v>
      </c>
      <c r="F5317" s="224">
        <v>56.48</v>
      </c>
    </row>
    <row r="5318">
      <c r="A5318" s="219" t="s">
        <v>11378</v>
      </c>
      <c r="B5318" s="220" t="s">
        <v>11379</v>
      </c>
      <c r="C5318" s="221" t="s">
        <v>32</v>
      </c>
      <c r="D5318" s="222">
        <v>0.1953</v>
      </c>
      <c r="E5318" s="223">
        <f t="shared" si="1"/>
        <v>0.8047</v>
      </c>
      <c r="F5318" s="224">
        <v>61.75</v>
      </c>
    </row>
    <row r="5319">
      <c r="A5319" s="219" t="s">
        <v>11380</v>
      </c>
      <c r="B5319" s="220" t="s">
        <v>11381</v>
      </c>
      <c r="C5319" s="221" t="s">
        <v>32</v>
      </c>
      <c r="D5319" s="222">
        <v>0.1545</v>
      </c>
      <c r="E5319" s="223">
        <f t="shared" si="1"/>
        <v>0.8455</v>
      </c>
      <c r="F5319" s="224">
        <v>57.16</v>
      </c>
    </row>
    <row r="5320">
      <c r="A5320" s="219" t="s">
        <v>11382</v>
      </c>
      <c r="B5320" s="220" t="s">
        <v>11383</v>
      </c>
      <c r="C5320" s="221" t="s">
        <v>32</v>
      </c>
      <c r="D5320" s="222">
        <v>0.1248</v>
      </c>
      <c r="E5320" s="223">
        <f t="shared" si="1"/>
        <v>0.8752</v>
      </c>
      <c r="F5320" s="224">
        <v>54.25</v>
      </c>
    </row>
    <row r="5321">
      <c r="A5321" s="219" t="s">
        <v>11384</v>
      </c>
      <c r="B5321" s="220" t="s">
        <v>11385</v>
      </c>
      <c r="C5321" s="221" t="s">
        <v>32</v>
      </c>
      <c r="D5321" s="222">
        <v>0.0393</v>
      </c>
      <c r="E5321" s="223">
        <f t="shared" si="1"/>
        <v>0.9607</v>
      </c>
      <c r="F5321" s="224">
        <v>84.44</v>
      </c>
    </row>
    <row r="5322">
      <c r="A5322" s="219" t="s">
        <v>11386</v>
      </c>
      <c r="B5322" s="220" t="s">
        <v>11387</v>
      </c>
      <c r="C5322" s="221" t="s">
        <v>32</v>
      </c>
      <c r="D5322" s="222">
        <v>0.0635</v>
      </c>
      <c r="E5322" s="223">
        <f t="shared" si="1"/>
        <v>0.9365</v>
      </c>
      <c r="F5322" s="224">
        <v>87.6</v>
      </c>
    </row>
    <row r="5323">
      <c r="A5323" s="219" t="s">
        <v>11388</v>
      </c>
      <c r="B5323" s="220" t="s">
        <v>11389</v>
      </c>
      <c r="C5323" s="221" t="s">
        <v>32</v>
      </c>
      <c r="D5323" s="222">
        <v>0.1018</v>
      </c>
      <c r="E5323" s="223">
        <f t="shared" si="1"/>
        <v>0.8982</v>
      </c>
      <c r="F5323" s="224">
        <v>93.1</v>
      </c>
    </row>
    <row r="5324">
      <c r="A5324" s="219" t="s">
        <v>11390</v>
      </c>
      <c r="B5324" s="220" t="s">
        <v>11391</v>
      </c>
      <c r="C5324" s="221" t="s">
        <v>32</v>
      </c>
      <c r="D5324" s="222">
        <v>0.1598</v>
      </c>
      <c r="E5324" s="223">
        <f t="shared" si="1"/>
        <v>0.8402</v>
      </c>
      <c r="F5324" s="224">
        <v>102.42</v>
      </c>
    </row>
    <row r="5325">
      <c r="A5325" s="219" t="s">
        <v>11392</v>
      </c>
      <c r="B5325" s="220" t="s">
        <v>11393</v>
      </c>
      <c r="C5325" s="221" t="s">
        <v>32</v>
      </c>
      <c r="D5325" s="222">
        <v>0.1129</v>
      </c>
      <c r="E5325" s="223">
        <f t="shared" si="1"/>
        <v>0.8871</v>
      </c>
      <c r="F5325" s="224">
        <v>94.9</v>
      </c>
    </row>
    <row r="5326">
      <c r="A5326" s="219" t="s">
        <v>11394</v>
      </c>
      <c r="B5326" s="220" t="s">
        <v>11395</v>
      </c>
      <c r="C5326" s="221" t="s">
        <v>32</v>
      </c>
      <c r="D5326" s="222">
        <v>0.0949</v>
      </c>
      <c r="E5326" s="223">
        <f t="shared" si="1"/>
        <v>0.9051</v>
      </c>
      <c r="F5326" s="224">
        <v>92.11</v>
      </c>
    </row>
    <row r="5327">
      <c r="A5327" s="219" t="s">
        <v>11396</v>
      </c>
      <c r="B5327" s="220" t="s">
        <v>11397</v>
      </c>
      <c r="C5327" s="221" t="s">
        <v>32</v>
      </c>
      <c r="D5327" s="222">
        <v>0.4187</v>
      </c>
      <c r="E5327" s="223">
        <f t="shared" si="1"/>
        <v>0.5813</v>
      </c>
      <c r="F5327" s="224">
        <v>15.5</v>
      </c>
    </row>
    <row r="5328">
      <c r="A5328" s="219" t="s">
        <v>11398</v>
      </c>
      <c r="B5328" s="220" t="s">
        <v>11399</v>
      </c>
      <c r="C5328" s="221" t="s">
        <v>32</v>
      </c>
      <c r="D5328" s="222">
        <v>0.4993</v>
      </c>
      <c r="E5328" s="223">
        <f t="shared" si="1"/>
        <v>0.5007</v>
      </c>
      <c r="F5328" s="224">
        <v>21.33</v>
      </c>
    </row>
    <row r="5329">
      <c r="A5329" s="219" t="s">
        <v>11400</v>
      </c>
      <c r="B5329" s="220" t="s">
        <v>11401</v>
      </c>
      <c r="C5329" s="221" t="s">
        <v>32</v>
      </c>
      <c r="D5329" s="222">
        <v>0.4969</v>
      </c>
      <c r="E5329" s="223">
        <f t="shared" si="1"/>
        <v>0.5031</v>
      </c>
      <c r="F5329" s="224">
        <v>21.23</v>
      </c>
    </row>
    <row r="5330">
      <c r="A5330" s="219" t="s">
        <v>11402</v>
      </c>
      <c r="B5330" s="220" t="s">
        <v>11403</v>
      </c>
      <c r="C5330" s="221" t="s">
        <v>32</v>
      </c>
      <c r="D5330" s="222">
        <v>0.488</v>
      </c>
      <c r="E5330" s="223">
        <f t="shared" si="1"/>
        <v>0.512</v>
      </c>
      <c r="F5330" s="224">
        <v>20.37</v>
      </c>
    </row>
    <row r="5331">
      <c r="A5331" s="219" t="s">
        <v>11404</v>
      </c>
      <c r="B5331" s="220" t="s">
        <v>11405</v>
      </c>
      <c r="C5331" s="221" t="s">
        <v>32</v>
      </c>
      <c r="D5331" s="222">
        <v>0.4245</v>
      </c>
      <c r="E5331" s="223">
        <f t="shared" si="1"/>
        <v>0.5755</v>
      </c>
      <c r="F5331" s="224">
        <v>15.83</v>
      </c>
    </row>
    <row r="5332">
      <c r="A5332" s="219" t="s">
        <v>11406</v>
      </c>
      <c r="B5332" s="220" t="s">
        <v>11407</v>
      </c>
      <c r="C5332" s="221" t="s">
        <v>32</v>
      </c>
      <c r="D5332" s="222">
        <v>0.2024</v>
      </c>
      <c r="E5332" s="223">
        <f t="shared" si="1"/>
        <v>0.7976</v>
      </c>
      <c r="F5332" s="224">
        <v>19.07</v>
      </c>
    </row>
    <row r="5333">
      <c r="A5333" s="219" t="s">
        <v>11408</v>
      </c>
      <c r="B5333" s="220" t="s">
        <v>11409</v>
      </c>
      <c r="C5333" s="221" t="s">
        <v>32</v>
      </c>
      <c r="D5333" s="222">
        <v>0.3099</v>
      </c>
      <c r="E5333" s="223">
        <f t="shared" si="1"/>
        <v>0.6901</v>
      </c>
      <c r="F5333" s="224">
        <v>24.17</v>
      </c>
    </row>
    <row r="5334">
      <c r="A5334" s="219" t="s">
        <v>11410</v>
      </c>
      <c r="B5334" s="220" t="s">
        <v>11411</v>
      </c>
      <c r="C5334" s="221" t="s">
        <v>32</v>
      </c>
      <c r="D5334" s="222">
        <v>0.4021</v>
      </c>
      <c r="E5334" s="223">
        <f t="shared" si="1"/>
        <v>0.5979</v>
      </c>
      <c r="F5334" s="224">
        <v>31.31</v>
      </c>
    </row>
    <row r="5335">
      <c r="A5335" s="219" t="s">
        <v>11412</v>
      </c>
      <c r="B5335" s="220" t="s">
        <v>11413</v>
      </c>
      <c r="C5335" s="221" t="s">
        <v>32</v>
      </c>
      <c r="D5335" s="222">
        <v>0.4623</v>
      </c>
      <c r="E5335" s="223">
        <f t="shared" si="1"/>
        <v>0.5377</v>
      </c>
      <c r="F5335" s="224">
        <v>39.15</v>
      </c>
    </row>
    <row r="5336">
      <c r="A5336" s="219" t="s">
        <v>11414</v>
      </c>
      <c r="B5336" s="220" t="s">
        <v>11415</v>
      </c>
      <c r="C5336" s="221" t="s">
        <v>32</v>
      </c>
      <c r="D5336" s="222">
        <v>0.41</v>
      </c>
      <c r="E5336" s="223">
        <f t="shared" si="1"/>
        <v>0.59</v>
      </c>
      <c r="F5336" s="224">
        <v>32.29</v>
      </c>
    </row>
    <row r="5337">
      <c r="A5337" s="219" t="s">
        <v>11416</v>
      </c>
      <c r="B5337" s="220" t="s">
        <v>11417</v>
      </c>
      <c r="C5337" s="221" t="s">
        <v>32</v>
      </c>
      <c r="D5337" s="222">
        <v>0.364</v>
      </c>
      <c r="E5337" s="223">
        <f t="shared" si="1"/>
        <v>0.636</v>
      </c>
      <c r="F5337" s="224">
        <v>27.94</v>
      </c>
    </row>
    <row r="5338">
      <c r="A5338" s="219" t="s">
        <v>11418</v>
      </c>
      <c r="B5338" s="220" t="s">
        <v>11419</v>
      </c>
      <c r="C5338" s="221" t="s">
        <v>32</v>
      </c>
      <c r="D5338" s="222">
        <v>0.1748</v>
      </c>
      <c r="E5338" s="223">
        <f t="shared" si="1"/>
        <v>0.8252</v>
      </c>
      <c r="F5338" s="224">
        <v>28.49</v>
      </c>
    </row>
    <row r="5339">
      <c r="A5339" s="219" t="s">
        <v>11420</v>
      </c>
      <c r="B5339" s="220" t="s">
        <v>11421</v>
      </c>
      <c r="C5339" s="221" t="s">
        <v>32</v>
      </c>
      <c r="D5339" s="222">
        <v>0.2514</v>
      </c>
      <c r="E5339" s="223">
        <f t="shared" si="1"/>
        <v>0.7486</v>
      </c>
      <c r="F5339" s="224">
        <v>33.21</v>
      </c>
    </row>
    <row r="5340">
      <c r="A5340" s="219" t="s">
        <v>11422</v>
      </c>
      <c r="B5340" s="220" t="s">
        <v>11423</v>
      </c>
      <c r="C5340" s="221" t="s">
        <v>32</v>
      </c>
      <c r="D5340" s="222">
        <v>0.3437</v>
      </c>
      <c r="E5340" s="223">
        <f t="shared" si="1"/>
        <v>0.6563</v>
      </c>
      <c r="F5340" s="224">
        <v>41.46</v>
      </c>
    </row>
    <row r="5341">
      <c r="A5341" s="219" t="s">
        <v>11424</v>
      </c>
      <c r="B5341" s="220" t="s">
        <v>11425</v>
      </c>
      <c r="C5341" s="221" t="s">
        <v>32</v>
      </c>
      <c r="D5341" s="222">
        <v>0.4378</v>
      </c>
      <c r="E5341" s="223">
        <f t="shared" si="1"/>
        <v>0.5622</v>
      </c>
      <c r="F5341" s="224">
        <v>56.1</v>
      </c>
    </row>
    <row r="5342">
      <c r="A5342" s="219" t="s">
        <v>11426</v>
      </c>
      <c r="B5342" s="220" t="s">
        <v>11427</v>
      </c>
      <c r="C5342" s="221" t="s">
        <v>32</v>
      </c>
      <c r="D5342" s="222">
        <v>0.3642</v>
      </c>
      <c r="E5342" s="223">
        <f t="shared" si="1"/>
        <v>0.6358</v>
      </c>
      <c r="F5342" s="224">
        <v>44.12</v>
      </c>
    </row>
    <row r="5343">
      <c r="A5343" s="219" t="s">
        <v>11428</v>
      </c>
      <c r="B5343" s="220" t="s">
        <v>11429</v>
      </c>
      <c r="C5343" s="221" t="s">
        <v>32</v>
      </c>
      <c r="D5343" s="222">
        <v>0.3285</v>
      </c>
      <c r="E5343" s="223">
        <f t="shared" si="1"/>
        <v>0.6715</v>
      </c>
      <c r="F5343" s="224">
        <v>39.94</v>
      </c>
    </row>
    <row r="5344">
      <c r="A5344" s="219" t="s">
        <v>11430</v>
      </c>
      <c r="B5344" s="220" t="s">
        <v>11431</v>
      </c>
      <c r="C5344" s="221" t="s">
        <v>32</v>
      </c>
      <c r="D5344" s="222">
        <v>0.1004</v>
      </c>
      <c r="E5344" s="223">
        <f t="shared" si="1"/>
        <v>0.8996</v>
      </c>
      <c r="F5344" s="224">
        <v>62.63</v>
      </c>
    </row>
    <row r="5345">
      <c r="A5345" s="219" t="s">
        <v>11432</v>
      </c>
      <c r="B5345" s="220" t="s">
        <v>11433</v>
      </c>
      <c r="C5345" s="221" t="s">
        <v>32</v>
      </c>
      <c r="D5345" s="222">
        <v>0.0775</v>
      </c>
      <c r="E5345" s="223">
        <f t="shared" si="1"/>
        <v>0.9225</v>
      </c>
      <c r="F5345" s="224">
        <v>97.9</v>
      </c>
    </row>
    <row r="5346">
      <c r="A5346" s="219" t="s">
        <v>11434</v>
      </c>
      <c r="B5346" s="220" t="s">
        <v>11435</v>
      </c>
      <c r="C5346" s="221" t="s">
        <v>32</v>
      </c>
      <c r="D5346" s="222">
        <v>0.0685</v>
      </c>
      <c r="E5346" s="223">
        <f t="shared" si="1"/>
        <v>0.9315</v>
      </c>
      <c r="F5346" s="224">
        <v>143.69</v>
      </c>
    </row>
    <row r="5347">
      <c r="A5347" s="219" t="s">
        <v>11436</v>
      </c>
      <c r="B5347" s="220" t="s">
        <v>11437</v>
      </c>
      <c r="C5347" s="221" t="s">
        <v>32</v>
      </c>
      <c r="D5347" s="222">
        <v>0.0383</v>
      </c>
      <c r="E5347" s="223">
        <f t="shared" si="1"/>
        <v>0.9617</v>
      </c>
      <c r="F5347" s="224">
        <v>315.64</v>
      </c>
    </row>
    <row r="5348">
      <c r="A5348" s="219" t="s">
        <v>11438</v>
      </c>
      <c r="B5348" s="220" t="s">
        <v>11439</v>
      </c>
      <c r="C5348" s="221" t="s">
        <v>32</v>
      </c>
      <c r="D5348" s="222">
        <v>0.006</v>
      </c>
      <c r="E5348" s="223">
        <f t="shared" si="1"/>
        <v>0.994</v>
      </c>
      <c r="F5348" s="224">
        <v>698.01</v>
      </c>
    </row>
    <row r="5349">
      <c r="A5349" s="219" t="s">
        <v>11440</v>
      </c>
      <c r="B5349" s="220" t="s">
        <v>11441</v>
      </c>
      <c r="C5349" s="221" t="s">
        <v>32</v>
      </c>
      <c r="D5349" s="222">
        <v>0.0058</v>
      </c>
      <c r="E5349" s="223">
        <f t="shared" si="1"/>
        <v>0.9942</v>
      </c>
      <c r="F5349" s="224">
        <v>875.93</v>
      </c>
    </row>
    <row r="5350">
      <c r="A5350" s="219" t="s">
        <v>11442</v>
      </c>
      <c r="B5350" s="220" t="s">
        <v>11443</v>
      </c>
      <c r="C5350" s="221" t="s">
        <v>32</v>
      </c>
      <c r="D5350" s="222">
        <v>0.0054</v>
      </c>
      <c r="E5350" s="223">
        <f t="shared" si="1"/>
        <v>0.9946</v>
      </c>
      <c r="F5350" s="224">
        <v>1214.09</v>
      </c>
    </row>
    <row r="5351">
      <c r="A5351" s="219" t="s">
        <v>11444</v>
      </c>
      <c r="B5351" s="220" t="s">
        <v>11445</v>
      </c>
      <c r="C5351" s="221" t="s">
        <v>32</v>
      </c>
      <c r="D5351" s="222">
        <v>0.005</v>
      </c>
      <c r="E5351" s="223">
        <f t="shared" si="1"/>
        <v>0.995</v>
      </c>
      <c r="F5351" s="224">
        <v>1602.16</v>
      </c>
    </row>
    <row r="5352">
      <c r="A5352" s="219" t="s">
        <v>11446</v>
      </c>
      <c r="B5352" s="220" t="s">
        <v>11447</v>
      </c>
      <c r="C5352" s="221" t="s">
        <v>32</v>
      </c>
      <c r="D5352" s="222">
        <v>0.009</v>
      </c>
      <c r="E5352" s="223">
        <f t="shared" si="1"/>
        <v>0.991</v>
      </c>
      <c r="F5352" s="224">
        <v>479.74</v>
      </c>
    </row>
    <row r="5353">
      <c r="A5353" s="219" t="s">
        <v>11448</v>
      </c>
      <c r="B5353" s="220" t="s">
        <v>11449</v>
      </c>
      <c r="C5353" s="221" t="s">
        <v>32</v>
      </c>
      <c r="D5353" s="222">
        <v>0.0147</v>
      </c>
      <c r="E5353" s="223">
        <f t="shared" si="1"/>
        <v>0.9853</v>
      </c>
      <c r="F5353" s="224">
        <v>483.63</v>
      </c>
    </row>
    <row r="5354">
      <c r="A5354" s="219" t="s">
        <v>11450</v>
      </c>
      <c r="B5354" s="220" t="s">
        <v>11451</v>
      </c>
      <c r="C5354" s="221" t="s">
        <v>32</v>
      </c>
      <c r="D5354" s="222">
        <v>0.0145</v>
      </c>
      <c r="E5354" s="223">
        <f t="shared" si="1"/>
        <v>0.9855</v>
      </c>
      <c r="F5354" s="224">
        <v>483.59</v>
      </c>
    </row>
    <row r="5355">
      <c r="A5355" s="219" t="s">
        <v>11452</v>
      </c>
      <c r="B5355" s="220" t="s">
        <v>11453</v>
      </c>
      <c r="C5355" s="221" t="s">
        <v>32</v>
      </c>
      <c r="D5355" s="222">
        <v>0.0137</v>
      </c>
      <c r="E5355" s="223">
        <f t="shared" si="1"/>
        <v>0.9863</v>
      </c>
      <c r="F5355" s="224">
        <v>483.0</v>
      </c>
    </row>
    <row r="5356">
      <c r="A5356" s="219" t="s">
        <v>11454</v>
      </c>
      <c r="B5356" s="220" t="s">
        <v>11455</v>
      </c>
      <c r="C5356" s="221" t="s">
        <v>32</v>
      </c>
      <c r="D5356" s="222">
        <v>0.0093</v>
      </c>
      <c r="E5356" s="223">
        <f t="shared" si="1"/>
        <v>0.9907</v>
      </c>
      <c r="F5356" s="224">
        <v>479.96</v>
      </c>
    </row>
    <row r="5357">
      <c r="A5357" s="219" t="s">
        <v>11456</v>
      </c>
      <c r="B5357" s="220" t="s">
        <v>11457</v>
      </c>
      <c r="C5357" s="221" t="s">
        <v>32</v>
      </c>
      <c r="D5357" s="222">
        <v>0.0046</v>
      </c>
      <c r="E5357" s="223">
        <f t="shared" si="1"/>
        <v>0.9954</v>
      </c>
      <c r="F5357" s="224">
        <v>553.54</v>
      </c>
    </row>
    <row r="5358">
      <c r="A5358" s="219" t="s">
        <v>11458</v>
      </c>
      <c r="B5358" s="220" t="s">
        <v>11459</v>
      </c>
      <c r="C5358" s="221" t="s">
        <v>32</v>
      </c>
      <c r="D5358" s="222">
        <v>0.0089</v>
      </c>
      <c r="E5358" s="223">
        <f t="shared" si="1"/>
        <v>0.9911</v>
      </c>
      <c r="F5358" s="224">
        <v>556.95</v>
      </c>
    </row>
    <row r="5359">
      <c r="A5359" s="219" t="s">
        <v>11460</v>
      </c>
      <c r="B5359" s="220" t="s">
        <v>11461</v>
      </c>
      <c r="C5359" s="221" t="s">
        <v>32</v>
      </c>
      <c r="D5359" s="222">
        <v>0.0149</v>
      </c>
      <c r="E5359" s="223">
        <f t="shared" si="1"/>
        <v>0.9851</v>
      </c>
      <c r="F5359" s="224">
        <v>561.71</v>
      </c>
    </row>
    <row r="5360">
      <c r="A5360" s="219" t="s">
        <v>11462</v>
      </c>
      <c r="B5360" s="220" t="s">
        <v>11463</v>
      </c>
      <c r="C5360" s="221" t="s">
        <v>32</v>
      </c>
      <c r="D5360" s="222">
        <v>0.0213</v>
      </c>
      <c r="E5360" s="223">
        <f t="shared" si="1"/>
        <v>0.9787</v>
      </c>
      <c r="F5360" s="224">
        <v>566.98</v>
      </c>
    </row>
    <row r="5361">
      <c r="A5361" s="219" t="s">
        <v>11464</v>
      </c>
      <c r="B5361" s="220" t="s">
        <v>11465</v>
      </c>
      <c r="C5361" s="221" t="s">
        <v>32</v>
      </c>
      <c r="D5361" s="222">
        <v>0.0157</v>
      </c>
      <c r="E5361" s="223">
        <f t="shared" si="1"/>
        <v>0.9843</v>
      </c>
      <c r="F5361" s="224">
        <v>562.39</v>
      </c>
    </row>
    <row r="5362">
      <c r="A5362" s="219" t="s">
        <v>11466</v>
      </c>
      <c r="B5362" s="220" t="s">
        <v>11467</v>
      </c>
      <c r="C5362" s="221" t="s">
        <v>32</v>
      </c>
      <c r="D5362" s="222">
        <v>0.0121</v>
      </c>
      <c r="E5362" s="223">
        <f t="shared" si="1"/>
        <v>0.9879</v>
      </c>
      <c r="F5362" s="224">
        <v>559.48</v>
      </c>
    </row>
    <row r="5363">
      <c r="A5363" s="219" t="s">
        <v>11468</v>
      </c>
      <c r="B5363" s="220" t="s">
        <v>11469</v>
      </c>
      <c r="C5363" s="221" t="s">
        <v>32</v>
      </c>
      <c r="D5363" s="222">
        <v>0.0055</v>
      </c>
      <c r="E5363" s="223">
        <f t="shared" si="1"/>
        <v>0.9945</v>
      </c>
      <c r="F5363" s="224">
        <v>609.07</v>
      </c>
    </row>
    <row r="5364">
      <c r="A5364" s="219" t="s">
        <v>11470</v>
      </c>
      <c r="B5364" s="220" t="s">
        <v>11471</v>
      </c>
      <c r="C5364" s="221" t="s">
        <v>32</v>
      </c>
      <c r="D5364" s="222">
        <v>0.0091</v>
      </c>
      <c r="E5364" s="223">
        <f t="shared" si="1"/>
        <v>0.9909</v>
      </c>
      <c r="F5364" s="224">
        <v>612.23</v>
      </c>
    </row>
    <row r="5365">
      <c r="A5365" s="219" t="s">
        <v>11472</v>
      </c>
      <c r="B5365" s="220" t="s">
        <v>11473</v>
      </c>
      <c r="C5365" s="221" t="s">
        <v>32</v>
      </c>
      <c r="D5365" s="222">
        <v>0.0153</v>
      </c>
      <c r="E5365" s="223">
        <f t="shared" si="1"/>
        <v>0.9847</v>
      </c>
      <c r="F5365" s="224">
        <v>617.73</v>
      </c>
    </row>
    <row r="5366">
      <c r="A5366" s="219" t="s">
        <v>11474</v>
      </c>
      <c r="B5366" s="220" t="s">
        <v>11475</v>
      </c>
      <c r="C5366" s="221" t="s">
        <v>32</v>
      </c>
      <c r="D5366" s="222">
        <v>0.0261</v>
      </c>
      <c r="E5366" s="223">
        <f t="shared" si="1"/>
        <v>0.9739</v>
      </c>
      <c r="F5366" s="224">
        <v>627.05</v>
      </c>
    </row>
    <row r="5367">
      <c r="A5367" s="219" t="s">
        <v>11476</v>
      </c>
      <c r="B5367" s="220" t="s">
        <v>11477</v>
      </c>
      <c r="C5367" s="221" t="s">
        <v>32</v>
      </c>
      <c r="D5367" s="222">
        <v>0.0173</v>
      </c>
      <c r="E5367" s="223">
        <f t="shared" si="1"/>
        <v>0.9827</v>
      </c>
      <c r="F5367" s="224">
        <v>619.53</v>
      </c>
    </row>
    <row r="5368">
      <c r="A5368" s="219" t="s">
        <v>11478</v>
      </c>
      <c r="B5368" s="220" t="s">
        <v>11479</v>
      </c>
      <c r="C5368" s="221" t="s">
        <v>32</v>
      </c>
      <c r="D5368" s="222">
        <v>0.0142</v>
      </c>
      <c r="E5368" s="223">
        <f t="shared" si="1"/>
        <v>0.9858</v>
      </c>
      <c r="F5368" s="224">
        <v>616.74</v>
      </c>
    </row>
    <row r="5369">
      <c r="A5369" s="219" t="s">
        <v>11480</v>
      </c>
      <c r="B5369" s="220" t="s">
        <v>11481</v>
      </c>
      <c r="C5369" s="221" t="s">
        <v>32</v>
      </c>
      <c r="D5369" s="222">
        <v>0.429</v>
      </c>
      <c r="E5369" s="223">
        <f t="shared" si="1"/>
        <v>0.571</v>
      </c>
      <c r="F5369" s="224">
        <v>10.07</v>
      </c>
    </row>
    <row r="5370">
      <c r="A5370" s="219" t="s">
        <v>11482</v>
      </c>
      <c r="B5370" s="220" t="s">
        <v>11483</v>
      </c>
      <c r="C5370" s="221" t="s">
        <v>32</v>
      </c>
      <c r="D5370" s="222">
        <v>0.5086</v>
      </c>
      <c r="E5370" s="223">
        <f t="shared" si="1"/>
        <v>0.4914</v>
      </c>
      <c r="F5370" s="224">
        <v>13.96</v>
      </c>
    </row>
    <row r="5371">
      <c r="A5371" s="219" t="s">
        <v>11484</v>
      </c>
      <c r="B5371" s="220" t="s">
        <v>11485</v>
      </c>
      <c r="C5371" s="221" t="s">
        <v>32</v>
      </c>
      <c r="D5371" s="222">
        <v>0.505</v>
      </c>
      <c r="E5371" s="223">
        <f t="shared" si="1"/>
        <v>0.495</v>
      </c>
      <c r="F5371" s="224">
        <v>13.92</v>
      </c>
    </row>
    <row r="5372">
      <c r="A5372" s="219" t="s">
        <v>11486</v>
      </c>
      <c r="B5372" s="220" t="s">
        <v>11487</v>
      </c>
      <c r="C5372" s="221" t="s">
        <v>32</v>
      </c>
      <c r="D5372" s="222">
        <v>0.4966</v>
      </c>
      <c r="E5372" s="223">
        <f t="shared" si="1"/>
        <v>0.5034</v>
      </c>
      <c r="F5372" s="224">
        <v>13.33</v>
      </c>
    </row>
    <row r="5373">
      <c r="A5373" s="219" t="s">
        <v>11488</v>
      </c>
      <c r="B5373" s="220" t="s">
        <v>11489</v>
      </c>
      <c r="C5373" s="221" t="s">
        <v>32</v>
      </c>
      <c r="D5373" s="222">
        <v>0.4344</v>
      </c>
      <c r="E5373" s="223">
        <f t="shared" si="1"/>
        <v>0.5656</v>
      </c>
      <c r="F5373" s="224">
        <v>10.29</v>
      </c>
    </row>
    <row r="5374">
      <c r="A5374" s="219" t="s">
        <v>11490</v>
      </c>
      <c r="B5374" s="220" t="s">
        <v>11491</v>
      </c>
      <c r="C5374" s="221" t="s">
        <v>32</v>
      </c>
      <c r="D5374" s="222">
        <v>0.2322</v>
      </c>
      <c r="E5374" s="223">
        <f t="shared" si="1"/>
        <v>0.7678</v>
      </c>
      <c r="F5374" s="224">
        <v>11.07</v>
      </c>
    </row>
    <row r="5375">
      <c r="A5375" s="219" t="s">
        <v>11492</v>
      </c>
      <c r="B5375" s="220" t="s">
        <v>11493</v>
      </c>
      <c r="C5375" s="221" t="s">
        <v>32</v>
      </c>
      <c r="D5375" s="222">
        <v>0.3439</v>
      </c>
      <c r="E5375" s="223">
        <f t="shared" si="1"/>
        <v>0.6561</v>
      </c>
      <c r="F5375" s="224">
        <v>14.48</v>
      </c>
    </row>
    <row r="5376">
      <c r="A5376" s="219" t="s">
        <v>11494</v>
      </c>
      <c r="B5376" s="220" t="s">
        <v>11495</v>
      </c>
      <c r="C5376" s="221" t="s">
        <v>32</v>
      </c>
      <c r="D5376" s="222">
        <v>0.4361</v>
      </c>
      <c r="E5376" s="223">
        <f t="shared" si="1"/>
        <v>0.5639</v>
      </c>
      <c r="F5376" s="224">
        <v>19.24</v>
      </c>
    </row>
    <row r="5377">
      <c r="A5377" s="219" t="s">
        <v>11496</v>
      </c>
      <c r="B5377" s="220" t="s">
        <v>11497</v>
      </c>
      <c r="C5377" s="221" t="s">
        <v>32</v>
      </c>
      <c r="D5377" s="222">
        <v>0.492</v>
      </c>
      <c r="E5377" s="223">
        <f t="shared" si="1"/>
        <v>0.508</v>
      </c>
      <c r="F5377" s="224">
        <v>24.51</v>
      </c>
    </row>
    <row r="5378">
      <c r="A5378" s="219" t="s">
        <v>11498</v>
      </c>
      <c r="B5378" s="220" t="s">
        <v>11499</v>
      </c>
      <c r="C5378" s="221" t="s">
        <v>32</v>
      </c>
      <c r="D5378" s="222">
        <v>0.4433</v>
      </c>
      <c r="E5378" s="223">
        <f t="shared" si="1"/>
        <v>0.5567</v>
      </c>
      <c r="F5378" s="224">
        <v>19.92</v>
      </c>
    </row>
    <row r="5379">
      <c r="A5379" s="219" t="s">
        <v>11500</v>
      </c>
      <c r="B5379" s="220" t="s">
        <v>11501</v>
      </c>
      <c r="C5379" s="221" t="s">
        <v>32</v>
      </c>
      <c r="D5379" s="222">
        <v>0.398</v>
      </c>
      <c r="E5379" s="223">
        <f t="shared" si="1"/>
        <v>0.602</v>
      </c>
      <c r="F5379" s="224">
        <v>17.01</v>
      </c>
    </row>
    <row r="5380">
      <c r="A5380" s="219" t="s">
        <v>11502</v>
      </c>
      <c r="B5380" s="220" t="s">
        <v>11503</v>
      </c>
      <c r="C5380" s="221" t="s">
        <v>32</v>
      </c>
      <c r="D5380" s="222">
        <v>0.1789</v>
      </c>
      <c r="E5380" s="223">
        <f t="shared" si="1"/>
        <v>0.8211</v>
      </c>
      <c r="F5380" s="224">
        <v>18.56</v>
      </c>
    </row>
    <row r="5381">
      <c r="A5381" s="219" t="s">
        <v>11504</v>
      </c>
      <c r="B5381" s="220" t="s">
        <v>11505</v>
      </c>
      <c r="C5381" s="221" t="s">
        <v>32</v>
      </c>
      <c r="D5381" s="222">
        <v>0.256</v>
      </c>
      <c r="E5381" s="223">
        <f t="shared" si="1"/>
        <v>0.744</v>
      </c>
      <c r="F5381" s="224">
        <v>21.72</v>
      </c>
    </row>
    <row r="5382">
      <c r="A5382" s="219" t="s">
        <v>11506</v>
      </c>
      <c r="B5382" s="220" t="s">
        <v>11507</v>
      </c>
      <c r="C5382" s="221" t="s">
        <v>32</v>
      </c>
      <c r="D5382" s="222">
        <v>0.3483</v>
      </c>
      <c r="E5382" s="223">
        <f t="shared" si="1"/>
        <v>0.6517</v>
      </c>
      <c r="F5382" s="224">
        <v>27.22</v>
      </c>
    </row>
    <row r="5383">
      <c r="A5383" s="219" t="s">
        <v>11508</v>
      </c>
      <c r="B5383" s="220" t="s">
        <v>11509</v>
      </c>
      <c r="C5383" s="221" t="s">
        <v>32</v>
      </c>
      <c r="D5383" s="222">
        <v>0.448</v>
      </c>
      <c r="E5383" s="223">
        <f t="shared" si="1"/>
        <v>0.552</v>
      </c>
      <c r="F5383" s="224">
        <v>36.54</v>
      </c>
    </row>
    <row r="5384">
      <c r="A5384" s="219" t="s">
        <v>11510</v>
      </c>
      <c r="B5384" s="220" t="s">
        <v>11511</v>
      </c>
      <c r="C5384" s="221" t="s">
        <v>32</v>
      </c>
      <c r="D5384" s="222">
        <v>0.3691</v>
      </c>
      <c r="E5384" s="223">
        <f t="shared" si="1"/>
        <v>0.6309</v>
      </c>
      <c r="F5384" s="224">
        <v>29.02</v>
      </c>
    </row>
    <row r="5385">
      <c r="A5385" s="219" t="s">
        <v>11512</v>
      </c>
      <c r="B5385" s="220" t="s">
        <v>11513</v>
      </c>
      <c r="C5385" s="221" t="s">
        <v>32</v>
      </c>
      <c r="D5385" s="222">
        <v>0.3332</v>
      </c>
      <c r="E5385" s="223">
        <f t="shared" si="1"/>
        <v>0.6668</v>
      </c>
      <c r="F5385" s="224">
        <v>26.23</v>
      </c>
    </row>
    <row r="5386">
      <c r="A5386" s="219" t="s">
        <v>11514</v>
      </c>
      <c r="B5386" s="220" t="s">
        <v>11515</v>
      </c>
      <c r="C5386" s="221" t="s">
        <v>32</v>
      </c>
      <c r="D5386" s="222">
        <v>0.121</v>
      </c>
      <c r="E5386" s="223">
        <f t="shared" si="1"/>
        <v>0.879</v>
      </c>
      <c r="F5386" s="224">
        <v>34.63</v>
      </c>
    </row>
    <row r="5387">
      <c r="A5387" s="219" t="s">
        <v>11516</v>
      </c>
      <c r="B5387" s="220" t="s">
        <v>11517</v>
      </c>
      <c r="C5387" s="221" t="s">
        <v>32</v>
      </c>
      <c r="D5387" s="222">
        <v>0.1105</v>
      </c>
      <c r="E5387" s="223">
        <f t="shared" si="1"/>
        <v>0.8895</v>
      </c>
      <c r="F5387" s="224">
        <v>45.8</v>
      </c>
    </row>
    <row r="5388">
      <c r="A5388" s="219" t="s">
        <v>11518</v>
      </c>
      <c r="B5388" s="220" t="s">
        <v>11519</v>
      </c>
      <c r="C5388" s="221" t="s">
        <v>32</v>
      </c>
      <c r="D5388" s="222">
        <v>0.0924</v>
      </c>
      <c r="E5388" s="223">
        <f t="shared" si="1"/>
        <v>0.9076</v>
      </c>
      <c r="F5388" s="224">
        <v>70.85</v>
      </c>
    </row>
    <row r="5389">
      <c r="A5389" s="219" t="s">
        <v>11520</v>
      </c>
      <c r="B5389" s="220" t="s">
        <v>11521</v>
      </c>
      <c r="C5389" s="221" t="s">
        <v>32</v>
      </c>
      <c r="D5389" s="222">
        <v>0.0408</v>
      </c>
      <c r="E5389" s="223">
        <f t="shared" si="1"/>
        <v>0.9592</v>
      </c>
      <c r="F5389" s="224">
        <v>197.33</v>
      </c>
    </row>
    <row r="5390">
      <c r="A5390" s="219" t="s">
        <v>11522</v>
      </c>
      <c r="B5390" s="220" t="s">
        <v>11523</v>
      </c>
      <c r="C5390" s="221" t="s">
        <v>32</v>
      </c>
      <c r="D5390" s="222">
        <v>0.4277</v>
      </c>
      <c r="E5390" s="223">
        <f t="shared" si="1"/>
        <v>0.5723</v>
      </c>
      <c r="F5390" s="224">
        <v>10.1</v>
      </c>
    </row>
    <row r="5391">
      <c r="A5391" s="219" t="s">
        <v>11524</v>
      </c>
      <c r="B5391" s="220" t="s">
        <v>11525</v>
      </c>
      <c r="C5391" s="221" t="s">
        <v>32</v>
      </c>
      <c r="D5391" s="222">
        <v>0.5075</v>
      </c>
      <c r="E5391" s="223">
        <f t="shared" si="1"/>
        <v>0.4925</v>
      </c>
      <c r="F5391" s="224">
        <v>13.99</v>
      </c>
    </row>
    <row r="5392">
      <c r="A5392" s="219" t="s">
        <v>11526</v>
      </c>
      <c r="B5392" s="220" t="s">
        <v>11527</v>
      </c>
      <c r="C5392" s="221" t="s">
        <v>32</v>
      </c>
      <c r="D5392" s="222">
        <v>0.5039</v>
      </c>
      <c r="E5392" s="223">
        <f t="shared" si="1"/>
        <v>0.4961</v>
      </c>
      <c r="F5392" s="224">
        <v>13.95</v>
      </c>
    </row>
    <row r="5393">
      <c r="A5393" s="219" t="s">
        <v>11528</v>
      </c>
      <c r="B5393" s="220" t="s">
        <v>11529</v>
      </c>
      <c r="C5393" s="221" t="s">
        <v>32</v>
      </c>
      <c r="D5393" s="222">
        <v>0.4955</v>
      </c>
      <c r="E5393" s="223">
        <f t="shared" si="1"/>
        <v>0.5045</v>
      </c>
      <c r="F5393" s="224">
        <v>13.36</v>
      </c>
    </row>
    <row r="5394">
      <c r="A5394" s="219" t="s">
        <v>11530</v>
      </c>
      <c r="B5394" s="220" t="s">
        <v>11531</v>
      </c>
      <c r="C5394" s="221" t="s">
        <v>32</v>
      </c>
      <c r="D5394" s="222">
        <v>0.4331</v>
      </c>
      <c r="E5394" s="223">
        <f t="shared" si="1"/>
        <v>0.5669</v>
      </c>
      <c r="F5394" s="224">
        <v>10.32</v>
      </c>
    </row>
    <row r="5395">
      <c r="A5395" s="219" t="s">
        <v>11532</v>
      </c>
      <c r="B5395" s="220" t="s">
        <v>11533</v>
      </c>
      <c r="C5395" s="221" t="s">
        <v>32</v>
      </c>
      <c r="D5395" s="222">
        <v>0.2061</v>
      </c>
      <c r="E5395" s="223">
        <f t="shared" si="1"/>
        <v>0.7939</v>
      </c>
      <c r="F5395" s="224">
        <v>12.47</v>
      </c>
    </row>
    <row r="5396">
      <c r="A5396" s="219" t="s">
        <v>11534</v>
      </c>
      <c r="B5396" s="220" t="s">
        <v>11535</v>
      </c>
      <c r="C5396" s="221" t="s">
        <v>32</v>
      </c>
      <c r="D5396" s="222">
        <v>0.3136</v>
      </c>
      <c r="E5396" s="223">
        <f t="shared" si="1"/>
        <v>0.6864</v>
      </c>
      <c r="F5396" s="224">
        <v>15.88</v>
      </c>
    </row>
    <row r="5397">
      <c r="A5397" s="219" t="s">
        <v>11536</v>
      </c>
      <c r="B5397" s="220" t="s">
        <v>11537</v>
      </c>
      <c r="C5397" s="221" t="s">
        <v>32</v>
      </c>
      <c r="D5397" s="222">
        <v>0.4065</v>
      </c>
      <c r="E5397" s="223">
        <f t="shared" si="1"/>
        <v>0.5935</v>
      </c>
      <c r="F5397" s="224">
        <v>20.64</v>
      </c>
    </row>
    <row r="5398">
      <c r="A5398" s="219" t="s">
        <v>11538</v>
      </c>
      <c r="B5398" s="220" t="s">
        <v>11539</v>
      </c>
      <c r="C5398" s="221" t="s">
        <v>32</v>
      </c>
      <c r="D5398" s="222">
        <v>0.4655</v>
      </c>
      <c r="E5398" s="223">
        <f t="shared" si="1"/>
        <v>0.5345</v>
      </c>
      <c r="F5398" s="224">
        <v>25.91</v>
      </c>
    </row>
    <row r="5399">
      <c r="A5399" s="219" t="s">
        <v>11540</v>
      </c>
      <c r="B5399" s="220" t="s">
        <v>11541</v>
      </c>
      <c r="C5399" s="221" t="s">
        <v>32</v>
      </c>
      <c r="D5399" s="222">
        <v>0.4142</v>
      </c>
      <c r="E5399" s="223">
        <f t="shared" si="1"/>
        <v>0.5858</v>
      </c>
      <c r="F5399" s="224">
        <v>21.32</v>
      </c>
    </row>
    <row r="5400">
      <c r="A5400" s="219" t="s">
        <v>11542</v>
      </c>
      <c r="B5400" s="220" t="s">
        <v>11543</v>
      </c>
      <c r="C5400" s="221" t="s">
        <v>32</v>
      </c>
      <c r="D5400" s="222">
        <v>0.3677</v>
      </c>
      <c r="E5400" s="223">
        <f t="shared" si="1"/>
        <v>0.6323</v>
      </c>
      <c r="F5400" s="224">
        <v>18.41</v>
      </c>
    </row>
    <row r="5401">
      <c r="A5401" s="219" t="s">
        <v>11544</v>
      </c>
      <c r="B5401" s="220" t="s">
        <v>11545</v>
      </c>
      <c r="C5401" s="221" t="s">
        <v>32</v>
      </c>
      <c r="D5401" s="222">
        <v>0.1789</v>
      </c>
      <c r="E5401" s="223">
        <f t="shared" si="1"/>
        <v>0.8211</v>
      </c>
      <c r="F5401" s="224">
        <v>18.56</v>
      </c>
    </row>
    <row r="5402">
      <c r="A5402" s="219" t="s">
        <v>11546</v>
      </c>
      <c r="B5402" s="220" t="s">
        <v>11547</v>
      </c>
      <c r="C5402" s="221" t="s">
        <v>32</v>
      </c>
      <c r="D5402" s="222">
        <v>0.256</v>
      </c>
      <c r="E5402" s="223">
        <f t="shared" si="1"/>
        <v>0.744</v>
      </c>
      <c r="F5402" s="224">
        <v>21.72</v>
      </c>
    </row>
    <row r="5403">
      <c r="A5403" s="219" t="s">
        <v>11548</v>
      </c>
      <c r="B5403" s="220" t="s">
        <v>11549</v>
      </c>
      <c r="C5403" s="221" t="s">
        <v>32</v>
      </c>
      <c r="D5403" s="222">
        <v>0.3483</v>
      </c>
      <c r="E5403" s="223">
        <f t="shared" si="1"/>
        <v>0.6517</v>
      </c>
      <c r="F5403" s="224">
        <v>27.22</v>
      </c>
    </row>
    <row r="5404">
      <c r="A5404" s="219" t="s">
        <v>11550</v>
      </c>
      <c r="B5404" s="220" t="s">
        <v>11551</v>
      </c>
      <c r="C5404" s="221" t="s">
        <v>32</v>
      </c>
      <c r="D5404" s="222">
        <v>0.448</v>
      </c>
      <c r="E5404" s="223">
        <f t="shared" si="1"/>
        <v>0.552</v>
      </c>
      <c r="F5404" s="224">
        <v>36.54</v>
      </c>
    </row>
    <row r="5405">
      <c r="A5405" s="219" t="s">
        <v>11552</v>
      </c>
      <c r="B5405" s="220" t="s">
        <v>11553</v>
      </c>
      <c r="C5405" s="221" t="s">
        <v>32</v>
      </c>
      <c r="D5405" s="222">
        <v>0.3691</v>
      </c>
      <c r="E5405" s="223">
        <f t="shared" si="1"/>
        <v>0.6309</v>
      </c>
      <c r="F5405" s="224">
        <v>29.02</v>
      </c>
    </row>
    <row r="5406">
      <c r="A5406" s="219" t="s">
        <v>11554</v>
      </c>
      <c r="B5406" s="220" t="s">
        <v>11555</v>
      </c>
      <c r="C5406" s="221" t="s">
        <v>32</v>
      </c>
      <c r="D5406" s="222">
        <v>0.3332</v>
      </c>
      <c r="E5406" s="223">
        <f t="shared" si="1"/>
        <v>0.6668</v>
      </c>
      <c r="F5406" s="224">
        <v>26.23</v>
      </c>
    </row>
    <row r="5407">
      <c r="A5407" s="219" t="s">
        <v>11556</v>
      </c>
      <c r="B5407" s="220" t="s">
        <v>11557</v>
      </c>
      <c r="C5407" s="221" t="s">
        <v>32</v>
      </c>
      <c r="D5407" s="222">
        <v>0.1205</v>
      </c>
      <c r="E5407" s="223">
        <f t="shared" si="1"/>
        <v>0.8795</v>
      </c>
      <c r="F5407" s="224">
        <v>34.77</v>
      </c>
    </row>
    <row r="5408">
      <c r="A5408" s="219" t="s">
        <v>11558</v>
      </c>
      <c r="B5408" s="220" t="s">
        <v>11559</v>
      </c>
      <c r="C5408" s="221" t="s">
        <v>32</v>
      </c>
      <c r="D5408" s="222">
        <v>0.0953</v>
      </c>
      <c r="E5408" s="223">
        <f t="shared" si="1"/>
        <v>0.9047</v>
      </c>
      <c r="F5408" s="224">
        <v>53.11</v>
      </c>
    </row>
    <row r="5409">
      <c r="A5409" s="219" t="s">
        <v>11560</v>
      </c>
      <c r="B5409" s="220" t="s">
        <v>11561</v>
      </c>
      <c r="C5409" s="221" t="s">
        <v>32</v>
      </c>
      <c r="D5409" s="222">
        <v>0.0831</v>
      </c>
      <c r="E5409" s="223">
        <f t="shared" si="1"/>
        <v>0.9169</v>
      </c>
      <c r="F5409" s="224">
        <v>78.81</v>
      </c>
    </row>
    <row r="5410">
      <c r="A5410" s="219" t="s">
        <v>11562</v>
      </c>
      <c r="B5410" s="220" t="s">
        <v>11563</v>
      </c>
      <c r="C5410" s="221" t="s">
        <v>32</v>
      </c>
      <c r="D5410" s="222">
        <v>0.0408</v>
      </c>
      <c r="E5410" s="223">
        <f t="shared" si="1"/>
        <v>0.9592</v>
      </c>
      <c r="F5410" s="224">
        <v>197.33</v>
      </c>
    </row>
    <row r="5411">
      <c r="A5411" s="219" t="s">
        <v>11564</v>
      </c>
      <c r="B5411" s="220" t="s">
        <v>11565</v>
      </c>
      <c r="C5411" s="221" t="s">
        <v>32</v>
      </c>
      <c r="D5411" s="222">
        <v>0.097</v>
      </c>
      <c r="E5411" s="223">
        <f t="shared" si="1"/>
        <v>0.903</v>
      </c>
      <c r="F5411" s="224">
        <v>63.01</v>
      </c>
    </row>
    <row r="5412">
      <c r="A5412" s="219" t="s">
        <v>11566</v>
      </c>
      <c r="B5412" s="220" t="s">
        <v>11567</v>
      </c>
      <c r="C5412" s="221" t="s">
        <v>32</v>
      </c>
      <c r="D5412" s="222">
        <v>0.1001</v>
      </c>
      <c r="E5412" s="223">
        <f t="shared" si="1"/>
        <v>0.8999</v>
      </c>
      <c r="F5412" s="224">
        <v>92.92</v>
      </c>
    </row>
    <row r="5413">
      <c r="A5413" s="219" t="s">
        <v>11568</v>
      </c>
      <c r="B5413" s="220" t="s">
        <v>11569</v>
      </c>
      <c r="C5413" s="221" t="s">
        <v>32</v>
      </c>
      <c r="D5413" s="222">
        <v>0.4113</v>
      </c>
      <c r="E5413" s="223">
        <f t="shared" si="1"/>
        <v>0.5887</v>
      </c>
      <c r="F5413" s="224">
        <v>21.03</v>
      </c>
    </row>
    <row r="5414">
      <c r="A5414" s="219" t="s">
        <v>11570</v>
      </c>
      <c r="B5414" s="220" t="s">
        <v>11571</v>
      </c>
      <c r="C5414" s="221" t="s">
        <v>32</v>
      </c>
      <c r="D5414" s="222">
        <v>0.4171</v>
      </c>
      <c r="E5414" s="223">
        <f t="shared" si="1"/>
        <v>0.5829</v>
      </c>
      <c r="F5414" s="224">
        <v>21.46</v>
      </c>
    </row>
    <row r="5415">
      <c r="A5415" s="219" t="s">
        <v>11572</v>
      </c>
      <c r="B5415" s="220" t="s">
        <v>11573</v>
      </c>
      <c r="C5415" s="221" t="s">
        <v>32</v>
      </c>
      <c r="D5415" s="222">
        <v>0.2018</v>
      </c>
      <c r="E5415" s="223">
        <f t="shared" si="1"/>
        <v>0.7982</v>
      </c>
      <c r="F5415" s="224">
        <v>25.52</v>
      </c>
    </row>
    <row r="5416">
      <c r="A5416" s="219" t="s">
        <v>11574</v>
      </c>
      <c r="B5416" s="220" t="s">
        <v>11575</v>
      </c>
      <c r="C5416" s="221" t="s">
        <v>32</v>
      </c>
      <c r="D5416" s="222">
        <v>0.309</v>
      </c>
      <c r="E5416" s="223">
        <f t="shared" si="1"/>
        <v>0.691</v>
      </c>
      <c r="F5416" s="224">
        <v>32.33</v>
      </c>
    </row>
    <row r="5417">
      <c r="A5417" s="219" t="s">
        <v>11576</v>
      </c>
      <c r="B5417" s="220" t="s">
        <v>11577</v>
      </c>
      <c r="C5417" s="221" t="s">
        <v>32</v>
      </c>
      <c r="D5417" s="222">
        <v>0.461</v>
      </c>
      <c r="E5417" s="223">
        <f t="shared" si="1"/>
        <v>0.539</v>
      </c>
      <c r="F5417" s="224">
        <v>52.32</v>
      </c>
    </row>
    <row r="5418">
      <c r="A5418" s="219" t="s">
        <v>11578</v>
      </c>
      <c r="B5418" s="220" t="s">
        <v>11579</v>
      </c>
      <c r="C5418" s="221" t="s">
        <v>32</v>
      </c>
      <c r="D5418" s="222">
        <v>0.3625</v>
      </c>
      <c r="E5418" s="223">
        <f t="shared" si="1"/>
        <v>0.6375</v>
      </c>
      <c r="F5418" s="224">
        <v>37.38</v>
      </c>
    </row>
    <row r="5419">
      <c r="A5419" s="219" t="s">
        <v>11580</v>
      </c>
      <c r="B5419" s="220" t="s">
        <v>11581</v>
      </c>
      <c r="C5419" s="221" t="s">
        <v>32</v>
      </c>
      <c r="D5419" s="222">
        <v>0.1718</v>
      </c>
      <c r="E5419" s="223">
        <f t="shared" si="1"/>
        <v>0.8282</v>
      </c>
      <c r="F5419" s="224">
        <v>38.66</v>
      </c>
    </row>
    <row r="5420">
      <c r="A5420" s="219" t="s">
        <v>11582</v>
      </c>
      <c r="B5420" s="220" t="s">
        <v>11583</v>
      </c>
      <c r="C5420" s="221" t="s">
        <v>32</v>
      </c>
      <c r="D5420" s="222">
        <v>0.2476</v>
      </c>
      <c r="E5420" s="223">
        <f t="shared" si="1"/>
        <v>0.7524</v>
      </c>
      <c r="F5420" s="224">
        <v>44.96</v>
      </c>
    </row>
    <row r="5421">
      <c r="A5421" s="219" t="s">
        <v>11584</v>
      </c>
      <c r="B5421" s="220" t="s">
        <v>11585</v>
      </c>
      <c r="C5421" s="221" t="s">
        <v>32</v>
      </c>
      <c r="D5421" s="222">
        <v>0.324</v>
      </c>
      <c r="E5421" s="223">
        <f t="shared" si="1"/>
        <v>0.676</v>
      </c>
      <c r="F5421" s="224">
        <v>53.95</v>
      </c>
    </row>
    <row r="5422">
      <c r="A5422" s="219" t="s">
        <v>11586</v>
      </c>
      <c r="B5422" s="220" t="s">
        <v>11587</v>
      </c>
      <c r="C5422" s="221" t="s">
        <v>32</v>
      </c>
      <c r="D5422" s="222">
        <v>0.1108</v>
      </c>
      <c r="E5422" s="223">
        <f t="shared" si="1"/>
        <v>0.8892</v>
      </c>
      <c r="F5422" s="224">
        <v>75.72</v>
      </c>
    </row>
    <row r="5423">
      <c r="A5423" s="219" t="s">
        <v>11588</v>
      </c>
      <c r="B5423" s="220" t="s">
        <v>11589</v>
      </c>
      <c r="C5423" s="221" t="s">
        <v>32</v>
      </c>
      <c r="D5423" s="222">
        <v>0.1014</v>
      </c>
      <c r="E5423" s="223">
        <f t="shared" si="1"/>
        <v>0.8986</v>
      </c>
      <c r="F5423" s="224">
        <v>99.88</v>
      </c>
    </row>
    <row r="5424">
      <c r="A5424" s="219" t="s">
        <v>11590</v>
      </c>
      <c r="B5424" s="220" t="s">
        <v>11591</v>
      </c>
      <c r="C5424" s="221" t="s">
        <v>32</v>
      </c>
      <c r="D5424" s="222">
        <v>0.0719</v>
      </c>
      <c r="E5424" s="223">
        <f t="shared" si="1"/>
        <v>0.9281</v>
      </c>
      <c r="F5424" s="224">
        <v>182.4</v>
      </c>
    </row>
    <row r="5425">
      <c r="A5425" s="219" t="s">
        <v>11592</v>
      </c>
      <c r="B5425" s="220" t="s">
        <v>11593</v>
      </c>
      <c r="C5425" s="221" t="s">
        <v>32</v>
      </c>
      <c r="D5425" s="222">
        <v>0.0343</v>
      </c>
      <c r="E5425" s="223">
        <f t="shared" si="1"/>
        <v>0.9657</v>
      </c>
      <c r="F5425" s="224">
        <v>470.5</v>
      </c>
    </row>
    <row r="5426">
      <c r="A5426" s="219" t="s">
        <v>11594</v>
      </c>
      <c r="B5426" s="220" t="s">
        <v>11595</v>
      </c>
      <c r="C5426" s="221" t="s">
        <v>107</v>
      </c>
      <c r="D5426" s="222">
        <v>0.1823</v>
      </c>
      <c r="E5426" s="223">
        <f t="shared" si="1"/>
        <v>0.8177</v>
      </c>
      <c r="F5426" s="224">
        <v>69.32</v>
      </c>
    </row>
    <row r="5427">
      <c r="A5427" s="219" t="s">
        <v>11596</v>
      </c>
      <c r="B5427" s="220" t="s">
        <v>11597</v>
      </c>
      <c r="C5427" s="221" t="s">
        <v>107</v>
      </c>
      <c r="D5427" s="222">
        <v>0.1627</v>
      </c>
      <c r="E5427" s="223">
        <f t="shared" si="1"/>
        <v>0.8373</v>
      </c>
      <c r="F5427" s="224">
        <v>56.85</v>
      </c>
    </row>
    <row r="5428">
      <c r="A5428" s="219" t="s">
        <v>11598</v>
      </c>
      <c r="B5428" s="220" t="s">
        <v>11599</v>
      </c>
      <c r="C5428" s="221" t="s">
        <v>107</v>
      </c>
      <c r="D5428" s="222">
        <v>0.2545</v>
      </c>
      <c r="E5428" s="223">
        <f t="shared" si="1"/>
        <v>0.7455</v>
      </c>
      <c r="F5428" s="224">
        <v>68.18</v>
      </c>
    </row>
    <row r="5429">
      <c r="A5429" s="219" t="s">
        <v>11600</v>
      </c>
      <c r="B5429" s="220" t="s">
        <v>11601</v>
      </c>
      <c r="C5429" s="221" t="s">
        <v>107</v>
      </c>
      <c r="D5429" s="222">
        <v>0.2501</v>
      </c>
      <c r="E5429" s="223">
        <f t="shared" si="1"/>
        <v>0.7499</v>
      </c>
      <c r="F5429" s="224">
        <v>67.56</v>
      </c>
    </row>
    <row r="5430">
      <c r="A5430" s="219" t="s">
        <v>11602</v>
      </c>
      <c r="B5430" s="220" t="s">
        <v>11603</v>
      </c>
      <c r="C5430" s="221" t="s">
        <v>107</v>
      </c>
      <c r="D5430" s="222">
        <v>0.1418</v>
      </c>
      <c r="E5430" s="223">
        <f t="shared" si="1"/>
        <v>0.8582</v>
      </c>
      <c r="F5430" s="224">
        <v>41.62</v>
      </c>
    </row>
    <row r="5431">
      <c r="A5431" s="219" t="s">
        <v>11604</v>
      </c>
      <c r="B5431" s="220" t="s">
        <v>11605</v>
      </c>
      <c r="C5431" s="221" t="s">
        <v>107</v>
      </c>
      <c r="D5431" s="222">
        <v>0.2928</v>
      </c>
      <c r="E5431" s="223">
        <f t="shared" si="1"/>
        <v>0.7072</v>
      </c>
      <c r="F5431" s="224">
        <v>56.46</v>
      </c>
    </row>
    <row r="5432">
      <c r="A5432" s="219" t="s">
        <v>11606</v>
      </c>
      <c r="B5432" s="220" t="s">
        <v>11607</v>
      </c>
      <c r="C5432" s="221" t="s">
        <v>107</v>
      </c>
      <c r="D5432" s="222">
        <v>0.1769</v>
      </c>
      <c r="E5432" s="223">
        <f t="shared" si="1"/>
        <v>0.8231</v>
      </c>
      <c r="F5432" s="224">
        <v>44.31</v>
      </c>
    </row>
    <row r="5433">
      <c r="A5433" s="219" t="s">
        <v>11608</v>
      </c>
      <c r="B5433" s="220" t="s">
        <v>11609</v>
      </c>
      <c r="C5433" s="221" t="s">
        <v>107</v>
      </c>
      <c r="D5433" s="222">
        <v>0.2869</v>
      </c>
      <c r="E5433" s="223">
        <f t="shared" si="1"/>
        <v>0.7131</v>
      </c>
      <c r="F5433" s="224">
        <v>55.69</v>
      </c>
    </row>
    <row r="5434">
      <c r="A5434" s="219" t="s">
        <v>11610</v>
      </c>
      <c r="B5434" s="220" t="s">
        <v>11611</v>
      </c>
      <c r="C5434" s="221" t="s">
        <v>107</v>
      </c>
      <c r="D5434" s="222">
        <v>0.022</v>
      </c>
      <c r="E5434" s="223">
        <f t="shared" si="1"/>
        <v>0.978</v>
      </c>
      <c r="F5434" s="224">
        <v>86.26</v>
      </c>
    </row>
    <row r="5435">
      <c r="A5435" s="219" t="s">
        <v>11612</v>
      </c>
      <c r="B5435" s="220" t="s">
        <v>11613</v>
      </c>
      <c r="C5435" s="221" t="s">
        <v>107</v>
      </c>
      <c r="D5435" s="222">
        <v>0.1573</v>
      </c>
      <c r="E5435" s="223">
        <f t="shared" si="1"/>
        <v>0.8427</v>
      </c>
      <c r="F5435" s="224">
        <v>107.14</v>
      </c>
    </row>
    <row r="5436">
      <c r="A5436" s="219" t="s">
        <v>11614</v>
      </c>
      <c r="B5436" s="220" t="s">
        <v>11615</v>
      </c>
      <c r="C5436" s="221" t="s">
        <v>107</v>
      </c>
      <c r="D5436" s="222">
        <v>0.0248</v>
      </c>
      <c r="E5436" s="223">
        <f t="shared" si="1"/>
        <v>0.9752</v>
      </c>
      <c r="F5436" s="224">
        <v>113.52</v>
      </c>
    </row>
    <row r="5437">
      <c r="A5437" s="219" t="s">
        <v>11616</v>
      </c>
      <c r="B5437" s="220" t="s">
        <v>11617</v>
      </c>
      <c r="C5437" s="221" t="s">
        <v>107</v>
      </c>
      <c r="D5437" s="222">
        <v>0.082</v>
      </c>
      <c r="E5437" s="223">
        <f t="shared" si="1"/>
        <v>0.918</v>
      </c>
      <c r="F5437" s="224">
        <v>123.79</v>
      </c>
    </row>
    <row r="5438">
      <c r="A5438" s="219" t="s">
        <v>11618</v>
      </c>
      <c r="B5438" s="220" t="s">
        <v>11619</v>
      </c>
      <c r="C5438" s="221" t="s">
        <v>107</v>
      </c>
      <c r="D5438" s="222">
        <v>0.1474</v>
      </c>
      <c r="E5438" s="223">
        <f t="shared" si="1"/>
        <v>0.8526</v>
      </c>
      <c r="F5438" s="224">
        <v>138.02</v>
      </c>
    </row>
    <row r="5439">
      <c r="A5439" s="219" t="s">
        <v>11620</v>
      </c>
      <c r="B5439" s="220" t="s">
        <v>11621</v>
      </c>
      <c r="C5439" s="221" t="s">
        <v>107</v>
      </c>
      <c r="D5439" s="222">
        <v>0.1735</v>
      </c>
      <c r="E5439" s="223">
        <f t="shared" si="1"/>
        <v>0.8265</v>
      </c>
      <c r="F5439" s="224">
        <v>144.65</v>
      </c>
    </row>
    <row r="5440">
      <c r="A5440" s="219" t="s">
        <v>11622</v>
      </c>
      <c r="B5440" s="220" t="s">
        <v>11623</v>
      </c>
      <c r="C5440" s="221" t="s">
        <v>107</v>
      </c>
      <c r="D5440" s="222">
        <v>0.0316</v>
      </c>
      <c r="E5440" s="223">
        <f t="shared" si="1"/>
        <v>0.9684</v>
      </c>
      <c r="F5440" s="224">
        <v>60.07</v>
      </c>
    </row>
    <row r="5441">
      <c r="A5441" s="219" t="s">
        <v>11624</v>
      </c>
      <c r="B5441" s="220" t="s">
        <v>11625</v>
      </c>
      <c r="C5441" s="221" t="s">
        <v>107</v>
      </c>
      <c r="D5441" s="222">
        <v>0.1016</v>
      </c>
      <c r="E5441" s="223">
        <f t="shared" si="1"/>
        <v>0.8984</v>
      </c>
      <c r="F5441" s="224">
        <v>66.92</v>
      </c>
    </row>
    <row r="5442">
      <c r="A5442" s="219" t="s">
        <v>11626</v>
      </c>
      <c r="B5442" s="220" t="s">
        <v>11627</v>
      </c>
      <c r="C5442" s="221" t="s">
        <v>107</v>
      </c>
      <c r="D5442" s="222">
        <v>0.2304</v>
      </c>
      <c r="E5442" s="223">
        <f t="shared" si="1"/>
        <v>0.7696</v>
      </c>
      <c r="F5442" s="224">
        <v>84.68</v>
      </c>
    </row>
    <row r="5443">
      <c r="A5443" s="219" t="s">
        <v>11628</v>
      </c>
      <c r="B5443" s="220" t="s">
        <v>11629</v>
      </c>
      <c r="C5443" s="221" t="s">
        <v>107</v>
      </c>
      <c r="D5443" s="222">
        <v>0.1763</v>
      </c>
      <c r="E5443" s="223">
        <f t="shared" si="1"/>
        <v>0.8237</v>
      </c>
      <c r="F5443" s="224">
        <v>76.17</v>
      </c>
    </row>
    <row r="5444">
      <c r="A5444" s="219" t="s">
        <v>11630</v>
      </c>
      <c r="B5444" s="220" t="s">
        <v>11631</v>
      </c>
      <c r="C5444" s="221" t="s">
        <v>107</v>
      </c>
      <c r="D5444" s="222">
        <v>0.2651</v>
      </c>
      <c r="E5444" s="223">
        <f t="shared" si="1"/>
        <v>0.7349</v>
      </c>
      <c r="F5444" s="224">
        <v>91.17</v>
      </c>
    </row>
    <row r="5445">
      <c r="A5445" s="219" t="s">
        <v>11632</v>
      </c>
      <c r="B5445" s="220" t="s">
        <v>11633</v>
      </c>
      <c r="C5445" s="221" t="s">
        <v>107</v>
      </c>
      <c r="D5445" s="222">
        <v>0.0223</v>
      </c>
      <c r="E5445" s="223">
        <f t="shared" si="1"/>
        <v>0.9777</v>
      </c>
      <c r="F5445" s="224">
        <v>109.79</v>
      </c>
    </row>
    <row r="5446">
      <c r="A5446" s="219" t="s">
        <v>11634</v>
      </c>
      <c r="B5446" s="220" t="s">
        <v>11635</v>
      </c>
      <c r="C5446" s="221" t="s">
        <v>107</v>
      </c>
      <c r="D5446" s="222">
        <v>0.1516</v>
      </c>
      <c r="E5446" s="223">
        <f t="shared" si="1"/>
        <v>0.8484</v>
      </c>
      <c r="F5446" s="224">
        <v>134.94</v>
      </c>
    </row>
    <row r="5447">
      <c r="A5447" s="219" t="s">
        <v>11636</v>
      </c>
      <c r="B5447" s="220" t="s">
        <v>11637</v>
      </c>
      <c r="C5447" s="221" t="s">
        <v>107</v>
      </c>
      <c r="D5447" s="222">
        <v>0.0254</v>
      </c>
      <c r="E5447" s="223">
        <f t="shared" si="1"/>
        <v>0.9746</v>
      </c>
      <c r="F5447" s="224">
        <v>131.9</v>
      </c>
    </row>
    <row r="5448">
      <c r="A5448" s="219" t="s">
        <v>11638</v>
      </c>
      <c r="B5448" s="220" t="s">
        <v>11639</v>
      </c>
      <c r="C5448" s="221" t="s">
        <v>107</v>
      </c>
      <c r="D5448" s="222">
        <v>0.0767</v>
      </c>
      <c r="E5448" s="223">
        <f t="shared" si="1"/>
        <v>0.9233</v>
      </c>
      <c r="F5448" s="224">
        <v>142.48</v>
      </c>
    </row>
    <row r="5449">
      <c r="A5449" s="219" t="s">
        <v>11640</v>
      </c>
      <c r="B5449" s="220" t="s">
        <v>11641</v>
      </c>
      <c r="C5449" s="221" t="s">
        <v>107</v>
      </c>
      <c r="D5449" s="222">
        <v>0.1439</v>
      </c>
      <c r="E5449" s="223">
        <f t="shared" si="1"/>
        <v>0.8561</v>
      </c>
      <c r="F5449" s="224">
        <v>159.21</v>
      </c>
    </row>
    <row r="5450">
      <c r="A5450" s="219" t="s">
        <v>11642</v>
      </c>
      <c r="B5450" s="220" t="s">
        <v>11643</v>
      </c>
      <c r="C5450" s="221" t="s">
        <v>107</v>
      </c>
      <c r="D5450" s="222">
        <v>0.1866</v>
      </c>
      <c r="E5450" s="223">
        <f t="shared" si="1"/>
        <v>0.8134</v>
      </c>
      <c r="F5450" s="224">
        <v>172.07</v>
      </c>
    </row>
    <row r="5451">
      <c r="A5451" s="219" t="s">
        <v>11644</v>
      </c>
      <c r="B5451" s="220" t="s">
        <v>11645</v>
      </c>
      <c r="C5451" s="221" t="s">
        <v>107</v>
      </c>
      <c r="D5451" s="222">
        <v>0.0321</v>
      </c>
      <c r="E5451" s="223">
        <f t="shared" si="1"/>
        <v>0.9679</v>
      </c>
      <c r="F5451" s="224">
        <v>76.29</v>
      </c>
    </row>
    <row r="5452">
      <c r="A5452" s="219" t="s">
        <v>11646</v>
      </c>
      <c r="B5452" s="220" t="s">
        <v>11647</v>
      </c>
      <c r="C5452" s="221" t="s">
        <v>107</v>
      </c>
      <c r="D5452" s="222">
        <v>0.091</v>
      </c>
      <c r="E5452" s="223">
        <f t="shared" si="1"/>
        <v>0.909</v>
      </c>
      <c r="F5452" s="224">
        <v>83.45</v>
      </c>
    </row>
    <row r="5453">
      <c r="A5453" s="219" t="s">
        <v>11648</v>
      </c>
      <c r="B5453" s="220" t="s">
        <v>11649</v>
      </c>
      <c r="C5453" s="221" t="s">
        <v>107</v>
      </c>
      <c r="D5453" s="222">
        <v>0.213</v>
      </c>
      <c r="E5453" s="223">
        <f t="shared" si="1"/>
        <v>0.787</v>
      </c>
      <c r="F5453" s="224">
        <v>103.71</v>
      </c>
    </row>
    <row r="5454">
      <c r="A5454" s="219" t="s">
        <v>11650</v>
      </c>
      <c r="B5454" s="220" t="s">
        <v>11651</v>
      </c>
      <c r="C5454" s="221" t="s">
        <v>107</v>
      </c>
      <c r="D5454" s="222">
        <v>0.1466</v>
      </c>
      <c r="E5454" s="223">
        <f t="shared" si="1"/>
        <v>0.8534</v>
      </c>
      <c r="F5454" s="224">
        <v>91.62</v>
      </c>
    </row>
    <row r="5455">
      <c r="A5455" s="219" t="s">
        <v>11652</v>
      </c>
      <c r="B5455" s="220" t="s">
        <v>11653</v>
      </c>
      <c r="C5455" s="221" t="s">
        <v>107</v>
      </c>
      <c r="D5455" s="222">
        <v>0.2678</v>
      </c>
      <c r="E5455" s="223">
        <f t="shared" si="1"/>
        <v>0.7322</v>
      </c>
      <c r="F5455" s="224">
        <v>116.42</v>
      </c>
    </row>
    <row r="5456">
      <c r="A5456" s="219" t="s">
        <v>11654</v>
      </c>
      <c r="B5456" s="220" t="s">
        <v>11655</v>
      </c>
      <c r="C5456" s="221" t="s">
        <v>107</v>
      </c>
      <c r="D5456" s="222">
        <v>0.0188</v>
      </c>
      <c r="E5456" s="223">
        <f t="shared" si="1"/>
        <v>0.9812</v>
      </c>
      <c r="F5456" s="224">
        <v>164.97</v>
      </c>
    </row>
    <row r="5457">
      <c r="A5457" s="219" t="s">
        <v>11656</v>
      </c>
      <c r="B5457" s="220" t="s">
        <v>11657</v>
      </c>
      <c r="C5457" s="221" t="s">
        <v>107</v>
      </c>
      <c r="D5457" s="222">
        <v>0.0222</v>
      </c>
      <c r="E5457" s="223">
        <f t="shared" si="1"/>
        <v>0.9778</v>
      </c>
      <c r="F5457" s="224">
        <v>180.26</v>
      </c>
    </row>
    <row r="5458">
      <c r="A5458" s="219" t="s">
        <v>11658</v>
      </c>
      <c r="B5458" s="220" t="s">
        <v>11659</v>
      </c>
      <c r="C5458" s="221" t="s">
        <v>107</v>
      </c>
      <c r="D5458" s="222">
        <v>0.0281</v>
      </c>
      <c r="E5458" s="223">
        <f t="shared" si="1"/>
        <v>0.9719</v>
      </c>
      <c r="F5458" s="224">
        <v>110.13</v>
      </c>
    </row>
    <row r="5459">
      <c r="A5459" s="219" t="s">
        <v>11660</v>
      </c>
      <c r="B5459" s="220" t="s">
        <v>11661</v>
      </c>
      <c r="C5459" s="221" t="s">
        <v>107</v>
      </c>
      <c r="D5459" s="222">
        <v>0.0188</v>
      </c>
      <c r="E5459" s="223">
        <f t="shared" si="1"/>
        <v>0.9812</v>
      </c>
      <c r="F5459" s="224">
        <v>198.51</v>
      </c>
    </row>
    <row r="5460">
      <c r="A5460" s="219" t="s">
        <v>11662</v>
      </c>
      <c r="B5460" s="220" t="s">
        <v>11663</v>
      </c>
      <c r="C5460" s="221" t="s">
        <v>107</v>
      </c>
      <c r="D5460" s="222">
        <v>0.0204</v>
      </c>
      <c r="E5460" s="223">
        <f t="shared" si="1"/>
        <v>0.9796</v>
      </c>
      <c r="F5460" s="224">
        <v>227.97</v>
      </c>
    </row>
    <row r="5461">
      <c r="A5461" s="219" t="s">
        <v>11664</v>
      </c>
      <c r="B5461" s="220" t="s">
        <v>11665</v>
      </c>
      <c r="C5461" s="221" t="s">
        <v>107</v>
      </c>
      <c r="D5461" s="222">
        <v>0.0252</v>
      </c>
      <c r="E5461" s="223">
        <f t="shared" si="1"/>
        <v>0.9748</v>
      </c>
      <c r="F5461" s="224">
        <v>148.12</v>
      </c>
    </row>
    <row r="5462">
      <c r="A5462" s="219" t="s">
        <v>11666</v>
      </c>
      <c r="B5462" s="220" t="s">
        <v>11667</v>
      </c>
      <c r="C5462" s="221" t="s">
        <v>107</v>
      </c>
      <c r="D5462" s="222">
        <v>0.0227</v>
      </c>
      <c r="E5462" s="223">
        <f t="shared" si="1"/>
        <v>0.9773</v>
      </c>
      <c r="F5462" s="224">
        <v>213.99</v>
      </c>
    </row>
    <row r="5463">
      <c r="A5463" s="219" t="s">
        <v>11668</v>
      </c>
      <c r="B5463" s="220" t="s">
        <v>11669</v>
      </c>
      <c r="C5463" s="221" t="s">
        <v>107</v>
      </c>
      <c r="D5463" s="222">
        <v>0.0186</v>
      </c>
      <c r="E5463" s="223">
        <f t="shared" si="1"/>
        <v>0.9814</v>
      </c>
      <c r="F5463" s="224">
        <v>309.31</v>
      </c>
    </row>
    <row r="5464">
      <c r="A5464" s="219" t="s">
        <v>11670</v>
      </c>
      <c r="B5464" s="220" t="s">
        <v>11671</v>
      </c>
      <c r="C5464" s="221" t="s">
        <v>107</v>
      </c>
      <c r="D5464" s="222">
        <v>0.0227</v>
      </c>
      <c r="E5464" s="223">
        <f t="shared" si="1"/>
        <v>0.9773</v>
      </c>
      <c r="F5464" s="224">
        <v>213.99</v>
      </c>
    </row>
    <row r="5465">
      <c r="A5465" s="219" t="s">
        <v>11672</v>
      </c>
      <c r="B5465" s="220" t="s">
        <v>11673</v>
      </c>
      <c r="C5465" s="221" t="s">
        <v>107</v>
      </c>
      <c r="D5465" s="222">
        <v>0.0277</v>
      </c>
      <c r="E5465" s="223">
        <f t="shared" si="1"/>
        <v>0.9723</v>
      </c>
      <c r="F5465" s="224">
        <v>215.54</v>
      </c>
    </row>
    <row r="5466">
      <c r="A5466" s="219" t="s">
        <v>11674</v>
      </c>
      <c r="B5466" s="220" t="s">
        <v>11675</v>
      </c>
      <c r="C5466" s="221" t="s">
        <v>107</v>
      </c>
      <c r="D5466" s="222">
        <v>0.0173</v>
      </c>
      <c r="E5466" s="223">
        <f t="shared" si="1"/>
        <v>0.9827</v>
      </c>
      <c r="F5466" s="224">
        <v>396.9</v>
      </c>
    </row>
    <row r="5467">
      <c r="A5467" s="219" t="s">
        <v>11676</v>
      </c>
      <c r="B5467" s="220" t="s">
        <v>11677</v>
      </c>
      <c r="C5467" s="221" t="s">
        <v>107</v>
      </c>
      <c r="D5467" s="222">
        <v>0.0199</v>
      </c>
      <c r="E5467" s="223">
        <f t="shared" si="1"/>
        <v>0.9801</v>
      </c>
      <c r="F5467" s="224">
        <v>300.25</v>
      </c>
    </row>
    <row r="5468">
      <c r="A5468" s="219" t="s">
        <v>11678</v>
      </c>
      <c r="B5468" s="220" t="s">
        <v>11679</v>
      </c>
      <c r="C5468" s="221" t="s">
        <v>32</v>
      </c>
      <c r="D5468" s="222">
        <v>0.4932</v>
      </c>
      <c r="E5468" s="223">
        <f t="shared" si="1"/>
        <v>0.5068</v>
      </c>
      <c r="F5468" s="224">
        <v>28.81</v>
      </c>
    </row>
    <row r="5469">
      <c r="A5469" s="219" t="s">
        <v>11680</v>
      </c>
      <c r="B5469" s="220" t="s">
        <v>11681</v>
      </c>
      <c r="C5469" s="221" t="s">
        <v>32</v>
      </c>
      <c r="D5469" s="222">
        <v>0.4904</v>
      </c>
      <c r="E5469" s="223">
        <f t="shared" si="1"/>
        <v>0.5096</v>
      </c>
      <c r="F5469" s="224">
        <v>28.69</v>
      </c>
    </row>
    <row r="5470">
      <c r="A5470" s="219" t="s">
        <v>11682</v>
      </c>
      <c r="B5470" s="220" t="s">
        <v>11683</v>
      </c>
      <c r="C5470" s="221" t="s">
        <v>32</v>
      </c>
      <c r="D5470" s="222">
        <v>0.4811</v>
      </c>
      <c r="E5470" s="223">
        <f t="shared" si="1"/>
        <v>0.5189</v>
      </c>
      <c r="F5470" s="224">
        <v>27.52</v>
      </c>
    </row>
    <row r="5471">
      <c r="A5471" s="219" t="s">
        <v>11684</v>
      </c>
      <c r="B5471" s="220" t="s">
        <v>11685</v>
      </c>
      <c r="C5471" s="221" t="s">
        <v>32</v>
      </c>
      <c r="D5471" s="222">
        <v>0.401</v>
      </c>
      <c r="E5471" s="223">
        <f t="shared" si="1"/>
        <v>0.599</v>
      </c>
      <c r="F5471" s="224">
        <v>41.85</v>
      </c>
    </row>
    <row r="5472">
      <c r="A5472" s="219" t="s">
        <v>11686</v>
      </c>
      <c r="B5472" s="220" t="s">
        <v>11687</v>
      </c>
      <c r="C5472" s="221" t="s">
        <v>32</v>
      </c>
      <c r="D5472" s="222">
        <v>0.4088</v>
      </c>
      <c r="E5472" s="223">
        <f t="shared" si="1"/>
        <v>0.5912</v>
      </c>
      <c r="F5472" s="224">
        <v>43.17</v>
      </c>
    </row>
    <row r="5473">
      <c r="A5473" s="219" t="s">
        <v>11688</v>
      </c>
      <c r="B5473" s="220" t="s">
        <v>11689</v>
      </c>
      <c r="C5473" s="221" t="s">
        <v>32</v>
      </c>
      <c r="D5473" s="222">
        <v>0.3392</v>
      </c>
      <c r="E5473" s="223">
        <f t="shared" si="1"/>
        <v>0.6608</v>
      </c>
      <c r="F5473" s="224">
        <v>55.98</v>
      </c>
    </row>
    <row r="5474">
      <c r="A5474" s="219" t="s">
        <v>11690</v>
      </c>
      <c r="B5474" s="220" t="s">
        <v>11691</v>
      </c>
      <c r="C5474" s="221" t="s">
        <v>32</v>
      </c>
      <c r="D5474" s="222">
        <v>0.4336</v>
      </c>
      <c r="E5474" s="223">
        <f t="shared" si="1"/>
        <v>0.5664</v>
      </c>
      <c r="F5474" s="224">
        <v>75.53</v>
      </c>
    </row>
    <row r="5475">
      <c r="A5475" s="219" t="s">
        <v>11692</v>
      </c>
      <c r="B5475" s="220" t="s">
        <v>11693</v>
      </c>
      <c r="C5475" s="221" t="s">
        <v>32</v>
      </c>
      <c r="D5475" s="222">
        <v>0.36</v>
      </c>
      <c r="E5475" s="223">
        <f t="shared" si="1"/>
        <v>0.64</v>
      </c>
      <c r="F5475" s="224">
        <v>59.53</v>
      </c>
    </row>
    <row r="5476">
      <c r="A5476" s="219" t="s">
        <v>11694</v>
      </c>
      <c r="B5476" s="220" t="s">
        <v>11695</v>
      </c>
      <c r="C5476" s="221" t="s">
        <v>32</v>
      </c>
      <c r="D5476" s="222">
        <v>0.2124</v>
      </c>
      <c r="E5476" s="223">
        <f t="shared" si="1"/>
        <v>0.7876</v>
      </c>
      <c r="F5476" s="224">
        <v>8514.67</v>
      </c>
    </row>
    <row r="5477">
      <c r="A5477" s="219" t="s">
        <v>11696</v>
      </c>
      <c r="B5477" s="220" t="s">
        <v>11697</v>
      </c>
      <c r="C5477" s="221" t="s">
        <v>32</v>
      </c>
      <c r="D5477" s="222">
        <v>0.2112</v>
      </c>
      <c r="E5477" s="223">
        <f t="shared" si="1"/>
        <v>0.7888</v>
      </c>
      <c r="F5477" s="224">
        <v>6439.94</v>
      </c>
    </row>
    <row r="5478">
      <c r="A5478" s="219" t="s">
        <v>11698</v>
      </c>
      <c r="B5478" s="220" t="s">
        <v>11699</v>
      </c>
      <c r="C5478" s="221" t="s">
        <v>32</v>
      </c>
      <c r="D5478" s="222">
        <v>0.2139</v>
      </c>
      <c r="E5478" s="223">
        <f t="shared" si="1"/>
        <v>0.7861</v>
      </c>
      <c r="F5478" s="224">
        <v>11039.63</v>
      </c>
    </row>
    <row r="5479">
      <c r="A5479" s="219" t="s">
        <v>11700</v>
      </c>
      <c r="B5479" s="220" t="s">
        <v>11701</v>
      </c>
      <c r="C5479" s="221" t="s">
        <v>107</v>
      </c>
      <c r="D5479" s="222">
        <v>0.5025</v>
      </c>
      <c r="E5479" s="223">
        <f t="shared" si="1"/>
        <v>0.4975</v>
      </c>
      <c r="F5479" s="224">
        <v>30.47</v>
      </c>
    </row>
    <row r="5480">
      <c r="A5480" s="219" t="s">
        <v>11702</v>
      </c>
      <c r="B5480" s="220" t="s">
        <v>11703</v>
      </c>
      <c r="C5480" s="221" t="s">
        <v>145</v>
      </c>
      <c r="D5480" s="222">
        <v>0.4591</v>
      </c>
      <c r="E5480" s="223">
        <f t="shared" si="1"/>
        <v>0.5409</v>
      </c>
      <c r="F5480" s="224">
        <v>1901.53</v>
      </c>
    </row>
    <row r="5481">
      <c r="A5481" s="219" t="s">
        <v>11704</v>
      </c>
      <c r="B5481" s="220" t="s">
        <v>11705</v>
      </c>
      <c r="C5481" s="221" t="s">
        <v>107</v>
      </c>
      <c r="D5481" s="222">
        <v>0.105</v>
      </c>
      <c r="E5481" s="223">
        <f t="shared" si="1"/>
        <v>0.895</v>
      </c>
      <c r="F5481" s="224">
        <v>34.19</v>
      </c>
    </row>
    <row r="5482">
      <c r="A5482" s="219" t="s">
        <v>11706</v>
      </c>
      <c r="B5482" s="220" t="s">
        <v>11707</v>
      </c>
      <c r="C5482" s="221" t="s">
        <v>107</v>
      </c>
      <c r="D5482" s="222">
        <v>0.1801</v>
      </c>
      <c r="E5482" s="223">
        <f t="shared" si="1"/>
        <v>0.8199</v>
      </c>
      <c r="F5482" s="224">
        <v>112.08</v>
      </c>
    </row>
    <row r="5483">
      <c r="A5483" s="219" t="s">
        <v>11708</v>
      </c>
      <c r="B5483" s="220" t="s">
        <v>11709</v>
      </c>
      <c r="C5483" s="221" t="s">
        <v>107</v>
      </c>
      <c r="D5483" s="222">
        <v>0.1144</v>
      </c>
      <c r="E5483" s="223">
        <f t="shared" si="1"/>
        <v>0.8856</v>
      </c>
      <c r="F5483" s="224">
        <v>38.04</v>
      </c>
    </row>
    <row r="5484">
      <c r="A5484" s="219" t="s">
        <v>11710</v>
      </c>
      <c r="B5484" s="220" t="s">
        <v>11711</v>
      </c>
      <c r="C5484" s="221" t="s">
        <v>32</v>
      </c>
      <c r="D5484" s="222">
        <v>0.7104</v>
      </c>
      <c r="E5484" s="223">
        <f t="shared" si="1"/>
        <v>0.2896</v>
      </c>
      <c r="F5484" s="224">
        <v>14.02</v>
      </c>
    </row>
    <row r="5485">
      <c r="A5485" s="219" t="s">
        <v>11712</v>
      </c>
      <c r="B5485" s="220" t="s">
        <v>97</v>
      </c>
      <c r="C5485" s="221" t="s">
        <v>32</v>
      </c>
      <c r="D5485" s="222">
        <v>0.4188</v>
      </c>
      <c r="E5485" s="223">
        <f t="shared" si="1"/>
        <v>0.5812</v>
      </c>
      <c r="F5485" s="224">
        <v>138.89</v>
      </c>
    </row>
    <row r="5486">
      <c r="A5486" s="219" t="s">
        <v>11713</v>
      </c>
      <c r="B5486" s="220" t="s">
        <v>11714</v>
      </c>
      <c r="C5486" s="221" t="s">
        <v>77</v>
      </c>
      <c r="D5486" s="222">
        <v>0.3304</v>
      </c>
      <c r="E5486" s="223">
        <f t="shared" si="1"/>
        <v>0.6696</v>
      </c>
      <c r="F5486" s="224">
        <v>146.81</v>
      </c>
    </row>
    <row r="5487">
      <c r="A5487" s="219" t="s">
        <v>11715</v>
      </c>
      <c r="B5487" s="220" t="s">
        <v>11716</v>
      </c>
      <c r="C5487" s="221" t="s">
        <v>77</v>
      </c>
      <c r="D5487" s="222">
        <v>0.3862</v>
      </c>
      <c r="E5487" s="223">
        <f t="shared" si="1"/>
        <v>0.6138</v>
      </c>
      <c r="F5487" s="224">
        <v>188.93</v>
      </c>
    </row>
    <row r="5488">
      <c r="A5488" s="219" t="s">
        <v>11717</v>
      </c>
      <c r="B5488" s="220" t="s">
        <v>11718</v>
      </c>
      <c r="C5488" s="221" t="s">
        <v>77</v>
      </c>
      <c r="D5488" s="222">
        <v>0.2943</v>
      </c>
      <c r="E5488" s="223">
        <f t="shared" si="1"/>
        <v>0.7057</v>
      </c>
      <c r="F5488" s="224">
        <v>124.75</v>
      </c>
    </row>
    <row r="5489">
      <c r="A5489" s="219" t="s">
        <v>11719</v>
      </c>
      <c r="B5489" s="220" t="s">
        <v>11720</v>
      </c>
      <c r="C5489" s="221" t="s">
        <v>77</v>
      </c>
      <c r="D5489" s="222">
        <v>0.2398</v>
      </c>
      <c r="E5489" s="223">
        <f t="shared" si="1"/>
        <v>0.7602</v>
      </c>
      <c r="F5489" s="224">
        <v>114.88</v>
      </c>
    </row>
    <row r="5490">
      <c r="A5490" s="219" t="s">
        <v>11721</v>
      </c>
      <c r="B5490" s="220" t="s">
        <v>11722</v>
      </c>
      <c r="C5490" s="221" t="s">
        <v>77</v>
      </c>
      <c r="D5490" s="222">
        <v>0.312</v>
      </c>
      <c r="E5490" s="223">
        <f t="shared" si="1"/>
        <v>0.688</v>
      </c>
      <c r="F5490" s="224">
        <v>150.15</v>
      </c>
    </row>
    <row r="5491">
      <c r="A5491" s="219" t="s">
        <v>11723</v>
      </c>
      <c r="B5491" s="220" t="s">
        <v>11724</v>
      </c>
      <c r="C5491" s="221" t="s">
        <v>77</v>
      </c>
      <c r="D5491" s="222">
        <v>0.1956</v>
      </c>
      <c r="E5491" s="223">
        <f t="shared" si="1"/>
        <v>0.8044</v>
      </c>
      <c r="F5491" s="224">
        <v>97.75</v>
      </c>
    </row>
    <row r="5492">
      <c r="A5492" s="219" t="s">
        <v>11725</v>
      </c>
      <c r="B5492" s="220" t="s">
        <v>11726</v>
      </c>
      <c r="C5492" s="221" t="s">
        <v>77</v>
      </c>
      <c r="D5492" s="222">
        <v>0.3791</v>
      </c>
      <c r="E5492" s="223">
        <f t="shared" si="1"/>
        <v>0.6209</v>
      </c>
      <c r="F5492" s="224">
        <v>109.31</v>
      </c>
    </row>
    <row r="5493">
      <c r="A5493" s="219" t="s">
        <v>11727</v>
      </c>
      <c r="B5493" s="220" t="s">
        <v>11728</v>
      </c>
      <c r="C5493" s="221" t="s">
        <v>77</v>
      </c>
      <c r="D5493" s="222">
        <v>0.4189</v>
      </c>
      <c r="E5493" s="223">
        <f t="shared" si="1"/>
        <v>0.5811</v>
      </c>
      <c r="F5493" s="224">
        <v>142.37</v>
      </c>
    </row>
    <row r="5494">
      <c r="A5494" s="219" t="s">
        <v>11729</v>
      </c>
      <c r="B5494" s="220" t="s">
        <v>11730</v>
      </c>
      <c r="C5494" s="221" t="s">
        <v>77</v>
      </c>
      <c r="D5494" s="222">
        <v>0.3572</v>
      </c>
      <c r="E5494" s="223">
        <f t="shared" si="1"/>
        <v>0.6428</v>
      </c>
      <c r="F5494" s="224">
        <v>91.97</v>
      </c>
    </row>
    <row r="5495">
      <c r="A5495" s="219" t="s">
        <v>11731</v>
      </c>
      <c r="B5495" s="220" t="s">
        <v>11732</v>
      </c>
      <c r="C5495" s="221" t="s">
        <v>77</v>
      </c>
      <c r="D5495" s="222">
        <v>0.2884</v>
      </c>
      <c r="E5495" s="223">
        <f t="shared" si="1"/>
        <v>0.7116</v>
      </c>
      <c r="F5495" s="224">
        <v>81.69</v>
      </c>
    </row>
    <row r="5496">
      <c r="A5496" s="219" t="s">
        <v>11733</v>
      </c>
      <c r="B5496" s="220" t="s">
        <v>11734</v>
      </c>
      <c r="C5496" s="221" t="s">
        <v>77</v>
      </c>
      <c r="D5496" s="222">
        <v>0.3383</v>
      </c>
      <c r="E5496" s="223">
        <f t="shared" si="1"/>
        <v>0.6617</v>
      </c>
      <c r="F5496" s="224">
        <v>107.4</v>
      </c>
    </row>
    <row r="5497">
      <c r="A5497" s="219" t="s">
        <v>11735</v>
      </c>
      <c r="B5497" s="220" t="s">
        <v>11736</v>
      </c>
      <c r="C5497" s="221" t="s">
        <v>77</v>
      </c>
      <c r="D5497" s="222">
        <v>0.2579</v>
      </c>
      <c r="E5497" s="223">
        <f t="shared" si="1"/>
        <v>0.7421</v>
      </c>
      <c r="F5497" s="224">
        <v>68.29</v>
      </c>
    </row>
    <row r="5498">
      <c r="A5498" s="219" t="s">
        <v>11737</v>
      </c>
      <c r="B5498" s="220" t="s">
        <v>11738</v>
      </c>
      <c r="C5498" s="221" t="s">
        <v>77</v>
      </c>
      <c r="D5498" s="222">
        <v>0.3022</v>
      </c>
      <c r="E5498" s="223">
        <f t="shared" si="1"/>
        <v>0.6978</v>
      </c>
      <c r="F5498" s="224">
        <v>64.85</v>
      </c>
    </row>
    <row r="5499">
      <c r="A5499" s="219" t="s">
        <v>11739</v>
      </c>
      <c r="B5499" s="220" t="s">
        <v>11740</v>
      </c>
      <c r="C5499" s="221" t="s">
        <v>77</v>
      </c>
      <c r="D5499" s="222">
        <v>0.3348</v>
      </c>
      <c r="E5499" s="223">
        <f t="shared" si="1"/>
        <v>0.6652</v>
      </c>
      <c r="F5499" s="224">
        <v>91.72</v>
      </c>
    </row>
    <row r="5500">
      <c r="A5500" s="219" t="s">
        <v>11741</v>
      </c>
      <c r="B5500" s="220" t="s">
        <v>11742</v>
      </c>
      <c r="C5500" s="221" t="s">
        <v>77</v>
      </c>
      <c r="D5500" s="222">
        <v>0.3131</v>
      </c>
      <c r="E5500" s="223">
        <f t="shared" si="1"/>
        <v>0.6869</v>
      </c>
      <c r="F5500" s="224">
        <v>91.55</v>
      </c>
    </row>
    <row r="5501">
      <c r="A5501" s="219" t="s">
        <v>11743</v>
      </c>
      <c r="B5501" s="220" t="s">
        <v>11744</v>
      </c>
      <c r="C5501" s="221" t="s">
        <v>77</v>
      </c>
      <c r="D5501" s="222">
        <v>0.167</v>
      </c>
      <c r="E5501" s="223">
        <f t="shared" si="1"/>
        <v>0.833</v>
      </c>
      <c r="F5501" s="224">
        <v>176.97</v>
      </c>
    </row>
    <row r="5502">
      <c r="A5502" s="219" t="s">
        <v>11745</v>
      </c>
      <c r="B5502" s="220" t="s">
        <v>11746</v>
      </c>
      <c r="C5502" s="221" t="s">
        <v>77</v>
      </c>
      <c r="D5502" s="222">
        <v>0.1656</v>
      </c>
      <c r="E5502" s="223">
        <f t="shared" si="1"/>
        <v>0.8344</v>
      </c>
      <c r="F5502" s="224">
        <v>188.88</v>
      </c>
    </row>
    <row r="5503">
      <c r="A5503" s="219" t="s">
        <v>11747</v>
      </c>
      <c r="B5503" s="220" t="s">
        <v>11748</v>
      </c>
      <c r="C5503" s="221" t="s">
        <v>145</v>
      </c>
      <c r="D5503" s="222">
        <v>0.2355</v>
      </c>
      <c r="E5503" s="223">
        <f t="shared" si="1"/>
        <v>0.7645</v>
      </c>
      <c r="F5503" s="224">
        <v>212.62</v>
      </c>
    </row>
    <row r="5504">
      <c r="A5504" s="219" t="s">
        <v>177</v>
      </c>
      <c r="B5504" s="220" t="s">
        <v>11749</v>
      </c>
      <c r="C5504" s="221" t="s">
        <v>145</v>
      </c>
      <c r="D5504" s="222">
        <v>0.3413</v>
      </c>
      <c r="E5504" s="223">
        <f t="shared" si="1"/>
        <v>0.6587</v>
      </c>
      <c r="F5504" s="224">
        <v>146.7</v>
      </c>
    </row>
    <row r="5505">
      <c r="A5505" s="219" t="s">
        <v>11750</v>
      </c>
      <c r="B5505" s="220" t="s">
        <v>11751</v>
      </c>
      <c r="C5505" s="221" t="s">
        <v>145</v>
      </c>
      <c r="D5505" s="222">
        <v>0.3408</v>
      </c>
      <c r="E5505" s="223">
        <f t="shared" si="1"/>
        <v>0.6592</v>
      </c>
      <c r="F5505" s="224">
        <v>146.91</v>
      </c>
    </row>
    <row r="5506">
      <c r="A5506" s="219" t="s">
        <v>11752</v>
      </c>
      <c r="B5506" s="220" t="s">
        <v>11753</v>
      </c>
      <c r="C5506" s="221" t="s">
        <v>145</v>
      </c>
      <c r="D5506" s="222">
        <v>0.3518</v>
      </c>
      <c r="E5506" s="223">
        <f t="shared" si="1"/>
        <v>0.6482</v>
      </c>
      <c r="F5506" s="224">
        <v>142.32</v>
      </c>
    </row>
    <row r="5507">
      <c r="A5507" s="219" t="s">
        <v>11754</v>
      </c>
      <c r="B5507" s="220" t="s">
        <v>11755</v>
      </c>
      <c r="C5507" s="221" t="s">
        <v>145</v>
      </c>
      <c r="D5507" s="222">
        <v>0.3781</v>
      </c>
      <c r="E5507" s="223">
        <f t="shared" si="1"/>
        <v>0.6219</v>
      </c>
      <c r="F5507" s="224">
        <v>164.63</v>
      </c>
    </row>
    <row r="5508">
      <c r="A5508" s="219" t="s">
        <v>11756</v>
      </c>
      <c r="B5508" s="220" t="s">
        <v>11757</v>
      </c>
      <c r="C5508" s="221" t="s">
        <v>145</v>
      </c>
      <c r="D5508" s="222">
        <v>0.3507</v>
      </c>
      <c r="E5508" s="223">
        <f t="shared" si="1"/>
        <v>0.6493</v>
      </c>
      <c r="F5508" s="224">
        <v>174.86</v>
      </c>
    </row>
    <row r="5509">
      <c r="A5509" s="219" t="s">
        <v>11758</v>
      </c>
      <c r="B5509" s="220" t="s">
        <v>11759</v>
      </c>
      <c r="C5509" s="221" t="s">
        <v>145</v>
      </c>
      <c r="D5509" s="222">
        <v>0.3817</v>
      </c>
      <c r="E5509" s="223">
        <f t="shared" si="1"/>
        <v>0.6183</v>
      </c>
      <c r="F5509" s="224">
        <v>192.6</v>
      </c>
    </row>
    <row r="5510">
      <c r="A5510" s="219" t="s">
        <v>11760</v>
      </c>
      <c r="B5510" s="220" t="s">
        <v>11761</v>
      </c>
      <c r="C5510" s="221" t="s">
        <v>77</v>
      </c>
      <c r="D5510" s="222">
        <v>0.3722</v>
      </c>
      <c r="E5510" s="223">
        <f t="shared" si="1"/>
        <v>0.6278</v>
      </c>
      <c r="F5510" s="224">
        <v>20.77</v>
      </c>
    </row>
    <row r="5511">
      <c r="A5511" s="219" t="s">
        <v>11762</v>
      </c>
      <c r="B5511" s="220" t="s">
        <v>11763</v>
      </c>
      <c r="C5511" s="221" t="s">
        <v>77</v>
      </c>
      <c r="D5511" s="222">
        <v>0.3642</v>
      </c>
      <c r="E5511" s="223">
        <f t="shared" si="1"/>
        <v>0.6358</v>
      </c>
      <c r="F5511" s="224">
        <v>41.43</v>
      </c>
    </row>
    <row r="5512">
      <c r="A5512" s="219" t="s">
        <v>1700</v>
      </c>
      <c r="B5512" s="220" t="s">
        <v>1701</v>
      </c>
      <c r="C5512" s="221" t="s">
        <v>145</v>
      </c>
      <c r="D5512" s="222">
        <v>0.3644</v>
      </c>
      <c r="E5512" s="223">
        <f t="shared" si="1"/>
        <v>0.6356</v>
      </c>
      <c r="F5512" s="224">
        <v>829.01</v>
      </c>
    </row>
    <row r="5513">
      <c r="A5513" s="219" t="s">
        <v>11764</v>
      </c>
      <c r="B5513" s="220" t="s">
        <v>11765</v>
      </c>
      <c r="C5513" s="221" t="s">
        <v>77</v>
      </c>
      <c r="D5513" s="222">
        <v>0.3559</v>
      </c>
      <c r="E5513" s="223">
        <f t="shared" si="1"/>
        <v>0.6441</v>
      </c>
      <c r="F5513" s="224">
        <v>19.81</v>
      </c>
    </row>
    <row r="5514">
      <c r="A5514" s="219" t="s">
        <v>11766</v>
      </c>
      <c r="B5514" s="220" t="s">
        <v>11767</v>
      </c>
      <c r="C5514" s="221" t="s">
        <v>77</v>
      </c>
      <c r="D5514" s="222">
        <v>0.3303</v>
      </c>
      <c r="E5514" s="223">
        <f t="shared" si="1"/>
        <v>0.6697</v>
      </c>
      <c r="F5514" s="224">
        <v>37.72</v>
      </c>
    </row>
    <row r="5515">
      <c r="A5515" s="219" t="s">
        <v>11768</v>
      </c>
      <c r="B5515" s="220" t="s">
        <v>11769</v>
      </c>
      <c r="C5515" s="221" t="s">
        <v>145</v>
      </c>
      <c r="D5515" s="222">
        <v>0.3304</v>
      </c>
      <c r="E5515" s="223">
        <f t="shared" si="1"/>
        <v>0.6696</v>
      </c>
      <c r="F5515" s="224">
        <v>754.91</v>
      </c>
    </row>
    <row r="5516">
      <c r="A5516" s="219" t="s">
        <v>11770</v>
      </c>
      <c r="B5516" s="220" t="s">
        <v>11771</v>
      </c>
      <c r="C5516" s="221" t="s">
        <v>32</v>
      </c>
      <c r="D5516" s="222">
        <v>0.3031</v>
      </c>
      <c r="E5516" s="223">
        <f t="shared" si="1"/>
        <v>0.6969</v>
      </c>
      <c r="F5516" s="224">
        <v>7.95</v>
      </c>
    </row>
    <row r="5517">
      <c r="A5517" s="219" t="s">
        <v>11772</v>
      </c>
      <c r="B5517" s="220" t="s">
        <v>11773</v>
      </c>
      <c r="C5517" s="221" t="s">
        <v>32</v>
      </c>
      <c r="D5517" s="222">
        <v>0.3377</v>
      </c>
      <c r="E5517" s="223">
        <f t="shared" si="1"/>
        <v>0.6623</v>
      </c>
      <c r="F5517" s="224">
        <v>8.47</v>
      </c>
    </row>
    <row r="5518">
      <c r="A5518" s="219" t="s">
        <v>11774</v>
      </c>
      <c r="B5518" s="220" t="s">
        <v>11775</v>
      </c>
      <c r="C5518" s="221" t="s">
        <v>32</v>
      </c>
      <c r="D5518" s="222">
        <v>0.2481</v>
      </c>
      <c r="E5518" s="223">
        <f t="shared" si="1"/>
        <v>0.7519</v>
      </c>
      <c r="F5518" s="224">
        <v>13.26</v>
      </c>
    </row>
    <row r="5519">
      <c r="A5519" s="219" t="s">
        <v>11776</v>
      </c>
      <c r="B5519" s="220" t="s">
        <v>11777</v>
      </c>
      <c r="C5519" s="221" t="s">
        <v>32</v>
      </c>
      <c r="D5519" s="222">
        <v>0.5</v>
      </c>
      <c r="E5519" s="223">
        <f t="shared" si="1"/>
        <v>0.5</v>
      </c>
      <c r="F5519" s="224">
        <v>5.52</v>
      </c>
    </row>
    <row r="5520">
      <c r="A5520" s="219" t="s">
        <v>11778</v>
      </c>
      <c r="B5520" s="220" t="s">
        <v>11779</v>
      </c>
      <c r="C5520" s="221" t="s">
        <v>32</v>
      </c>
      <c r="D5520" s="222">
        <v>0.4525</v>
      </c>
      <c r="E5520" s="223">
        <f t="shared" si="1"/>
        <v>0.5475</v>
      </c>
      <c r="F5520" s="224">
        <v>8.31</v>
      </c>
    </row>
    <row r="5521">
      <c r="A5521" s="219" t="s">
        <v>11780</v>
      </c>
      <c r="B5521" s="220" t="s">
        <v>11781</v>
      </c>
      <c r="C5521" s="221" t="s">
        <v>32</v>
      </c>
      <c r="D5521" s="222">
        <v>0.0307</v>
      </c>
      <c r="E5521" s="223">
        <f t="shared" si="1"/>
        <v>0.9693</v>
      </c>
      <c r="F5521" s="224">
        <v>78.26</v>
      </c>
    </row>
    <row r="5522">
      <c r="A5522" s="219" t="s">
        <v>11782</v>
      </c>
      <c r="B5522" s="220" t="s">
        <v>11783</v>
      </c>
      <c r="C5522" s="221" t="s">
        <v>32</v>
      </c>
      <c r="D5522" s="222">
        <v>0.3455</v>
      </c>
      <c r="E5522" s="223">
        <f t="shared" si="1"/>
        <v>0.6545</v>
      </c>
      <c r="F5522" s="224">
        <v>35.77</v>
      </c>
    </row>
    <row r="5523">
      <c r="A5523" s="219" t="s">
        <v>11784</v>
      </c>
      <c r="B5523" s="220" t="s">
        <v>11785</v>
      </c>
      <c r="C5523" s="221" t="s">
        <v>32</v>
      </c>
      <c r="D5523" s="222">
        <v>0.3472</v>
      </c>
      <c r="E5523" s="223">
        <f t="shared" si="1"/>
        <v>0.6528</v>
      </c>
      <c r="F5523" s="224">
        <v>36.9</v>
      </c>
    </row>
    <row r="5524">
      <c r="A5524" s="219" t="s">
        <v>11786</v>
      </c>
      <c r="B5524" s="220" t="s">
        <v>11787</v>
      </c>
      <c r="C5524" s="221" t="s">
        <v>32</v>
      </c>
      <c r="D5524" s="222">
        <v>0.1933</v>
      </c>
      <c r="E5524" s="223">
        <f t="shared" si="1"/>
        <v>0.8067</v>
      </c>
      <c r="F5524" s="224">
        <v>30.53</v>
      </c>
    </row>
    <row r="5525">
      <c r="A5525" s="219" t="s">
        <v>11788</v>
      </c>
      <c r="B5525" s="220" t="s">
        <v>11789</v>
      </c>
      <c r="C5525" s="221" t="s">
        <v>32</v>
      </c>
      <c r="D5525" s="222">
        <v>0.278</v>
      </c>
      <c r="E5525" s="223">
        <f t="shared" si="1"/>
        <v>0.722</v>
      </c>
      <c r="F5525" s="224">
        <v>20.0</v>
      </c>
    </row>
    <row r="5526">
      <c r="A5526" s="219" t="s">
        <v>11790</v>
      </c>
      <c r="B5526" s="220" t="s">
        <v>11791</v>
      </c>
      <c r="C5526" s="221" t="s">
        <v>32</v>
      </c>
      <c r="D5526" s="222">
        <v>0.2233</v>
      </c>
      <c r="E5526" s="223">
        <f t="shared" si="1"/>
        <v>0.7767</v>
      </c>
      <c r="F5526" s="224">
        <v>25.48</v>
      </c>
    </row>
    <row r="5527">
      <c r="A5527" s="219" t="s">
        <v>11792</v>
      </c>
      <c r="B5527" s="220" t="s">
        <v>11793</v>
      </c>
      <c r="C5527" s="221" t="s">
        <v>32</v>
      </c>
      <c r="D5527" s="222">
        <v>0.2489</v>
      </c>
      <c r="E5527" s="223">
        <f t="shared" si="1"/>
        <v>0.7511</v>
      </c>
      <c r="F5527" s="224">
        <v>23.1</v>
      </c>
    </row>
    <row r="5528">
      <c r="A5528" s="219" t="s">
        <v>11794</v>
      </c>
      <c r="B5528" s="220" t="s">
        <v>11795</v>
      </c>
      <c r="C5528" s="221" t="s">
        <v>32</v>
      </c>
      <c r="D5528" s="222">
        <v>0.322</v>
      </c>
      <c r="E5528" s="223">
        <f t="shared" si="1"/>
        <v>0.678</v>
      </c>
      <c r="F5528" s="224">
        <v>7.08</v>
      </c>
    </row>
    <row r="5529">
      <c r="A5529" s="219" t="s">
        <v>11796</v>
      </c>
      <c r="B5529" s="220" t="s">
        <v>11797</v>
      </c>
      <c r="C5529" s="221" t="s">
        <v>32</v>
      </c>
      <c r="D5529" s="222">
        <v>0.3148</v>
      </c>
      <c r="E5529" s="223">
        <f t="shared" si="1"/>
        <v>0.6852</v>
      </c>
      <c r="F5529" s="224">
        <v>9.91</v>
      </c>
    </row>
    <row r="5530">
      <c r="A5530" s="219" t="s">
        <v>11798</v>
      </c>
      <c r="B5530" s="220" t="s">
        <v>11799</v>
      </c>
      <c r="C5530" s="221" t="s">
        <v>32</v>
      </c>
      <c r="D5530" s="222">
        <v>0.3175</v>
      </c>
      <c r="E5530" s="223">
        <f t="shared" si="1"/>
        <v>0.6825</v>
      </c>
      <c r="F5530" s="224">
        <v>7.59</v>
      </c>
    </row>
    <row r="5531">
      <c r="A5531" s="219" t="s">
        <v>11800</v>
      </c>
      <c r="B5531" s="220" t="s">
        <v>11801</v>
      </c>
      <c r="C5531" s="221" t="s">
        <v>32</v>
      </c>
      <c r="D5531" s="222">
        <v>0.3239</v>
      </c>
      <c r="E5531" s="223">
        <f t="shared" si="1"/>
        <v>0.6761</v>
      </c>
      <c r="F5531" s="224">
        <v>8.83</v>
      </c>
    </row>
    <row r="5532">
      <c r="A5532" s="219" t="s">
        <v>11802</v>
      </c>
      <c r="B5532" s="220" t="s">
        <v>11803</v>
      </c>
      <c r="C5532" s="221" t="s">
        <v>32</v>
      </c>
      <c r="D5532" s="222">
        <v>0.2543</v>
      </c>
      <c r="E5532" s="223">
        <f t="shared" si="1"/>
        <v>0.7457</v>
      </c>
      <c r="F5532" s="224">
        <v>12.94</v>
      </c>
    </row>
    <row r="5533">
      <c r="A5533" s="219" t="s">
        <v>11804</v>
      </c>
      <c r="B5533" s="220" t="s">
        <v>11805</v>
      </c>
      <c r="C5533" s="221" t="s">
        <v>32</v>
      </c>
      <c r="D5533" s="222">
        <v>0.0705</v>
      </c>
      <c r="E5533" s="223">
        <f t="shared" si="1"/>
        <v>0.9295</v>
      </c>
      <c r="F5533" s="224">
        <v>65.56</v>
      </c>
    </row>
    <row r="5534">
      <c r="A5534" s="219" t="s">
        <v>11806</v>
      </c>
      <c r="B5534" s="220" t="s">
        <v>11807</v>
      </c>
      <c r="C5534" s="221" t="s">
        <v>32</v>
      </c>
      <c r="D5534" s="222">
        <v>0.034</v>
      </c>
      <c r="E5534" s="223">
        <f t="shared" si="1"/>
        <v>0.966</v>
      </c>
      <c r="F5534" s="224">
        <v>141.91</v>
      </c>
    </row>
    <row r="5535">
      <c r="A5535" s="219" t="s">
        <v>11808</v>
      </c>
      <c r="B5535" s="220" t="s">
        <v>11809</v>
      </c>
      <c r="C5535" s="221" t="s">
        <v>32</v>
      </c>
      <c r="D5535" s="222">
        <v>0.067</v>
      </c>
      <c r="E5535" s="223">
        <f t="shared" si="1"/>
        <v>0.933</v>
      </c>
      <c r="F5535" s="224">
        <v>68.96</v>
      </c>
    </row>
    <row r="5536">
      <c r="A5536" s="219" t="s">
        <v>11810</v>
      </c>
      <c r="B5536" s="220" t="s">
        <v>11811</v>
      </c>
      <c r="C5536" s="221" t="s">
        <v>32</v>
      </c>
      <c r="D5536" s="222">
        <v>0.0288</v>
      </c>
      <c r="E5536" s="223">
        <f t="shared" si="1"/>
        <v>0.9712</v>
      </c>
      <c r="F5536" s="224">
        <v>167.47</v>
      </c>
    </row>
    <row r="5537">
      <c r="A5537" s="219" t="s">
        <v>11812</v>
      </c>
      <c r="B5537" s="220" t="s">
        <v>11813</v>
      </c>
      <c r="C5537" s="221" t="s">
        <v>32</v>
      </c>
      <c r="D5537" s="222">
        <v>0.3419</v>
      </c>
      <c r="E5537" s="223">
        <f t="shared" si="1"/>
        <v>0.6581</v>
      </c>
      <c r="F5537" s="224">
        <v>10.12</v>
      </c>
    </row>
    <row r="5538">
      <c r="A5538" s="219" t="s">
        <v>11814</v>
      </c>
      <c r="B5538" s="220" t="s">
        <v>11815</v>
      </c>
      <c r="C5538" s="221" t="s">
        <v>32</v>
      </c>
      <c r="D5538" s="222">
        <v>0.5739</v>
      </c>
      <c r="E5538" s="223">
        <f t="shared" si="1"/>
        <v>0.4261</v>
      </c>
      <c r="F5538" s="224">
        <v>7.44</v>
      </c>
    </row>
    <row r="5539">
      <c r="A5539" s="219" t="s">
        <v>11816</v>
      </c>
      <c r="B5539" s="220" t="s">
        <v>11817</v>
      </c>
      <c r="C5539" s="221" t="s">
        <v>32</v>
      </c>
      <c r="D5539" s="222">
        <v>0.0809</v>
      </c>
      <c r="E5539" s="223">
        <f t="shared" si="1"/>
        <v>0.9191</v>
      </c>
      <c r="F5539" s="224">
        <v>28.43</v>
      </c>
    </row>
    <row r="5540">
      <c r="A5540" s="219" t="s">
        <v>11818</v>
      </c>
      <c r="B5540" s="220" t="s">
        <v>11819</v>
      </c>
      <c r="C5540" s="221" t="s">
        <v>32</v>
      </c>
      <c r="D5540" s="222">
        <v>0.035</v>
      </c>
      <c r="E5540" s="223">
        <f t="shared" si="1"/>
        <v>0.965</v>
      </c>
      <c r="F5540" s="224">
        <v>68.62</v>
      </c>
    </row>
    <row r="5541">
      <c r="A5541" s="219" t="s">
        <v>11820</v>
      </c>
      <c r="B5541" s="220" t="s">
        <v>11821</v>
      </c>
      <c r="C5541" s="221" t="s">
        <v>32</v>
      </c>
      <c r="D5541" s="222">
        <v>0.1086</v>
      </c>
      <c r="E5541" s="223">
        <f t="shared" si="1"/>
        <v>0.8914</v>
      </c>
      <c r="F5541" s="224">
        <v>23.38</v>
      </c>
    </row>
    <row r="5542">
      <c r="A5542" s="219" t="s">
        <v>11822</v>
      </c>
      <c r="B5542" s="220" t="s">
        <v>11823</v>
      </c>
      <c r="C5542" s="221" t="s">
        <v>32</v>
      </c>
      <c r="D5542" s="222">
        <v>0.1471</v>
      </c>
      <c r="E5542" s="223">
        <f t="shared" si="1"/>
        <v>0.8529</v>
      </c>
      <c r="F5542" s="224">
        <v>15.5</v>
      </c>
    </row>
    <row r="5543">
      <c r="A5543" s="219" t="s">
        <v>11824</v>
      </c>
      <c r="B5543" s="220" t="s">
        <v>11825</v>
      </c>
      <c r="C5543" s="221" t="s">
        <v>32</v>
      </c>
      <c r="D5543" s="222">
        <v>0.1655</v>
      </c>
      <c r="E5543" s="223">
        <f t="shared" si="1"/>
        <v>0.8345</v>
      </c>
      <c r="F5543" s="224">
        <v>43.69</v>
      </c>
    </row>
    <row r="5544">
      <c r="A5544" s="219" t="s">
        <v>11826</v>
      </c>
      <c r="B5544" s="220" t="s">
        <v>11827</v>
      </c>
      <c r="C5544" s="221" t="s">
        <v>107</v>
      </c>
      <c r="D5544" s="222">
        <v>0.2315</v>
      </c>
      <c r="E5544" s="223">
        <f t="shared" si="1"/>
        <v>0.7685</v>
      </c>
      <c r="F5544" s="224">
        <v>8.94</v>
      </c>
    </row>
    <row r="5545">
      <c r="A5545" s="219" t="s">
        <v>11828</v>
      </c>
      <c r="B5545" s="220" t="s">
        <v>11829</v>
      </c>
      <c r="C5545" s="221" t="s">
        <v>107</v>
      </c>
      <c r="D5545" s="222">
        <v>0.194</v>
      </c>
      <c r="E5545" s="223">
        <f t="shared" si="1"/>
        <v>0.806</v>
      </c>
      <c r="F5545" s="224">
        <v>16.13</v>
      </c>
    </row>
    <row r="5546">
      <c r="A5546" s="219" t="s">
        <v>11830</v>
      </c>
      <c r="B5546" s="220" t="s">
        <v>11831</v>
      </c>
      <c r="C5546" s="221" t="s">
        <v>107</v>
      </c>
      <c r="D5546" s="222">
        <v>0.1212</v>
      </c>
      <c r="E5546" s="223">
        <f t="shared" si="1"/>
        <v>0.8788</v>
      </c>
      <c r="F5546" s="224">
        <v>51.58</v>
      </c>
    </row>
    <row r="5547">
      <c r="A5547" s="219" t="s">
        <v>11832</v>
      </c>
      <c r="B5547" s="220" t="s">
        <v>11833</v>
      </c>
      <c r="C5547" s="221" t="s">
        <v>107</v>
      </c>
      <c r="D5547" s="222">
        <v>0.0758</v>
      </c>
      <c r="E5547" s="223">
        <f t="shared" si="1"/>
        <v>0.9242</v>
      </c>
      <c r="F5547" s="224">
        <v>92.19</v>
      </c>
    </row>
    <row r="5548">
      <c r="A5548" s="219" t="s">
        <v>11834</v>
      </c>
      <c r="B5548" s="220" t="s">
        <v>11835</v>
      </c>
      <c r="C5548" s="221" t="s">
        <v>32</v>
      </c>
      <c r="D5548" s="222">
        <v>0.1776</v>
      </c>
      <c r="E5548" s="223">
        <f t="shared" si="1"/>
        <v>0.8224</v>
      </c>
      <c r="F5548" s="224">
        <v>68.86</v>
      </c>
    </row>
    <row r="5549">
      <c r="A5549" s="219" t="s">
        <v>11836</v>
      </c>
      <c r="B5549" s="220" t="s">
        <v>11837</v>
      </c>
      <c r="C5549" s="221" t="s">
        <v>32</v>
      </c>
      <c r="D5549" s="222">
        <v>0.0285</v>
      </c>
      <c r="E5549" s="223">
        <f t="shared" si="1"/>
        <v>0.9715</v>
      </c>
      <c r="F5549" s="224">
        <v>261.01</v>
      </c>
    </row>
    <row r="5550">
      <c r="A5550" s="219" t="s">
        <v>11838</v>
      </c>
      <c r="B5550" s="220" t="s">
        <v>11839</v>
      </c>
      <c r="C5550" s="221" t="s">
        <v>32</v>
      </c>
      <c r="D5550" s="222">
        <v>0.2767</v>
      </c>
      <c r="E5550" s="223">
        <f t="shared" si="1"/>
        <v>0.7233</v>
      </c>
      <c r="F5550" s="224">
        <v>8.24</v>
      </c>
    </row>
    <row r="5551">
      <c r="A5551" s="219" t="s">
        <v>11840</v>
      </c>
      <c r="B5551" s="220" t="s">
        <v>11841</v>
      </c>
      <c r="C5551" s="221" t="s">
        <v>32</v>
      </c>
      <c r="D5551" s="222">
        <v>0.1913</v>
      </c>
      <c r="E5551" s="223">
        <f t="shared" si="1"/>
        <v>0.8087</v>
      </c>
      <c r="F5551" s="224">
        <v>16.31</v>
      </c>
    </row>
    <row r="5552">
      <c r="A5552" s="219" t="s">
        <v>11842</v>
      </c>
      <c r="B5552" s="220" t="s">
        <v>11843</v>
      </c>
      <c r="C5552" s="221" t="s">
        <v>32</v>
      </c>
      <c r="D5552" s="222">
        <v>0.3558</v>
      </c>
      <c r="E5552" s="223">
        <f t="shared" si="1"/>
        <v>0.6442</v>
      </c>
      <c r="F5552" s="224">
        <v>6.07</v>
      </c>
    </row>
    <row r="5553">
      <c r="A5553" s="219" t="s">
        <v>11844</v>
      </c>
      <c r="B5553" s="220" t="s">
        <v>11845</v>
      </c>
      <c r="C5553" s="221" t="s">
        <v>77</v>
      </c>
      <c r="D5553" s="222">
        <v>0.6491</v>
      </c>
      <c r="E5553" s="223">
        <f t="shared" si="1"/>
        <v>0.3509</v>
      </c>
      <c r="F5553" s="224">
        <v>20.89</v>
      </c>
    </row>
    <row r="5554">
      <c r="A5554" s="219" t="s">
        <v>11846</v>
      </c>
      <c r="B5554" s="220" t="s">
        <v>11847</v>
      </c>
      <c r="C5554" s="221" t="s">
        <v>77</v>
      </c>
      <c r="D5554" s="222">
        <v>0.656</v>
      </c>
      <c r="E5554" s="223">
        <f t="shared" si="1"/>
        <v>0.344</v>
      </c>
      <c r="F5554" s="224">
        <v>4.39</v>
      </c>
    </row>
    <row r="5555">
      <c r="A5555" s="219" t="s">
        <v>11848</v>
      </c>
      <c r="B5555" s="220" t="s">
        <v>11849</v>
      </c>
      <c r="C5555" s="221" t="s">
        <v>77</v>
      </c>
      <c r="D5555" s="222">
        <v>0.6545</v>
      </c>
      <c r="E5555" s="223">
        <f t="shared" si="1"/>
        <v>0.3455</v>
      </c>
      <c r="F5555" s="224">
        <v>1.91</v>
      </c>
    </row>
    <row r="5556">
      <c r="A5556" s="219" t="s">
        <v>11850</v>
      </c>
      <c r="B5556" s="220" t="s">
        <v>11851</v>
      </c>
      <c r="C5556" s="221" t="s">
        <v>77</v>
      </c>
      <c r="D5556" s="222">
        <v>0.4571</v>
      </c>
      <c r="E5556" s="223">
        <f t="shared" si="1"/>
        <v>0.5429</v>
      </c>
      <c r="F5556" s="224">
        <v>3.5</v>
      </c>
    </row>
    <row r="5557">
      <c r="A5557" s="219" t="s">
        <v>11852</v>
      </c>
      <c r="B5557" s="220" t="s">
        <v>11853</v>
      </c>
      <c r="C5557" s="221" t="s">
        <v>77</v>
      </c>
      <c r="D5557" s="222">
        <v>0.4802</v>
      </c>
      <c r="E5557" s="223">
        <f t="shared" si="1"/>
        <v>0.5198</v>
      </c>
      <c r="F5557" s="224">
        <v>2.27</v>
      </c>
    </row>
    <row r="5558">
      <c r="A5558" s="219" t="s">
        <v>11854</v>
      </c>
      <c r="B5558" s="220" t="s">
        <v>11855</v>
      </c>
      <c r="C5558" s="221" t="s">
        <v>77</v>
      </c>
      <c r="D5558" s="222">
        <v>0.6525</v>
      </c>
      <c r="E5558" s="223">
        <f t="shared" si="1"/>
        <v>0.3475</v>
      </c>
      <c r="F5558" s="224">
        <v>1.41</v>
      </c>
    </row>
    <row r="5559">
      <c r="A5559" s="219" t="s">
        <v>11856</v>
      </c>
      <c r="B5559" s="220" t="s">
        <v>11857</v>
      </c>
      <c r="C5559" s="221" t="s">
        <v>32</v>
      </c>
      <c r="D5559" s="222">
        <v>0.3558</v>
      </c>
      <c r="E5559" s="223">
        <f t="shared" si="1"/>
        <v>0.6442</v>
      </c>
      <c r="F5559" s="224">
        <v>6.07</v>
      </c>
    </row>
    <row r="5560">
      <c r="A5560" s="219" t="s">
        <v>11858</v>
      </c>
      <c r="B5560" s="220" t="s">
        <v>11859</v>
      </c>
      <c r="C5560" s="221" t="s">
        <v>77</v>
      </c>
      <c r="D5560" s="222">
        <v>0.6186</v>
      </c>
      <c r="E5560" s="223">
        <f t="shared" si="1"/>
        <v>0.3814</v>
      </c>
      <c r="F5560" s="224">
        <v>1.18</v>
      </c>
    </row>
    <row r="5561">
      <c r="A5561" s="219" t="s">
        <v>11860</v>
      </c>
      <c r="B5561" s="220" t="s">
        <v>11861</v>
      </c>
      <c r="C5561" s="221" t="s">
        <v>32</v>
      </c>
      <c r="D5561" s="222">
        <v>0.4741</v>
      </c>
      <c r="E5561" s="223">
        <f t="shared" si="1"/>
        <v>0.5259</v>
      </c>
      <c r="F5561" s="224">
        <v>10.04</v>
      </c>
    </row>
    <row r="5562">
      <c r="A5562" s="219" t="s">
        <v>11862</v>
      </c>
      <c r="B5562" s="220" t="s">
        <v>11863</v>
      </c>
      <c r="C5562" s="221" t="s">
        <v>77</v>
      </c>
      <c r="D5562" s="222">
        <v>0.6236</v>
      </c>
      <c r="E5562" s="223">
        <f t="shared" si="1"/>
        <v>0.3764</v>
      </c>
      <c r="F5562" s="224">
        <v>13.79</v>
      </c>
    </row>
    <row r="5563">
      <c r="A5563" s="219" t="s">
        <v>11864</v>
      </c>
      <c r="B5563" s="220" t="s">
        <v>11865</v>
      </c>
      <c r="C5563" s="221" t="s">
        <v>77</v>
      </c>
      <c r="D5563" s="222">
        <v>0.655</v>
      </c>
      <c r="E5563" s="223">
        <f t="shared" si="1"/>
        <v>0.345</v>
      </c>
      <c r="F5563" s="224">
        <v>2.58</v>
      </c>
    </row>
    <row r="5564">
      <c r="A5564" s="219" t="s">
        <v>11866</v>
      </c>
      <c r="B5564" s="220" t="s">
        <v>11867</v>
      </c>
      <c r="C5564" s="221" t="s">
        <v>77</v>
      </c>
      <c r="D5564" s="222">
        <v>0.6515</v>
      </c>
      <c r="E5564" s="223">
        <f t="shared" si="1"/>
        <v>0.3485</v>
      </c>
      <c r="F5564" s="224">
        <v>0.66</v>
      </c>
    </row>
    <row r="5565">
      <c r="A5565" s="219" t="s">
        <v>11868</v>
      </c>
      <c r="B5565" s="220" t="s">
        <v>11869</v>
      </c>
      <c r="C5565" s="221" t="s">
        <v>77</v>
      </c>
      <c r="D5565" s="222">
        <v>0.6492</v>
      </c>
      <c r="E5565" s="223">
        <f t="shared" si="1"/>
        <v>0.3508</v>
      </c>
      <c r="F5565" s="224">
        <v>6.67</v>
      </c>
    </row>
    <row r="5566">
      <c r="A5566" s="219" t="s">
        <v>11870</v>
      </c>
      <c r="B5566" s="220" t="s">
        <v>11871</v>
      </c>
      <c r="C5566" s="221" t="s">
        <v>77</v>
      </c>
      <c r="D5566" s="222">
        <v>0.6544</v>
      </c>
      <c r="E5566" s="223">
        <f t="shared" si="1"/>
        <v>0.3456</v>
      </c>
      <c r="F5566" s="224">
        <v>7.35</v>
      </c>
    </row>
    <row r="5567">
      <c r="A5567" s="219" t="s">
        <v>11872</v>
      </c>
      <c r="B5567" s="220" t="s">
        <v>11873</v>
      </c>
      <c r="C5567" s="221" t="s">
        <v>77</v>
      </c>
      <c r="D5567" s="222">
        <v>0.6495</v>
      </c>
      <c r="E5567" s="223">
        <f t="shared" si="1"/>
        <v>0.3505</v>
      </c>
      <c r="F5567" s="224">
        <v>9.13</v>
      </c>
    </row>
    <row r="5568">
      <c r="A5568" s="219" t="s">
        <v>11874</v>
      </c>
      <c r="B5568" s="220" t="s">
        <v>11875</v>
      </c>
      <c r="C5568" s="221" t="s">
        <v>77</v>
      </c>
      <c r="D5568" s="222">
        <v>0.656</v>
      </c>
      <c r="E5568" s="223">
        <f t="shared" si="1"/>
        <v>0.344</v>
      </c>
      <c r="F5568" s="224">
        <v>1.25</v>
      </c>
    </row>
    <row r="5569">
      <c r="A5569" s="219" t="s">
        <v>11876</v>
      </c>
      <c r="B5569" s="220" t="s">
        <v>11877</v>
      </c>
      <c r="C5569" s="221" t="s">
        <v>77</v>
      </c>
      <c r="D5569" s="222">
        <v>0.4879</v>
      </c>
      <c r="E5569" s="223">
        <f t="shared" si="1"/>
        <v>0.5121</v>
      </c>
      <c r="F5569" s="224">
        <v>4.14</v>
      </c>
    </row>
    <row r="5570">
      <c r="A5570" s="219" t="s">
        <v>11878</v>
      </c>
      <c r="B5570" s="220" t="s">
        <v>11879</v>
      </c>
      <c r="C5570" s="221" t="s">
        <v>77</v>
      </c>
      <c r="D5570" s="222">
        <v>0.5418</v>
      </c>
      <c r="E5570" s="223">
        <f t="shared" si="1"/>
        <v>0.4582</v>
      </c>
      <c r="F5570" s="224">
        <v>2.99</v>
      </c>
    </row>
    <row r="5571">
      <c r="A5571" s="219" t="s">
        <v>11880</v>
      </c>
      <c r="B5571" s="220" t="s">
        <v>11881</v>
      </c>
      <c r="C5571" s="221" t="s">
        <v>77</v>
      </c>
      <c r="D5571" s="222">
        <v>0.5074</v>
      </c>
      <c r="E5571" s="223">
        <f t="shared" si="1"/>
        <v>0.4926</v>
      </c>
      <c r="F5571" s="224">
        <v>2.7</v>
      </c>
    </row>
    <row r="5572">
      <c r="A5572" s="219" t="s">
        <v>11882</v>
      </c>
      <c r="B5572" s="220" t="s">
        <v>11883</v>
      </c>
      <c r="C5572" s="221" t="s">
        <v>77</v>
      </c>
      <c r="D5572" s="222">
        <v>0.6509</v>
      </c>
      <c r="E5572" s="223">
        <f t="shared" si="1"/>
        <v>0.3491</v>
      </c>
      <c r="F5572" s="224">
        <v>1.06</v>
      </c>
    </row>
    <row r="5573">
      <c r="A5573" s="219" t="s">
        <v>11884</v>
      </c>
      <c r="B5573" s="220" t="s">
        <v>11885</v>
      </c>
      <c r="C5573" s="221" t="s">
        <v>77</v>
      </c>
      <c r="D5573" s="222">
        <v>0.6318</v>
      </c>
      <c r="E5573" s="223">
        <f t="shared" si="1"/>
        <v>0.3682</v>
      </c>
      <c r="F5573" s="224">
        <v>2.01</v>
      </c>
    </row>
    <row r="5574">
      <c r="A5574" s="219" t="s">
        <v>11886</v>
      </c>
      <c r="B5574" s="220" t="s">
        <v>11887</v>
      </c>
      <c r="C5574" s="221" t="s">
        <v>77</v>
      </c>
      <c r="D5574" s="222">
        <v>0.5645</v>
      </c>
      <c r="E5574" s="223">
        <f t="shared" si="1"/>
        <v>0.4355</v>
      </c>
      <c r="F5574" s="224">
        <v>4.73</v>
      </c>
    </row>
    <row r="5575">
      <c r="A5575" s="219" t="s">
        <v>11888</v>
      </c>
      <c r="B5575" s="220" t="s">
        <v>11889</v>
      </c>
      <c r="C5575" s="221" t="s">
        <v>77</v>
      </c>
      <c r="D5575" s="222">
        <v>0.6405</v>
      </c>
      <c r="E5575" s="223">
        <f t="shared" si="1"/>
        <v>0.3595</v>
      </c>
      <c r="F5575" s="224">
        <v>2.42</v>
      </c>
    </row>
    <row r="5576">
      <c r="A5576" s="219" t="s">
        <v>11890</v>
      </c>
      <c r="B5576" s="220" t="s">
        <v>11891</v>
      </c>
      <c r="C5576" s="221" t="s">
        <v>32</v>
      </c>
      <c r="D5576" s="222">
        <v>0.4855</v>
      </c>
      <c r="E5576" s="223">
        <f t="shared" si="1"/>
        <v>0.5145</v>
      </c>
      <c r="F5576" s="224">
        <v>10.71</v>
      </c>
    </row>
    <row r="5577">
      <c r="A5577" s="219" t="s">
        <v>11892</v>
      </c>
      <c r="B5577" s="220" t="s">
        <v>11893</v>
      </c>
      <c r="C5577" s="221" t="s">
        <v>56</v>
      </c>
      <c r="D5577" s="222">
        <v>0.6688</v>
      </c>
      <c r="E5577" s="223">
        <f t="shared" si="1"/>
        <v>0.3312</v>
      </c>
      <c r="F5577" s="224">
        <v>28.02</v>
      </c>
    </row>
    <row r="5578">
      <c r="A5578" s="219" t="s">
        <v>11894</v>
      </c>
      <c r="B5578" s="220" t="s">
        <v>11893</v>
      </c>
      <c r="C5578" s="221" t="s">
        <v>114</v>
      </c>
      <c r="D5578" s="222">
        <v>0.6518</v>
      </c>
      <c r="E5578" s="223">
        <f t="shared" si="1"/>
        <v>0.3482</v>
      </c>
      <c r="F5578" s="224">
        <v>5032.2</v>
      </c>
    </row>
    <row r="5579">
      <c r="A5579" s="219" t="s">
        <v>11895</v>
      </c>
      <c r="B5579" s="220" t="s">
        <v>11896</v>
      </c>
      <c r="C5579" s="221" t="s">
        <v>56</v>
      </c>
      <c r="D5579" s="222">
        <v>0.6748</v>
      </c>
      <c r="E5579" s="223">
        <f t="shared" si="1"/>
        <v>0.3252</v>
      </c>
      <c r="F5579" s="224">
        <v>27.86</v>
      </c>
    </row>
    <row r="5580">
      <c r="A5580" s="219" t="s">
        <v>11897</v>
      </c>
      <c r="B5580" s="220" t="s">
        <v>11898</v>
      </c>
      <c r="C5580" s="221" t="s">
        <v>114</v>
      </c>
      <c r="D5580" s="222">
        <v>0.6555</v>
      </c>
      <c r="E5580" s="223">
        <f t="shared" si="1"/>
        <v>0.3445</v>
      </c>
      <c r="F5580" s="224">
        <v>5100.12</v>
      </c>
    </row>
    <row r="5581">
      <c r="A5581" s="219" t="s">
        <v>11899</v>
      </c>
      <c r="B5581" s="220" t="s">
        <v>11900</v>
      </c>
      <c r="C5581" s="221" t="s">
        <v>56</v>
      </c>
      <c r="D5581" s="222">
        <v>0.6985</v>
      </c>
      <c r="E5581" s="223">
        <f t="shared" si="1"/>
        <v>0.3015</v>
      </c>
      <c r="F5581" s="224">
        <v>26.83</v>
      </c>
    </row>
    <row r="5582">
      <c r="A5582" s="219" t="s">
        <v>11901</v>
      </c>
      <c r="B5582" s="220" t="s">
        <v>11902</v>
      </c>
      <c r="C5582" s="221" t="s">
        <v>114</v>
      </c>
      <c r="D5582" s="222">
        <v>0.6826</v>
      </c>
      <c r="E5582" s="223">
        <f t="shared" si="1"/>
        <v>0.3174</v>
      </c>
      <c r="F5582" s="224">
        <v>4805.18</v>
      </c>
    </row>
    <row r="5583">
      <c r="A5583" s="219" t="s">
        <v>11903</v>
      </c>
      <c r="B5583" s="220" t="s">
        <v>11904</v>
      </c>
      <c r="C5583" s="221" t="s">
        <v>56</v>
      </c>
      <c r="D5583" s="222">
        <v>0.6649</v>
      </c>
      <c r="E5583" s="223">
        <f t="shared" si="1"/>
        <v>0.3351</v>
      </c>
      <c r="F5583" s="224">
        <v>27.69</v>
      </c>
    </row>
    <row r="5584">
      <c r="A5584" s="219" t="s">
        <v>11905</v>
      </c>
      <c r="B5584" s="220" t="s">
        <v>11904</v>
      </c>
      <c r="C5584" s="221" t="s">
        <v>114</v>
      </c>
      <c r="D5584" s="222">
        <v>0.6476</v>
      </c>
      <c r="E5584" s="223">
        <f t="shared" si="1"/>
        <v>0.3524</v>
      </c>
      <c r="F5584" s="224">
        <v>4972.29</v>
      </c>
    </row>
    <row r="5585">
      <c r="A5585" s="219" t="s">
        <v>11906</v>
      </c>
      <c r="B5585" s="220" t="s">
        <v>11907</v>
      </c>
      <c r="C5585" s="221" t="s">
        <v>56</v>
      </c>
      <c r="D5585" s="222">
        <v>0.6695</v>
      </c>
      <c r="E5585" s="223">
        <f t="shared" si="1"/>
        <v>0.3305</v>
      </c>
      <c r="F5585" s="224">
        <v>28.08</v>
      </c>
    </row>
    <row r="5586">
      <c r="A5586" s="219" t="s">
        <v>11908</v>
      </c>
      <c r="B5586" s="220" t="s">
        <v>11909</v>
      </c>
      <c r="C5586" s="221" t="s">
        <v>56</v>
      </c>
      <c r="D5586" s="222">
        <v>0.629</v>
      </c>
      <c r="E5586" s="223">
        <f t="shared" si="1"/>
        <v>0.371</v>
      </c>
      <c r="F5586" s="224">
        <v>29.89</v>
      </c>
    </row>
    <row r="5587">
      <c r="A5587" s="219" t="s">
        <v>11910</v>
      </c>
      <c r="B5587" s="220" t="s">
        <v>11909</v>
      </c>
      <c r="C5587" s="221" t="s">
        <v>114</v>
      </c>
      <c r="D5587" s="222">
        <v>0.611</v>
      </c>
      <c r="E5587" s="223">
        <f t="shared" si="1"/>
        <v>0.389</v>
      </c>
      <c r="F5587" s="224">
        <v>5380.87</v>
      </c>
    </row>
    <row r="5588">
      <c r="A5588" s="219" t="s">
        <v>11911</v>
      </c>
      <c r="B5588" s="220" t="s">
        <v>11912</v>
      </c>
      <c r="C5588" s="221" t="s">
        <v>114</v>
      </c>
      <c r="D5588" s="222">
        <v>0.6518</v>
      </c>
      <c r="E5588" s="223">
        <f t="shared" si="1"/>
        <v>0.3482</v>
      </c>
      <c r="F5588" s="224">
        <v>5032.2</v>
      </c>
    </row>
    <row r="5589">
      <c r="A5589" s="219" t="s">
        <v>11913</v>
      </c>
      <c r="B5589" s="220" t="s">
        <v>11914</v>
      </c>
      <c r="C5589" s="221" t="s">
        <v>56</v>
      </c>
      <c r="D5589" s="222">
        <v>0.667</v>
      </c>
      <c r="E5589" s="223">
        <f t="shared" si="1"/>
        <v>0.333</v>
      </c>
      <c r="F5589" s="224">
        <v>27.6</v>
      </c>
    </row>
    <row r="5590">
      <c r="A5590" s="219" t="s">
        <v>11915</v>
      </c>
      <c r="B5590" s="220" t="s">
        <v>11914</v>
      </c>
      <c r="C5590" s="221" t="s">
        <v>114</v>
      </c>
      <c r="D5590" s="222">
        <v>0.65</v>
      </c>
      <c r="E5590" s="223">
        <f t="shared" si="1"/>
        <v>0.35</v>
      </c>
      <c r="F5590" s="224">
        <v>4954.01</v>
      </c>
    </row>
    <row r="5591">
      <c r="A5591" s="219" t="s">
        <v>11916</v>
      </c>
      <c r="B5591" s="220" t="s">
        <v>11917</v>
      </c>
      <c r="C5591" s="221" t="s">
        <v>56</v>
      </c>
      <c r="D5591" s="222">
        <v>0.9109</v>
      </c>
      <c r="E5591" s="223">
        <f t="shared" si="1"/>
        <v>0.0891</v>
      </c>
      <c r="F5591" s="224">
        <v>26.7</v>
      </c>
    </row>
    <row r="5592">
      <c r="A5592" s="219" t="s">
        <v>11918</v>
      </c>
      <c r="B5592" s="220" t="s">
        <v>11917</v>
      </c>
      <c r="C5592" s="221" t="s">
        <v>114</v>
      </c>
      <c r="D5592" s="222">
        <v>0.9043</v>
      </c>
      <c r="E5592" s="223">
        <f t="shared" si="1"/>
        <v>0.0957</v>
      </c>
      <c r="F5592" s="224">
        <v>4710.79</v>
      </c>
    </row>
    <row r="5593">
      <c r="A5593" s="219" t="s">
        <v>11919</v>
      </c>
      <c r="B5593" s="220" t="s">
        <v>11920</v>
      </c>
      <c r="C5593" s="221" t="s">
        <v>56</v>
      </c>
      <c r="D5593" s="222">
        <v>0.9015</v>
      </c>
      <c r="E5593" s="223">
        <f t="shared" si="1"/>
        <v>0.0985</v>
      </c>
      <c r="F5593" s="224">
        <v>24.16</v>
      </c>
    </row>
    <row r="5594">
      <c r="A5594" s="219" t="s">
        <v>11921</v>
      </c>
      <c r="B5594" s="220" t="s">
        <v>11920</v>
      </c>
      <c r="C5594" s="221" t="s">
        <v>114</v>
      </c>
      <c r="D5594" s="222">
        <v>0.8941</v>
      </c>
      <c r="E5594" s="223">
        <f t="shared" si="1"/>
        <v>0.1059</v>
      </c>
      <c r="F5594" s="224">
        <v>4255.65</v>
      </c>
    </row>
    <row r="5595">
      <c r="A5595" s="219" t="s">
        <v>11922</v>
      </c>
      <c r="B5595" s="220" t="s">
        <v>11923</v>
      </c>
      <c r="C5595" s="221" t="s">
        <v>56</v>
      </c>
      <c r="D5595" s="222">
        <v>0.725</v>
      </c>
      <c r="E5595" s="223">
        <f t="shared" si="1"/>
        <v>0.275</v>
      </c>
      <c r="F5595" s="224">
        <v>33.75</v>
      </c>
    </row>
    <row r="5596">
      <c r="A5596" s="219" t="s">
        <v>11924</v>
      </c>
      <c r="B5596" s="220" t="s">
        <v>11923</v>
      </c>
      <c r="C5596" s="221" t="s">
        <v>114</v>
      </c>
      <c r="D5596" s="222">
        <v>0.7096</v>
      </c>
      <c r="E5596" s="223">
        <f t="shared" si="1"/>
        <v>0.2904</v>
      </c>
      <c r="F5596" s="224">
        <v>6033.04</v>
      </c>
    </row>
    <row r="5597">
      <c r="A5597" s="219" t="s">
        <v>11925</v>
      </c>
      <c r="B5597" s="220" t="s">
        <v>11926</v>
      </c>
      <c r="C5597" s="221" t="s">
        <v>56</v>
      </c>
      <c r="D5597" s="222">
        <v>0.98</v>
      </c>
      <c r="E5597" s="223">
        <f t="shared" si="1"/>
        <v>0.02</v>
      </c>
      <c r="F5597" s="224">
        <v>114.55</v>
      </c>
    </row>
    <row r="5598">
      <c r="A5598" s="219" t="s">
        <v>11927</v>
      </c>
      <c r="B5598" s="220" t="s">
        <v>11928</v>
      </c>
      <c r="C5598" s="221" t="s">
        <v>56</v>
      </c>
      <c r="D5598" s="222">
        <v>0.9811</v>
      </c>
      <c r="E5598" s="223">
        <f t="shared" si="1"/>
        <v>0.0189</v>
      </c>
      <c r="F5598" s="224">
        <v>121.23</v>
      </c>
    </row>
    <row r="5599">
      <c r="A5599" s="219" t="s">
        <v>11929</v>
      </c>
      <c r="B5599" s="220" t="s">
        <v>11930</v>
      </c>
      <c r="C5599" s="221" t="s">
        <v>56</v>
      </c>
      <c r="D5599" s="222">
        <v>0.982</v>
      </c>
      <c r="E5599" s="223">
        <f t="shared" si="1"/>
        <v>0.018</v>
      </c>
      <c r="F5599" s="224">
        <v>126.94</v>
      </c>
    </row>
    <row r="5600">
      <c r="A5600" s="219" t="s">
        <v>11931</v>
      </c>
      <c r="B5600" s="220" t="s">
        <v>11932</v>
      </c>
      <c r="C5600" s="221" t="s">
        <v>114</v>
      </c>
      <c r="D5600" s="222">
        <v>0.9784</v>
      </c>
      <c r="E5600" s="223">
        <f t="shared" si="1"/>
        <v>0.0216</v>
      </c>
      <c r="F5600" s="224">
        <v>20085.24</v>
      </c>
    </row>
    <row r="5601">
      <c r="A5601" s="219" t="s">
        <v>11933</v>
      </c>
      <c r="B5601" s="220" t="s">
        <v>11934</v>
      </c>
      <c r="C5601" s="221" t="s">
        <v>114</v>
      </c>
      <c r="D5601" s="222">
        <v>0.9796</v>
      </c>
      <c r="E5601" s="223">
        <f t="shared" si="1"/>
        <v>0.0204</v>
      </c>
      <c r="F5601" s="224">
        <v>21252.59</v>
      </c>
    </row>
    <row r="5602">
      <c r="A5602" s="219" t="s">
        <v>11935</v>
      </c>
      <c r="B5602" s="220" t="s">
        <v>11936</v>
      </c>
      <c r="C5602" s="221" t="s">
        <v>114</v>
      </c>
      <c r="D5602" s="222">
        <v>0.9805</v>
      </c>
      <c r="E5602" s="223">
        <f t="shared" si="1"/>
        <v>0.0195</v>
      </c>
      <c r="F5602" s="224">
        <v>22252.54</v>
      </c>
    </row>
    <row r="5603">
      <c r="A5603" s="219" t="s">
        <v>11937</v>
      </c>
      <c r="B5603" s="220" t="s">
        <v>11938</v>
      </c>
      <c r="C5603" s="221" t="s">
        <v>114</v>
      </c>
      <c r="D5603" s="222">
        <v>0.5938</v>
      </c>
      <c r="E5603" s="223">
        <f t="shared" si="1"/>
        <v>0.4062</v>
      </c>
      <c r="F5603" s="224">
        <v>3755.21</v>
      </c>
    </row>
    <row r="5604">
      <c r="A5604" s="219" t="s">
        <v>11939</v>
      </c>
      <c r="B5604" s="220" t="s">
        <v>11940</v>
      </c>
      <c r="C5604" s="221" t="s">
        <v>56</v>
      </c>
      <c r="D5604" s="222">
        <v>0.6118</v>
      </c>
      <c r="E5604" s="223">
        <f t="shared" si="1"/>
        <v>0.3882</v>
      </c>
      <c r="F5604" s="224">
        <v>20.84</v>
      </c>
    </row>
    <row r="5605">
      <c r="A5605" s="219" t="s">
        <v>11941</v>
      </c>
      <c r="B5605" s="220" t="s">
        <v>11942</v>
      </c>
      <c r="C5605" s="221" t="s">
        <v>56</v>
      </c>
      <c r="D5605" s="222">
        <v>0.6513</v>
      </c>
      <c r="E5605" s="223">
        <f t="shared" si="1"/>
        <v>0.3487</v>
      </c>
      <c r="F5605" s="224">
        <v>26.61</v>
      </c>
    </row>
    <row r="5606">
      <c r="A5606" s="219" t="s">
        <v>11943</v>
      </c>
      <c r="B5606" s="220" t="s">
        <v>11942</v>
      </c>
      <c r="C5606" s="221" t="s">
        <v>114</v>
      </c>
      <c r="D5606" s="222">
        <v>0.6335</v>
      </c>
      <c r="E5606" s="223">
        <f t="shared" si="1"/>
        <v>0.3665</v>
      </c>
      <c r="F5606" s="224">
        <v>4781.55</v>
      </c>
    </row>
    <row r="5607">
      <c r="A5607" s="219" t="s">
        <v>968</v>
      </c>
      <c r="B5607" s="220" t="s">
        <v>969</v>
      </c>
      <c r="C5607" s="221" t="s">
        <v>56</v>
      </c>
      <c r="D5607" s="222">
        <v>0.6737</v>
      </c>
      <c r="E5607" s="223">
        <f t="shared" si="1"/>
        <v>0.3263</v>
      </c>
      <c r="F5607" s="224">
        <v>28.53</v>
      </c>
    </row>
    <row r="5608">
      <c r="A5608" s="219" t="s">
        <v>11944</v>
      </c>
      <c r="B5608" s="220" t="s">
        <v>11945</v>
      </c>
      <c r="C5608" s="221" t="s">
        <v>56</v>
      </c>
      <c r="D5608" s="222">
        <v>0.6861</v>
      </c>
      <c r="E5608" s="223">
        <f t="shared" si="1"/>
        <v>0.3139</v>
      </c>
      <c r="F5608" s="224">
        <v>27.49</v>
      </c>
    </row>
    <row r="5609">
      <c r="A5609" s="219" t="s">
        <v>11946</v>
      </c>
      <c r="B5609" s="220" t="s">
        <v>11945</v>
      </c>
      <c r="C5609" s="221" t="s">
        <v>114</v>
      </c>
      <c r="D5609" s="222">
        <v>0.6693</v>
      </c>
      <c r="E5609" s="223">
        <f t="shared" si="1"/>
        <v>0.3307</v>
      </c>
      <c r="F5609" s="224">
        <v>4924.45</v>
      </c>
    </row>
    <row r="5610">
      <c r="A5610" s="219" t="s">
        <v>11947</v>
      </c>
      <c r="B5610" s="220" t="s">
        <v>11948</v>
      </c>
      <c r="C5610" s="221" t="s">
        <v>56</v>
      </c>
      <c r="D5610" s="222">
        <v>0.8911</v>
      </c>
      <c r="E5610" s="223">
        <f t="shared" si="1"/>
        <v>0.1089</v>
      </c>
      <c r="F5610" s="224">
        <v>21.85</v>
      </c>
    </row>
    <row r="5611">
      <c r="A5611" s="219" t="s">
        <v>11949</v>
      </c>
      <c r="B5611" s="220" t="s">
        <v>11948</v>
      </c>
      <c r="C5611" s="221" t="s">
        <v>114</v>
      </c>
      <c r="D5611" s="222">
        <v>0.8834</v>
      </c>
      <c r="E5611" s="223">
        <f t="shared" si="1"/>
        <v>0.1166</v>
      </c>
      <c r="F5611" s="224">
        <v>3863.85</v>
      </c>
    </row>
    <row r="5612">
      <c r="A5612" s="219" t="s">
        <v>11950</v>
      </c>
      <c r="B5612" s="220" t="s">
        <v>11951</v>
      </c>
      <c r="C5612" s="221" t="s">
        <v>114</v>
      </c>
      <c r="D5612" s="222">
        <v>0.9101</v>
      </c>
      <c r="E5612" s="223">
        <f t="shared" si="1"/>
        <v>0.0899</v>
      </c>
      <c r="F5612" s="224">
        <v>5012.61</v>
      </c>
    </row>
    <row r="5613">
      <c r="A5613" s="219" t="s">
        <v>11952</v>
      </c>
      <c r="B5613" s="220" t="s">
        <v>11953</v>
      </c>
      <c r="C5613" s="221" t="s">
        <v>56</v>
      </c>
      <c r="D5613" s="222">
        <v>0.9163</v>
      </c>
      <c r="E5613" s="223">
        <f t="shared" si="1"/>
        <v>0.0837</v>
      </c>
      <c r="F5613" s="224">
        <v>28.43</v>
      </c>
    </row>
    <row r="5614">
      <c r="A5614" s="219" t="s">
        <v>11954</v>
      </c>
      <c r="B5614" s="220" t="s">
        <v>11955</v>
      </c>
      <c r="C5614" s="221" t="s">
        <v>56</v>
      </c>
      <c r="D5614" s="222">
        <v>0.6985</v>
      </c>
      <c r="E5614" s="223">
        <f t="shared" si="1"/>
        <v>0.3015</v>
      </c>
      <c r="F5614" s="224">
        <v>26.83</v>
      </c>
    </row>
    <row r="5615">
      <c r="A5615" s="219" t="s">
        <v>11956</v>
      </c>
      <c r="B5615" s="220" t="s">
        <v>11955</v>
      </c>
      <c r="C5615" s="221" t="s">
        <v>114</v>
      </c>
      <c r="D5615" s="222">
        <v>0.6826</v>
      </c>
      <c r="E5615" s="223">
        <f t="shared" si="1"/>
        <v>0.3174</v>
      </c>
      <c r="F5615" s="224">
        <v>4805.18</v>
      </c>
    </row>
    <row r="5616">
      <c r="A5616" s="219" t="s">
        <v>11957</v>
      </c>
      <c r="B5616" s="220" t="s">
        <v>11958</v>
      </c>
      <c r="C5616" s="221" t="s">
        <v>114</v>
      </c>
      <c r="D5616" s="222">
        <v>0.6523</v>
      </c>
      <c r="E5616" s="223">
        <f t="shared" si="1"/>
        <v>0.3477</v>
      </c>
      <c r="F5616" s="224">
        <v>5040.1</v>
      </c>
    </row>
    <row r="5617">
      <c r="A5617" s="219" t="s">
        <v>11959</v>
      </c>
      <c r="B5617" s="220" t="s">
        <v>11960</v>
      </c>
      <c r="C5617" s="221" t="s">
        <v>56</v>
      </c>
      <c r="D5617" s="222">
        <v>0.6688</v>
      </c>
      <c r="E5617" s="223">
        <f t="shared" si="1"/>
        <v>0.3312</v>
      </c>
      <c r="F5617" s="224">
        <v>28.02</v>
      </c>
    </row>
    <row r="5618">
      <c r="A5618" s="219" t="s">
        <v>11961</v>
      </c>
      <c r="B5618" s="220" t="s">
        <v>11962</v>
      </c>
      <c r="C5618" s="221" t="s">
        <v>56</v>
      </c>
      <c r="D5618" s="222">
        <v>0.6529</v>
      </c>
      <c r="E5618" s="223">
        <f t="shared" si="1"/>
        <v>0.3471</v>
      </c>
      <c r="F5618" s="224">
        <v>26.48</v>
      </c>
    </row>
    <row r="5619">
      <c r="A5619" s="219" t="s">
        <v>11963</v>
      </c>
      <c r="B5619" s="220" t="s">
        <v>11962</v>
      </c>
      <c r="C5619" s="221" t="s">
        <v>114</v>
      </c>
      <c r="D5619" s="222">
        <v>0.6356</v>
      </c>
      <c r="E5619" s="223">
        <f t="shared" si="1"/>
        <v>0.3644</v>
      </c>
      <c r="F5619" s="224">
        <v>4758.94</v>
      </c>
    </row>
    <row r="5620">
      <c r="A5620" s="219" t="s">
        <v>11964</v>
      </c>
      <c r="B5620" s="220" t="s">
        <v>11965</v>
      </c>
      <c r="C5620" s="221" t="s">
        <v>56</v>
      </c>
      <c r="D5620" s="222">
        <v>0.8265</v>
      </c>
      <c r="E5620" s="223">
        <f t="shared" si="1"/>
        <v>0.1735</v>
      </c>
      <c r="F5620" s="224">
        <v>13.26</v>
      </c>
    </row>
    <row r="5621">
      <c r="A5621" s="219" t="s">
        <v>11966</v>
      </c>
      <c r="B5621" s="220" t="s">
        <v>11965</v>
      </c>
      <c r="C5621" s="221" t="s">
        <v>114</v>
      </c>
      <c r="D5621" s="222">
        <v>0.8155</v>
      </c>
      <c r="E5621" s="223">
        <f t="shared" si="1"/>
        <v>0.1845</v>
      </c>
      <c r="F5621" s="224">
        <v>2356.66</v>
      </c>
    </row>
    <row r="5622">
      <c r="A5622" s="219" t="s">
        <v>11967</v>
      </c>
      <c r="B5622" s="220" t="s">
        <v>11968</v>
      </c>
      <c r="C5622" s="221" t="s">
        <v>114</v>
      </c>
      <c r="D5622" s="222">
        <v>0.9422</v>
      </c>
      <c r="E5622" s="223">
        <f t="shared" si="1"/>
        <v>0.0578</v>
      </c>
      <c r="F5622" s="224">
        <v>7520.09</v>
      </c>
    </row>
    <row r="5623">
      <c r="A5623" s="219" t="s">
        <v>11969</v>
      </c>
      <c r="B5623" s="220" t="s">
        <v>11970</v>
      </c>
      <c r="C5623" s="221" t="s">
        <v>56</v>
      </c>
      <c r="D5623" s="222">
        <v>0.9464</v>
      </c>
      <c r="E5623" s="223">
        <f t="shared" si="1"/>
        <v>0.0536</v>
      </c>
      <c r="F5623" s="224">
        <v>42.76</v>
      </c>
    </row>
    <row r="5624">
      <c r="A5624" s="219" t="s">
        <v>11971</v>
      </c>
      <c r="B5624" s="220" t="s">
        <v>11972</v>
      </c>
      <c r="C5624" s="221" t="s">
        <v>114</v>
      </c>
      <c r="D5624" s="222">
        <v>0.71</v>
      </c>
      <c r="E5624" s="223">
        <f t="shared" si="1"/>
        <v>0.29</v>
      </c>
      <c r="F5624" s="224">
        <v>6043.36</v>
      </c>
    </row>
    <row r="5625">
      <c r="A5625" s="219" t="s">
        <v>11973</v>
      </c>
      <c r="B5625" s="220" t="s">
        <v>11974</v>
      </c>
      <c r="C5625" s="221" t="s">
        <v>56</v>
      </c>
      <c r="D5625" s="222">
        <v>0.7257</v>
      </c>
      <c r="E5625" s="223">
        <f t="shared" si="1"/>
        <v>0.2743</v>
      </c>
      <c r="F5625" s="224">
        <v>33.83</v>
      </c>
    </row>
    <row r="5626">
      <c r="A5626" s="219" t="s">
        <v>11975</v>
      </c>
      <c r="B5626" s="220" t="s">
        <v>11976</v>
      </c>
      <c r="C5626" s="221" t="s">
        <v>56</v>
      </c>
      <c r="D5626" s="222">
        <v>0.7694</v>
      </c>
      <c r="E5626" s="223">
        <f t="shared" si="1"/>
        <v>0.2306</v>
      </c>
      <c r="F5626" s="224">
        <v>35.08</v>
      </c>
    </row>
    <row r="5627">
      <c r="A5627" s="219" t="s">
        <v>11977</v>
      </c>
      <c r="B5627" s="220" t="s">
        <v>11978</v>
      </c>
      <c r="C5627" s="221" t="s">
        <v>114</v>
      </c>
      <c r="D5627" s="222">
        <v>0.7556</v>
      </c>
      <c r="E5627" s="223">
        <f t="shared" si="1"/>
        <v>0.2444</v>
      </c>
      <c r="F5627" s="224">
        <v>6241.29</v>
      </c>
    </row>
    <row r="5628">
      <c r="A5628" s="219" t="s">
        <v>11979</v>
      </c>
      <c r="B5628" s="220" t="s">
        <v>11980</v>
      </c>
      <c r="C5628" s="221" t="s">
        <v>56</v>
      </c>
      <c r="D5628" s="222">
        <v>0.6912</v>
      </c>
      <c r="E5628" s="223">
        <f t="shared" si="1"/>
        <v>0.3088</v>
      </c>
      <c r="F5628" s="224">
        <v>30.05</v>
      </c>
    </row>
    <row r="5629">
      <c r="A5629" s="219" t="s">
        <v>11981</v>
      </c>
      <c r="B5629" s="220" t="s">
        <v>11980</v>
      </c>
      <c r="C5629" s="221" t="s">
        <v>114</v>
      </c>
      <c r="D5629" s="222">
        <v>0.6749</v>
      </c>
      <c r="E5629" s="223">
        <f t="shared" si="1"/>
        <v>0.3251</v>
      </c>
      <c r="F5629" s="224">
        <v>5389.23</v>
      </c>
    </row>
    <row r="5630">
      <c r="A5630" s="219" t="s">
        <v>11982</v>
      </c>
      <c r="B5630" s="220" t="s">
        <v>11983</v>
      </c>
      <c r="C5630" s="221" t="s">
        <v>114</v>
      </c>
      <c r="D5630" s="222">
        <v>0.6578</v>
      </c>
      <c r="E5630" s="223">
        <f t="shared" si="1"/>
        <v>0.3422</v>
      </c>
      <c r="F5630" s="224">
        <v>4997.94</v>
      </c>
    </row>
    <row r="5631">
      <c r="A5631" s="219" t="s">
        <v>11984</v>
      </c>
      <c r="B5631" s="220" t="s">
        <v>11985</v>
      </c>
      <c r="C5631" s="221" t="s">
        <v>56</v>
      </c>
      <c r="D5631" s="222">
        <v>0.7184</v>
      </c>
      <c r="E5631" s="223">
        <f t="shared" si="1"/>
        <v>0.2816</v>
      </c>
      <c r="F5631" s="224">
        <v>32.17</v>
      </c>
    </row>
    <row r="5632">
      <c r="A5632" s="219" t="s">
        <v>11986</v>
      </c>
      <c r="B5632" s="220" t="s">
        <v>11987</v>
      </c>
      <c r="C5632" s="221" t="s">
        <v>114</v>
      </c>
      <c r="D5632" s="222">
        <v>0.7026</v>
      </c>
      <c r="E5632" s="223">
        <f t="shared" si="1"/>
        <v>0.2974</v>
      </c>
      <c r="F5632" s="224">
        <v>5750.81</v>
      </c>
    </row>
    <row r="5633">
      <c r="A5633" s="219" t="s">
        <v>11988</v>
      </c>
      <c r="B5633" s="220" t="s">
        <v>11989</v>
      </c>
      <c r="C5633" s="221" t="s">
        <v>56</v>
      </c>
      <c r="D5633" s="222">
        <v>0.7298</v>
      </c>
      <c r="E5633" s="223">
        <f t="shared" si="1"/>
        <v>0.2702</v>
      </c>
      <c r="F5633" s="224">
        <v>33.53</v>
      </c>
    </row>
    <row r="5634">
      <c r="A5634" s="219" t="s">
        <v>11990</v>
      </c>
      <c r="B5634" s="220" t="s">
        <v>11989</v>
      </c>
      <c r="C5634" s="221" t="s">
        <v>114</v>
      </c>
      <c r="D5634" s="222">
        <v>0.7145</v>
      </c>
      <c r="E5634" s="223">
        <f t="shared" si="1"/>
        <v>0.2855</v>
      </c>
      <c r="F5634" s="224">
        <v>5990.88</v>
      </c>
    </row>
    <row r="5635">
      <c r="A5635" s="219" t="s">
        <v>11991</v>
      </c>
      <c r="B5635" s="220" t="s">
        <v>11992</v>
      </c>
      <c r="C5635" s="221" t="s">
        <v>114</v>
      </c>
      <c r="D5635" s="222">
        <v>0.6908</v>
      </c>
      <c r="E5635" s="223">
        <f t="shared" si="1"/>
        <v>0.3092</v>
      </c>
      <c r="F5635" s="224">
        <v>4933.69</v>
      </c>
    </row>
    <row r="5636">
      <c r="A5636" s="219" t="s">
        <v>11993</v>
      </c>
      <c r="B5636" s="220" t="s">
        <v>11994</v>
      </c>
      <c r="C5636" s="221" t="s">
        <v>56</v>
      </c>
      <c r="D5636" s="222">
        <v>0.7066</v>
      </c>
      <c r="E5636" s="223">
        <f t="shared" si="1"/>
        <v>0.2934</v>
      </c>
      <c r="F5636" s="224">
        <v>27.57</v>
      </c>
    </row>
    <row r="5637">
      <c r="A5637" s="219" t="s">
        <v>11995</v>
      </c>
      <c r="B5637" s="220" t="s">
        <v>11996</v>
      </c>
      <c r="C5637" s="221" t="s">
        <v>56</v>
      </c>
      <c r="D5637" s="222">
        <v>1.0</v>
      </c>
      <c r="E5637" s="223">
        <f t="shared" si="1"/>
        <v>0</v>
      </c>
      <c r="F5637" s="224">
        <v>0.21</v>
      </c>
    </row>
    <row r="5638">
      <c r="A5638" s="219" t="s">
        <v>11997</v>
      </c>
      <c r="B5638" s="220" t="s">
        <v>11998</v>
      </c>
      <c r="C5638" s="221" t="s">
        <v>114</v>
      </c>
      <c r="D5638" s="222">
        <v>1.0</v>
      </c>
      <c r="E5638" s="223">
        <f t="shared" si="1"/>
        <v>0</v>
      </c>
      <c r="F5638" s="224">
        <v>28.25</v>
      </c>
    </row>
    <row r="5639">
      <c r="A5639" s="219" t="s">
        <v>11999</v>
      </c>
      <c r="B5639" s="220" t="s">
        <v>12000</v>
      </c>
      <c r="C5639" s="221" t="s">
        <v>56</v>
      </c>
      <c r="D5639" s="222">
        <v>1.0</v>
      </c>
      <c r="E5639" s="223">
        <f t="shared" si="1"/>
        <v>0</v>
      </c>
      <c r="F5639" s="224">
        <v>0.27</v>
      </c>
    </row>
    <row r="5640">
      <c r="A5640" s="219" t="s">
        <v>12001</v>
      </c>
      <c r="B5640" s="220" t="s">
        <v>12002</v>
      </c>
      <c r="C5640" s="221" t="s">
        <v>114</v>
      </c>
      <c r="D5640" s="222">
        <v>1.0</v>
      </c>
      <c r="E5640" s="223">
        <f t="shared" si="1"/>
        <v>0</v>
      </c>
      <c r="F5640" s="224">
        <v>91.4</v>
      </c>
    </row>
    <row r="5641">
      <c r="A5641" s="219" t="s">
        <v>12003</v>
      </c>
      <c r="B5641" s="220" t="s">
        <v>12004</v>
      </c>
      <c r="C5641" s="221" t="s">
        <v>56</v>
      </c>
      <c r="D5641" s="222">
        <v>1.0</v>
      </c>
      <c r="E5641" s="223">
        <f t="shared" si="1"/>
        <v>0</v>
      </c>
      <c r="F5641" s="224">
        <v>0.21</v>
      </c>
    </row>
    <row r="5642">
      <c r="A5642" s="219" t="s">
        <v>12005</v>
      </c>
      <c r="B5642" s="220" t="s">
        <v>12006</v>
      </c>
      <c r="C5642" s="221" t="s">
        <v>114</v>
      </c>
      <c r="D5642" s="222">
        <v>1.0</v>
      </c>
      <c r="E5642" s="223">
        <f t="shared" si="1"/>
        <v>0</v>
      </c>
      <c r="F5642" s="224">
        <v>28.25</v>
      </c>
    </row>
    <row r="5643">
      <c r="A5643" s="219" t="s">
        <v>12007</v>
      </c>
      <c r="B5643" s="220" t="s">
        <v>12008</v>
      </c>
      <c r="C5643" s="221" t="s">
        <v>56</v>
      </c>
      <c r="D5643" s="222">
        <v>1.0</v>
      </c>
      <c r="E5643" s="223">
        <f t="shared" si="1"/>
        <v>0</v>
      </c>
      <c r="F5643" s="224">
        <v>0.21</v>
      </c>
    </row>
    <row r="5644">
      <c r="A5644" s="219" t="s">
        <v>12009</v>
      </c>
      <c r="B5644" s="220" t="s">
        <v>12010</v>
      </c>
      <c r="C5644" s="221" t="s">
        <v>114</v>
      </c>
      <c r="D5644" s="222">
        <v>1.0</v>
      </c>
      <c r="E5644" s="223">
        <f t="shared" si="1"/>
        <v>0</v>
      </c>
      <c r="F5644" s="224">
        <v>27.74</v>
      </c>
    </row>
    <row r="5645">
      <c r="A5645" s="219" t="s">
        <v>12011</v>
      </c>
      <c r="B5645" s="220" t="s">
        <v>12012</v>
      </c>
      <c r="C5645" s="221" t="s">
        <v>56</v>
      </c>
      <c r="D5645" s="222">
        <v>1.0</v>
      </c>
      <c r="E5645" s="223">
        <f t="shared" si="1"/>
        <v>0</v>
      </c>
      <c r="F5645" s="224">
        <v>0.27</v>
      </c>
    </row>
    <row r="5646">
      <c r="A5646" s="219" t="s">
        <v>12013</v>
      </c>
      <c r="B5646" s="220" t="s">
        <v>12014</v>
      </c>
      <c r="C5646" s="221" t="s">
        <v>56</v>
      </c>
      <c r="D5646" s="222">
        <v>1.0</v>
      </c>
      <c r="E5646" s="223">
        <f t="shared" si="1"/>
        <v>0</v>
      </c>
      <c r="F5646" s="224">
        <v>0.27</v>
      </c>
    </row>
    <row r="5647">
      <c r="A5647" s="219" t="s">
        <v>12015</v>
      </c>
      <c r="B5647" s="220" t="s">
        <v>12016</v>
      </c>
      <c r="C5647" s="221" t="s">
        <v>114</v>
      </c>
      <c r="D5647" s="222">
        <v>1.0</v>
      </c>
      <c r="E5647" s="223">
        <f t="shared" si="1"/>
        <v>0</v>
      </c>
      <c r="F5647" s="224">
        <v>36.15</v>
      </c>
    </row>
    <row r="5648">
      <c r="A5648" s="219" t="s">
        <v>12017</v>
      </c>
      <c r="B5648" s="220" t="s">
        <v>12018</v>
      </c>
      <c r="C5648" s="221" t="s">
        <v>114</v>
      </c>
      <c r="D5648" s="222">
        <v>1.0</v>
      </c>
      <c r="E5648" s="223">
        <f t="shared" si="1"/>
        <v>0</v>
      </c>
      <c r="F5648" s="224">
        <v>28.25</v>
      </c>
    </row>
    <row r="5649">
      <c r="A5649" s="219" t="s">
        <v>12019</v>
      </c>
      <c r="B5649" s="220" t="s">
        <v>12020</v>
      </c>
      <c r="C5649" s="221" t="s">
        <v>56</v>
      </c>
      <c r="D5649" s="222">
        <v>1.0</v>
      </c>
      <c r="E5649" s="223">
        <f t="shared" si="1"/>
        <v>0</v>
      </c>
      <c r="F5649" s="224">
        <v>0.21</v>
      </c>
    </row>
    <row r="5650">
      <c r="A5650" s="219" t="s">
        <v>12021</v>
      </c>
      <c r="B5650" s="220" t="s">
        <v>12022</v>
      </c>
      <c r="C5650" s="221" t="s">
        <v>114</v>
      </c>
      <c r="D5650" s="222">
        <v>1.0</v>
      </c>
      <c r="E5650" s="223">
        <f t="shared" si="1"/>
        <v>0</v>
      </c>
      <c r="F5650" s="224">
        <v>27.74</v>
      </c>
    </row>
    <row r="5651">
      <c r="A5651" s="219" t="s">
        <v>12023</v>
      </c>
      <c r="B5651" s="220" t="s">
        <v>12024</v>
      </c>
      <c r="C5651" s="221" t="s">
        <v>56</v>
      </c>
      <c r="D5651" s="222">
        <v>1.0</v>
      </c>
      <c r="E5651" s="223">
        <f t="shared" si="1"/>
        <v>0</v>
      </c>
      <c r="F5651" s="224">
        <v>0.12</v>
      </c>
    </row>
    <row r="5652">
      <c r="A5652" s="219" t="s">
        <v>12025</v>
      </c>
      <c r="B5652" s="220" t="s">
        <v>12026</v>
      </c>
      <c r="C5652" s="221" t="s">
        <v>114</v>
      </c>
      <c r="D5652" s="222">
        <v>1.0</v>
      </c>
      <c r="E5652" s="223">
        <f t="shared" si="1"/>
        <v>0</v>
      </c>
      <c r="F5652" s="224">
        <v>16.25</v>
      </c>
    </row>
    <row r="5653">
      <c r="A5653" s="219" t="s">
        <v>12027</v>
      </c>
      <c r="B5653" s="220" t="s">
        <v>12028</v>
      </c>
      <c r="C5653" s="221" t="s">
        <v>56</v>
      </c>
      <c r="D5653" s="222">
        <v>1.0</v>
      </c>
      <c r="E5653" s="223">
        <f t="shared" si="1"/>
        <v>0</v>
      </c>
      <c r="F5653" s="224">
        <v>0.45</v>
      </c>
    </row>
    <row r="5654">
      <c r="A5654" s="219" t="s">
        <v>12029</v>
      </c>
      <c r="B5654" s="220" t="s">
        <v>12030</v>
      </c>
      <c r="C5654" s="221" t="s">
        <v>114</v>
      </c>
      <c r="D5654" s="222">
        <v>1.0</v>
      </c>
      <c r="E5654" s="223">
        <f t="shared" si="1"/>
        <v>0</v>
      </c>
      <c r="F5654" s="224">
        <v>59.81</v>
      </c>
    </row>
    <row r="5655">
      <c r="A5655" s="219" t="s">
        <v>12031</v>
      </c>
      <c r="B5655" s="220" t="s">
        <v>12032</v>
      </c>
      <c r="C5655" s="221" t="s">
        <v>56</v>
      </c>
      <c r="D5655" s="222">
        <v>1.0</v>
      </c>
      <c r="E5655" s="223">
        <f t="shared" si="1"/>
        <v>0</v>
      </c>
      <c r="F5655" s="224">
        <v>0.27</v>
      </c>
    </row>
    <row r="5656">
      <c r="A5656" s="219" t="s">
        <v>12033</v>
      </c>
      <c r="B5656" s="220" t="s">
        <v>12034</v>
      </c>
      <c r="C5656" s="221" t="s">
        <v>114</v>
      </c>
      <c r="D5656" s="222">
        <v>1.0</v>
      </c>
      <c r="E5656" s="223">
        <f t="shared" si="1"/>
        <v>0</v>
      </c>
      <c r="F5656" s="224">
        <v>36.87</v>
      </c>
    </row>
    <row r="5657">
      <c r="A5657" s="219" t="s">
        <v>12035</v>
      </c>
      <c r="B5657" s="220" t="s">
        <v>12036</v>
      </c>
      <c r="C5657" s="221" t="s">
        <v>56</v>
      </c>
      <c r="D5657" s="222">
        <v>1.0</v>
      </c>
      <c r="E5657" s="223">
        <f t="shared" si="1"/>
        <v>0</v>
      </c>
      <c r="F5657" s="224">
        <v>0.92</v>
      </c>
    </row>
    <row r="5658">
      <c r="A5658" s="219" t="s">
        <v>12037</v>
      </c>
      <c r="B5658" s="220" t="s">
        <v>12038</v>
      </c>
      <c r="C5658" s="221" t="s">
        <v>56</v>
      </c>
      <c r="D5658" s="222">
        <v>1.0</v>
      </c>
      <c r="E5658" s="223">
        <f t="shared" si="1"/>
        <v>0</v>
      </c>
      <c r="F5658" s="224">
        <v>0.98</v>
      </c>
    </row>
    <row r="5659">
      <c r="A5659" s="219" t="s">
        <v>12039</v>
      </c>
      <c r="B5659" s="220" t="s">
        <v>12040</v>
      </c>
      <c r="C5659" s="221" t="s">
        <v>56</v>
      </c>
      <c r="D5659" s="222">
        <v>1.0</v>
      </c>
      <c r="E5659" s="223">
        <f t="shared" si="1"/>
        <v>0</v>
      </c>
      <c r="F5659" s="224">
        <v>1.02</v>
      </c>
    </row>
    <row r="5660">
      <c r="A5660" s="219" t="s">
        <v>12041</v>
      </c>
      <c r="B5660" s="220" t="s">
        <v>12042</v>
      </c>
      <c r="C5660" s="221" t="s">
        <v>114</v>
      </c>
      <c r="D5660" s="222">
        <v>1.0</v>
      </c>
      <c r="E5660" s="223">
        <f t="shared" si="1"/>
        <v>0</v>
      </c>
      <c r="F5660" s="224">
        <v>122.24</v>
      </c>
    </row>
    <row r="5661">
      <c r="A5661" s="219" t="s">
        <v>12043</v>
      </c>
      <c r="B5661" s="220" t="s">
        <v>12044</v>
      </c>
      <c r="C5661" s="221" t="s">
        <v>114</v>
      </c>
      <c r="D5661" s="222">
        <v>1.0</v>
      </c>
      <c r="E5661" s="223">
        <f t="shared" si="1"/>
        <v>0</v>
      </c>
      <c r="F5661" s="224">
        <v>129.51</v>
      </c>
    </row>
    <row r="5662">
      <c r="A5662" s="219" t="s">
        <v>12045</v>
      </c>
      <c r="B5662" s="220" t="s">
        <v>12046</v>
      </c>
      <c r="C5662" s="221" t="s">
        <v>114</v>
      </c>
      <c r="D5662" s="222">
        <v>1.0</v>
      </c>
      <c r="E5662" s="223">
        <f t="shared" si="1"/>
        <v>0</v>
      </c>
      <c r="F5662" s="224">
        <v>135.73</v>
      </c>
    </row>
    <row r="5663">
      <c r="A5663" s="219" t="s">
        <v>12047</v>
      </c>
      <c r="B5663" s="220" t="s">
        <v>12048</v>
      </c>
      <c r="C5663" s="221" t="s">
        <v>114</v>
      </c>
      <c r="D5663" s="222">
        <v>1.0</v>
      </c>
      <c r="E5663" s="223">
        <f t="shared" si="1"/>
        <v>0</v>
      </c>
      <c r="F5663" s="224">
        <v>24.52</v>
      </c>
    </row>
    <row r="5664">
      <c r="A5664" s="219" t="s">
        <v>12049</v>
      </c>
      <c r="B5664" s="220" t="s">
        <v>12050</v>
      </c>
      <c r="C5664" s="221" t="s">
        <v>56</v>
      </c>
      <c r="D5664" s="222">
        <v>1.0</v>
      </c>
      <c r="E5664" s="223">
        <f t="shared" si="1"/>
        <v>0</v>
      </c>
      <c r="F5664" s="224">
        <v>0.18</v>
      </c>
    </row>
    <row r="5665">
      <c r="A5665" s="219" t="s">
        <v>12051</v>
      </c>
      <c r="B5665" s="220" t="s">
        <v>12052</v>
      </c>
      <c r="C5665" s="221" t="s">
        <v>56</v>
      </c>
      <c r="D5665" s="222">
        <v>1.0</v>
      </c>
      <c r="E5665" s="223">
        <f t="shared" si="1"/>
        <v>0</v>
      </c>
      <c r="F5665" s="224">
        <v>0.25</v>
      </c>
    </row>
    <row r="5666">
      <c r="A5666" s="219" t="s">
        <v>12053</v>
      </c>
      <c r="B5666" s="220" t="s">
        <v>12054</v>
      </c>
      <c r="C5666" s="221" t="s">
        <v>114</v>
      </c>
      <c r="D5666" s="222">
        <v>1.0</v>
      </c>
      <c r="E5666" s="223">
        <f t="shared" si="1"/>
        <v>0</v>
      </c>
      <c r="F5666" s="224">
        <v>33.31</v>
      </c>
    </row>
    <row r="5667">
      <c r="A5667" s="219" t="s">
        <v>12055</v>
      </c>
      <c r="B5667" s="220" t="s">
        <v>12056</v>
      </c>
      <c r="C5667" s="221" t="s">
        <v>56</v>
      </c>
      <c r="D5667" s="222">
        <v>1.0</v>
      </c>
      <c r="E5667" s="223">
        <f t="shared" si="1"/>
        <v>0</v>
      </c>
      <c r="F5667" s="224">
        <v>0.69</v>
      </c>
    </row>
    <row r="5668">
      <c r="A5668" s="219" t="s">
        <v>12057</v>
      </c>
      <c r="B5668" s="220" t="s">
        <v>12058</v>
      </c>
      <c r="C5668" s="221" t="s">
        <v>56</v>
      </c>
      <c r="D5668" s="222">
        <v>1.0</v>
      </c>
      <c r="E5668" s="223">
        <f t="shared" si="1"/>
        <v>0</v>
      </c>
      <c r="F5668" s="224">
        <v>0.33</v>
      </c>
    </row>
    <row r="5669">
      <c r="A5669" s="219" t="s">
        <v>12059</v>
      </c>
      <c r="B5669" s="220" t="s">
        <v>12060</v>
      </c>
      <c r="C5669" s="221" t="s">
        <v>114</v>
      </c>
      <c r="D5669" s="222">
        <v>1.0</v>
      </c>
      <c r="E5669" s="223">
        <f t="shared" si="1"/>
        <v>0</v>
      </c>
      <c r="F5669" s="224">
        <v>44.02</v>
      </c>
    </row>
    <row r="5670">
      <c r="A5670" s="219" t="s">
        <v>12061</v>
      </c>
      <c r="B5670" s="220" t="s">
        <v>12062</v>
      </c>
      <c r="C5670" s="221" t="s">
        <v>56</v>
      </c>
      <c r="D5670" s="222">
        <v>1.0</v>
      </c>
      <c r="E5670" s="223">
        <f t="shared" si="1"/>
        <v>0</v>
      </c>
      <c r="F5670" s="224">
        <v>0.09</v>
      </c>
    </row>
    <row r="5671">
      <c r="A5671" s="219" t="s">
        <v>12063</v>
      </c>
      <c r="B5671" s="220" t="s">
        <v>12064</v>
      </c>
      <c r="C5671" s="221" t="s">
        <v>114</v>
      </c>
      <c r="D5671" s="222">
        <v>1.0</v>
      </c>
      <c r="E5671" s="223">
        <f t="shared" si="1"/>
        <v>0</v>
      </c>
      <c r="F5671" s="224">
        <v>13.02</v>
      </c>
    </row>
    <row r="5672">
      <c r="A5672" s="219" t="s">
        <v>12065</v>
      </c>
      <c r="B5672" s="220" t="s">
        <v>12066</v>
      </c>
      <c r="C5672" s="221" t="s">
        <v>114</v>
      </c>
      <c r="D5672" s="222">
        <v>1.0</v>
      </c>
      <c r="E5672" s="223">
        <f t="shared" si="1"/>
        <v>0</v>
      </c>
      <c r="F5672" s="224">
        <v>28.38</v>
      </c>
    </row>
    <row r="5673">
      <c r="A5673" s="219" t="s">
        <v>12067</v>
      </c>
      <c r="B5673" s="220" t="s">
        <v>12068</v>
      </c>
      <c r="C5673" s="221" t="s">
        <v>56</v>
      </c>
      <c r="D5673" s="222">
        <v>1.0</v>
      </c>
      <c r="E5673" s="223">
        <f t="shared" si="1"/>
        <v>0</v>
      </c>
      <c r="F5673" s="224">
        <v>0.21</v>
      </c>
    </row>
    <row r="5674">
      <c r="A5674" s="219" t="s">
        <v>12069</v>
      </c>
      <c r="B5674" s="220" t="s">
        <v>12070</v>
      </c>
      <c r="C5674" s="221" t="s">
        <v>114</v>
      </c>
      <c r="D5674" s="222">
        <v>1.0</v>
      </c>
      <c r="E5674" s="223">
        <f t="shared" si="1"/>
        <v>0</v>
      </c>
      <c r="F5674" s="224">
        <v>28.25</v>
      </c>
    </row>
    <row r="5675">
      <c r="A5675" s="219" t="s">
        <v>12071</v>
      </c>
      <c r="B5675" s="220" t="s">
        <v>12072</v>
      </c>
      <c r="C5675" s="221" t="s">
        <v>56</v>
      </c>
      <c r="D5675" s="222">
        <v>1.0</v>
      </c>
      <c r="E5675" s="223">
        <f t="shared" si="1"/>
        <v>0</v>
      </c>
      <c r="F5675" s="224">
        <v>0.21</v>
      </c>
    </row>
    <row r="5676">
      <c r="A5676" s="219" t="s">
        <v>12073</v>
      </c>
      <c r="B5676" s="220" t="s">
        <v>12074</v>
      </c>
      <c r="C5676" s="221" t="s">
        <v>114</v>
      </c>
      <c r="D5676" s="222">
        <v>1.0</v>
      </c>
      <c r="E5676" s="223">
        <f t="shared" si="1"/>
        <v>0</v>
      </c>
      <c r="F5676" s="224">
        <v>36.15</v>
      </c>
    </row>
    <row r="5677">
      <c r="A5677" s="219" t="s">
        <v>12075</v>
      </c>
      <c r="B5677" s="220" t="s">
        <v>12076</v>
      </c>
      <c r="C5677" s="221" t="s">
        <v>56</v>
      </c>
      <c r="D5677" s="222">
        <v>1.0</v>
      </c>
      <c r="E5677" s="223">
        <f t="shared" si="1"/>
        <v>0</v>
      </c>
      <c r="F5677" s="224">
        <v>0.21</v>
      </c>
    </row>
    <row r="5678">
      <c r="A5678" s="219" t="s">
        <v>12077</v>
      </c>
      <c r="B5678" s="220" t="s">
        <v>12078</v>
      </c>
      <c r="C5678" s="221" t="s">
        <v>56</v>
      </c>
      <c r="D5678" s="222">
        <v>1.0</v>
      </c>
      <c r="E5678" s="223">
        <f t="shared" si="1"/>
        <v>0</v>
      </c>
      <c r="F5678" s="224">
        <v>0.19</v>
      </c>
    </row>
    <row r="5679">
      <c r="A5679" s="219" t="s">
        <v>12079</v>
      </c>
      <c r="B5679" s="220" t="s">
        <v>12080</v>
      </c>
      <c r="C5679" s="221" t="s">
        <v>114</v>
      </c>
      <c r="D5679" s="222">
        <v>1.0</v>
      </c>
      <c r="E5679" s="223">
        <f t="shared" si="1"/>
        <v>0</v>
      </c>
      <c r="F5679" s="224">
        <v>26.06</v>
      </c>
    </row>
    <row r="5680">
      <c r="A5680" s="219" t="s">
        <v>12081</v>
      </c>
      <c r="B5680" s="220" t="s">
        <v>12082</v>
      </c>
      <c r="C5680" s="221" t="s">
        <v>56</v>
      </c>
      <c r="D5680" s="222">
        <v>1.0</v>
      </c>
      <c r="E5680" s="223">
        <f t="shared" si="1"/>
        <v>0</v>
      </c>
      <c r="F5680" s="224">
        <v>0.09</v>
      </c>
    </row>
    <row r="5681">
      <c r="A5681" s="219" t="s">
        <v>12083</v>
      </c>
      <c r="B5681" s="220" t="s">
        <v>12084</v>
      </c>
      <c r="C5681" s="221" t="s">
        <v>114</v>
      </c>
      <c r="D5681" s="222">
        <v>1.0</v>
      </c>
      <c r="E5681" s="223">
        <f t="shared" si="1"/>
        <v>0</v>
      </c>
      <c r="F5681" s="224">
        <v>11.95</v>
      </c>
    </row>
    <row r="5682">
      <c r="A5682" s="219" t="s">
        <v>12085</v>
      </c>
      <c r="B5682" s="220" t="s">
        <v>12086</v>
      </c>
      <c r="C5682" s="221" t="s">
        <v>56</v>
      </c>
      <c r="D5682" s="222">
        <v>1.0</v>
      </c>
      <c r="E5682" s="223">
        <f t="shared" si="1"/>
        <v>0</v>
      </c>
      <c r="F5682" s="224">
        <v>0.33</v>
      </c>
    </row>
    <row r="5683">
      <c r="A5683" s="219" t="s">
        <v>12087</v>
      </c>
      <c r="B5683" s="220" t="s">
        <v>12088</v>
      </c>
      <c r="C5683" s="221" t="s">
        <v>114</v>
      </c>
      <c r="D5683" s="222">
        <v>1.0</v>
      </c>
      <c r="E5683" s="223">
        <f t="shared" si="1"/>
        <v>0</v>
      </c>
      <c r="F5683" s="224">
        <v>44.08</v>
      </c>
    </row>
    <row r="5684">
      <c r="A5684" s="219" t="s">
        <v>12089</v>
      </c>
      <c r="B5684" s="220" t="s">
        <v>12090</v>
      </c>
      <c r="C5684" s="221" t="s">
        <v>56</v>
      </c>
      <c r="D5684" s="222">
        <v>1.0</v>
      </c>
      <c r="E5684" s="223">
        <f t="shared" si="1"/>
        <v>0</v>
      </c>
      <c r="F5684" s="224">
        <v>0.35</v>
      </c>
    </row>
    <row r="5685">
      <c r="A5685" s="219" t="s">
        <v>12091</v>
      </c>
      <c r="B5685" s="220" t="s">
        <v>12092</v>
      </c>
      <c r="C5685" s="221" t="s">
        <v>114</v>
      </c>
      <c r="D5685" s="222">
        <v>1.0</v>
      </c>
      <c r="E5685" s="223">
        <f t="shared" si="1"/>
        <v>0</v>
      </c>
      <c r="F5685" s="224">
        <v>47.19</v>
      </c>
    </row>
    <row r="5686">
      <c r="A5686" s="219" t="s">
        <v>12093</v>
      </c>
      <c r="B5686" s="220" t="s">
        <v>12094</v>
      </c>
      <c r="C5686" s="221" t="s">
        <v>56</v>
      </c>
      <c r="D5686" s="222">
        <v>1.0</v>
      </c>
      <c r="E5686" s="223">
        <f t="shared" si="1"/>
        <v>0</v>
      </c>
      <c r="F5686" s="224">
        <v>0.47</v>
      </c>
    </row>
    <row r="5687">
      <c r="A5687" s="219" t="s">
        <v>12095</v>
      </c>
      <c r="B5687" s="220" t="s">
        <v>12096</v>
      </c>
      <c r="C5687" s="221" t="s">
        <v>114</v>
      </c>
      <c r="D5687" s="222">
        <v>1.0</v>
      </c>
      <c r="E5687" s="223">
        <f t="shared" si="1"/>
        <v>0</v>
      </c>
      <c r="F5687" s="224">
        <v>63.0</v>
      </c>
    </row>
    <row r="5688">
      <c r="A5688" s="219" t="s">
        <v>12097</v>
      </c>
      <c r="B5688" s="220" t="s">
        <v>12098</v>
      </c>
      <c r="C5688" s="221" t="s">
        <v>56</v>
      </c>
      <c r="D5688" s="222">
        <v>1.0</v>
      </c>
      <c r="E5688" s="223">
        <f t="shared" si="1"/>
        <v>0</v>
      </c>
      <c r="F5688" s="224">
        <v>0.23</v>
      </c>
    </row>
    <row r="5689">
      <c r="A5689" s="219" t="s">
        <v>12099</v>
      </c>
      <c r="B5689" s="220" t="s">
        <v>12100</v>
      </c>
      <c r="C5689" s="221" t="s">
        <v>114</v>
      </c>
      <c r="D5689" s="222">
        <v>1.0</v>
      </c>
      <c r="E5689" s="223">
        <f t="shared" si="1"/>
        <v>0</v>
      </c>
      <c r="F5689" s="224">
        <v>31.33</v>
      </c>
    </row>
    <row r="5690">
      <c r="A5690" s="219" t="s">
        <v>12101</v>
      </c>
      <c r="B5690" s="220" t="s">
        <v>12102</v>
      </c>
      <c r="C5690" s="221" t="s">
        <v>114</v>
      </c>
      <c r="D5690" s="222">
        <v>1.0</v>
      </c>
      <c r="E5690" s="223">
        <f t="shared" si="1"/>
        <v>0</v>
      </c>
      <c r="F5690" s="224">
        <v>36.15</v>
      </c>
    </row>
    <row r="5691">
      <c r="A5691" s="219" t="s">
        <v>12103</v>
      </c>
      <c r="B5691" s="220" t="s">
        <v>12104</v>
      </c>
      <c r="C5691" s="221" t="s">
        <v>56</v>
      </c>
      <c r="D5691" s="222">
        <v>1.0</v>
      </c>
      <c r="E5691" s="223">
        <f t="shared" si="1"/>
        <v>0</v>
      </c>
      <c r="F5691" s="224">
        <v>0.33</v>
      </c>
    </row>
    <row r="5692">
      <c r="A5692" s="219" t="s">
        <v>12105</v>
      </c>
      <c r="B5692" s="220" t="s">
        <v>12106</v>
      </c>
      <c r="C5692" s="221" t="s">
        <v>114</v>
      </c>
      <c r="D5692" s="222">
        <v>1.0</v>
      </c>
      <c r="E5692" s="223">
        <f t="shared" si="1"/>
        <v>0</v>
      </c>
      <c r="F5692" s="224">
        <v>44.43</v>
      </c>
    </row>
    <row r="5693">
      <c r="A5693" s="219" t="s">
        <v>12107</v>
      </c>
      <c r="B5693" s="220" t="s">
        <v>12108</v>
      </c>
      <c r="C5693" s="221" t="s">
        <v>114</v>
      </c>
      <c r="D5693" s="222">
        <v>1.0</v>
      </c>
      <c r="E5693" s="223">
        <f t="shared" si="1"/>
        <v>0</v>
      </c>
      <c r="F5693" s="224">
        <v>36.87</v>
      </c>
    </row>
    <row r="5694">
      <c r="A5694" s="219" t="s">
        <v>12109</v>
      </c>
      <c r="B5694" s="220" t="s">
        <v>12110</v>
      </c>
      <c r="C5694" s="221" t="s">
        <v>56</v>
      </c>
      <c r="D5694" s="222">
        <v>1.0</v>
      </c>
      <c r="E5694" s="223">
        <f t="shared" si="1"/>
        <v>0</v>
      </c>
      <c r="F5694" s="224">
        <v>0.27</v>
      </c>
    </row>
    <row r="5695">
      <c r="A5695" s="219" t="s">
        <v>12111</v>
      </c>
      <c r="B5695" s="220" t="s">
        <v>12112</v>
      </c>
      <c r="C5695" s="221" t="s">
        <v>114</v>
      </c>
      <c r="D5695" s="222">
        <v>1.0</v>
      </c>
      <c r="E5695" s="223">
        <f t="shared" si="1"/>
        <v>0</v>
      </c>
      <c r="F5695" s="224">
        <v>29.36</v>
      </c>
    </row>
    <row r="5696">
      <c r="A5696" s="219" t="s">
        <v>12113</v>
      </c>
      <c r="B5696" s="220" t="s">
        <v>12114</v>
      </c>
      <c r="C5696" s="221" t="s">
        <v>56</v>
      </c>
      <c r="D5696" s="222">
        <v>1.0</v>
      </c>
      <c r="E5696" s="223">
        <f t="shared" si="1"/>
        <v>0</v>
      </c>
      <c r="F5696" s="224">
        <v>0.22</v>
      </c>
    </row>
    <row r="5697">
      <c r="A5697" s="219" t="s">
        <v>12115</v>
      </c>
      <c r="B5697" s="220" t="s">
        <v>12116</v>
      </c>
      <c r="C5697" s="221" t="s">
        <v>56</v>
      </c>
      <c r="D5697" s="222">
        <v>1.0</v>
      </c>
      <c r="E5697" s="223">
        <f t="shared" si="1"/>
        <v>0</v>
      </c>
      <c r="F5697" s="224">
        <v>0.1</v>
      </c>
    </row>
    <row r="5698">
      <c r="A5698" s="219" t="s">
        <v>12117</v>
      </c>
      <c r="B5698" s="220" t="s">
        <v>12118</v>
      </c>
      <c r="C5698" s="221" t="s">
        <v>114</v>
      </c>
      <c r="D5698" s="222">
        <v>1.0</v>
      </c>
      <c r="E5698" s="223">
        <f t="shared" si="1"/>
        <v>0</v>
      </c>
      <c r="F5698" s="224">
        <v>13.32</v>
      </c>
    </row>
    <row r="5699">
      <c r="A5699" s="219" t="s">
        <v>12119</v>
      </c>
      <c r="B5699" s="220" t="s">
        <v>12120</v>
      </c>
      <c r="C5699" s="221" t="s">
        <v>56</v>
      </c>
      <c r="D5699" s="222">
        <v>1.0</v>
      </c>
      <c r="E5699" s="223">
        <f t="shared" si="1"/>
        <v>0</v>
      </c>
      <c r="F5699" s="224">
        <v>0.9</v>
      </c>
    </row>
    <row r="5700">
      <c r="A5700" s="219" t="s">
        <v>12121</v>
      </c>
      <c r="B5700" s="220" t="s">
        <v>12122</v>
      </c>
      <c r="C5700" s="221" t="s">
        <v>114</v>
      </c>
      <c r="D5700" s="222">
        <v>1.0</v>
      </c>
      <c r="E5700" s="223">
        <f t="shared" si="1"/>
        <v>0</v>
      </c>
      <c r="F5700" s="224">
        <v>119.29</v>
      </c>
    </row>
    <row r="5701">
      <c r="A5701" s="219" t="s">
        <v>12123</v>
      </c>
      <c r="B5701" s="220" t="s">
        <v>12124</v>
      </c>
      <c r="C5701" s="221" t="s">
        <v>56</v>
      </c>
      <c r="D5701" s="222">
        <v>1.0</v>
      </c>
      <c r="E5701" s="223">
        <f t="shared" si="1"/>
        <v>0</v>
      </c>
      <c r="F5701" s="224">
        <v>0.93</v>
      </c>
    </row>
    <row r="5702">
      <c r="A5702" s="219" t="s">
        <v>12125</v>
      </c>
      <c r="B5702" s="220" t="s">
        <v>12126</v>
      </c>
      <c r="C5702" s="221" t="s">
        <v>114</v>
      </c>
      <c r="D5702" s="222">
        <v>1.0</v>
      </c>
      <c r="E5702" s="223">
        <f t="shared" si="1"/>
        <v>0</v>
      </c>
      <c r="F5702" s="224">
        <v>124.14</v>
      </c>
    </row>
    <row r="5703">
      <c r="A5703" s="219" t="s">
        <v>12127</v>
      </c>
      <c r="B5703" s="220" t="s">
        <v>12128</v>
      </c>
      <c r="C5703" s="221" t="s">
        <v>56</v>
      </c>
      <c r="D5703" s="222">
        <v>1.0</v>
      </c>
      <c r="E5703" s="223">
        <f t="shared" si="1"/>
        <v>0</v>
      </c>
      <c r="F5703" s="224">
        <v>0.43</v>
      </c>
    </row>
    <row r="5704">
      <c r="A5704" s="219" t="s">
        <v>12129</v>
      </c>
      <c r="B5704" s="220" t="s">
        <v>12130</v>
      </c>
      <c r="C5704" s="221" t="s">
        <v>114</v>
      </c>
      <c r="D5704" s="222">
        <v>1.0</v>
      </c>
      <c r="E5704" s="223">
        <f t="shared" si="1"/>
        <v>0</v>
      </c>
      <c r="F5704" s="224">
        <v>57.46</v>
      </c>
    </row>
    <row r="5705">
      <c r="A5705" s="219" t="s">
        <v>12131</v>
      </c>
      <c r="B5705" s="220" t="s">
        <v>12132</v>
      </c>
      <c r="C5705" s="221" t="s">
        <v>56</v>
      </c>
      <c r="D5705" s="222">
        <v>1.0</v>
      </c>
      <c r="E5705" s="223">
        <f t="shared" si="1"/>
        <v>0</v>
      </c>
      <c r="F5705" s="224">
        <v>0.73</v>
      </c>
    </row>
    <row r="5706">
      <c r="A5706" s="219" t="s">
        <v>12133</v>
      </c>
      <c r="B5706" s="220" t="s">
        <v>12134</v>
      </c>
      <c r="C5706" s="221" t="s">
        <v>114</v>
      </c>
      <c r="D5706" s="222">
        <v>1.0</v>
      </c>
      <c r="E5706" s="223">
        <f t="shared" si="1"/>
        <v>0</v>
      </c>
      <c r="F5706" s="224">
        <v>97.03</v>
      </c>
    </row>
    <row r="5707">
      <c r="A5707" s="219" t="s">
        <v>12135</v>
      </c>
      <c r="B5707" s="220" t="s">
        <v>12136</v>
      </c>
      <c r="C5707" s="221" t="s">
        <v>56</v>
      </c>
      <c r="D5707" s="222">
        <v>1.0</v>
      </c>
      <c r="E5707" s="223">
        <f t="shared" si="1"/>
        <v>0</v>
      </c>
      <c r="F5707" s="224">
        <v>1.67</v>
      </c>
    </row>
    <row r="5708">
      <c r="A5708" s="219" t="s">
        <v>12137</v>
      </c>
      <c r="B5708" s="220" t="s">
        <v>12138</v>
      </c>
      <c r="C5708" s="221" t="s">
        <v>114</v>
      </c>
      <c r="D5708" s="222">
        <v>1.0</v>
      </c>
      <c r="E5708" s="223">
        <f t="shared" si="1"/>
        <v>0</v>
      </c>
      <c r="F5708" s="224">
        <v>221.24</v>
      </c>
    </row>
    <row r="5709">
      <c r="A5709" s="219" t="s">
        <v>12139</v>
      </c>
      <c r="B5709" s="220" t="s">
        <v>12140</v>
      </c>
      <c r="C5709" s="221" t="s">
        <v>56</v>
      </c>
      <c r="D5709" s="222">
        <v>1.0</v>
      </c>
      <c r="E5709" s="223">
        <f t="shared" si="1"/>
        <v>0</v>
      </c>
      <c r="F5709" s="224">
        <v>1.86</v>
      </c>
    </row>
    <row r="5710">
      <c r="A5710" s="219" t="s">
        <v>12141</v>
      </c>
      <c r="B5710" s="220" t="s">
        <v>12142</v>
      </c>
      <c r="C5710" s="221" t="s">
        <v>114</v>
      </c>
      <c r="D5710" s="222">
        <v>1.0</v>
      </c>
      <c r="E5710" s="223">
        <f t="shared" si="1"/>
        <v>0</v>
      </c>
      <c r="F5710" s="224">
        <v>246.83</v>
      </c>
    </row>
    <row r="5711">
      <c r="A5711" s="219" t="s">
        <v>12143</v>
      </c>
      <c r="B5711" s="220" t="s">
        <v>12144</v>
      </c>
      <c r="C5711" s="221" t="s">
        <v>56</v>
      </c>
      <c r="D5711" s="222">
        <v>1.0</v>
      </c>
      <c r="E5711" s="223">
        <f t="shared" si="1"/>
        <v>0</v>
      </c>
      <c r="F5711" s="224">
        <v>2.06</v>
      </c>
    </row>
    <row r="5712">
      <c r="A5712" s="219" t="s">
        <v>12145</v>
      </c>
      <c r="B5712" s="220" t="s">
        <v>12146</v>
      </c>
      <c r="C5712" s="221" t="s">
        <v>114</v>
      </c>
      <c r="D5712" s="222">
        <v>1.0</v>
      </c>
      <c r="E5712" s="223">
        <f t="shared" si="1"/>
        <v>0</v>
      </c>
      <c r="F5712" s="224">
        <v>272.64</v>
      </c>
    </row>
    <row r="5713">
      <c r="A5713" s="219" t="s">
        <v>12147</v>
      </c>
      <c r="B5713" s="220" t="s">
        <v>12148</v>
      </c>
      <c r="C5713" s="221" t="s">
        <v>56</v>
      </c>
      <c r="D5713" s="222">
        <v>1.0</v>
      </c>
      <c r="E5713" s="223">
        <f t="shared" si="1"/>
        <v>0</v>
      </c>
      <c r="F5713" s="224">
        <v>0.26</v>
      </c>
    </row>
    <row r="5714">
      <c r="A5714" s="219" t="s">
        <v>12149</v>
      </c>
      <c r="B5714" s="220" t="s">
        <v>12150</v>
      </c>
      <c r="C5714" s="221" t="s">
        <v>114</v>
      </c>
      <c r="D5714" s="222">
        <v>1.0</v>
      </c>
      <c r="E5714" s="223">
        <f t="shared" si="1"/>
        <v>0</v>
      </c>
      <c r="F5714" s="224">
        <v>35.16</v>
      </c>
    </row>
    <row r="5715">
      <c r="A5715" s="219" t="s">
        <v>12151</v>
      </c>
      <c r="B5715" s="220" t="s">
        <v>12152</v>
      </c>
      <c r="C5715" s="221" t="s">
        <v>56</v>
      </c>
      <c r="D5715" s="222">
        <v>1.0</v>
      </c>
      <c r="E5715" s="223">
        <f t="shared" si="1"/>
        <v>0</v>
      </c>
      <c r="F5715" s="224">
        <v>0.51</v>
      </c>
    </row>
    <row r="5716">
      <c r="A5716" s="219" t="s">
        <v>12153</v>
      </c>
      <c r="B5716" s="220" t="s">
        <v>12154</v>
      </c>
      <c r="C5716" s="221" t="s">
        <v>114</v>
      </c>
      <c r="D5716" s="222">
        <v>1.0</v>
      </c>
      <c r="E5716" s="223">
        <f t="shared" si="1"/>
        <v>0</v>
      </c>
      <c r="F5716" s="224">
        <v>67.77</v>
      </c>
    </row>
    <row r="5717">
      <c r="A5717" s="219" t="s">
        <v>12155</v>
      </c>
      <c r="B5717" s="220" t="s">
        <v>12156</v>
      </c>
      <c r="C5717" s="221" t="s">
        <v>114</v>
      </c>
      <c r="D5717" s="222">
        <v>1.0</v>
      </c>
      <c r="E5717" s="223">
        <f t="shared" si="1"/>
        <v>0</v>
      </c>
      <c r="F5717" s="224">
        <v>50.27</v>
      </c>
    </row>
    <row r="5718">
      <c r="A5718" s="219" t="s">
        <v>12157</v>
      </c>
      <c r="B5718" s="220" t="s">
        <v>12158</v>
      </c>
      <c r="C5718" s="221" t="s">
        <v>56</v>
      </c>
      <c r="D5718" s="222">
        <v>1.0</v>
      </c>
      <c r="E5718" s="223">
        <f t="shared" si="1"/>
        <v>0</v>
      </c>
      <c r="F5718" s="224">
        <v>0.09</v>
      </c>
    </row>
    <row r="5719">
      <c r="A5719" s="219" t="s">
        <v>12159</v>
      </c>
      <c r="B5719" s="220" t="s">
        <v>12160</v>
      </c>
      <c r="C5719" s="221" t="s">
        <v>114</v>
      </c>
      <c r="D5719" s="222">
        <v>1.0</v>
      </c>
      <c r="E5719" s="223">
        <f t="shared" si="1"/>
        <v>0</v>
      </c>
      <c r="F5719" s="224">
        <v>12.31</v>
      </c>
    </row>
    <row r="5720">
      <c r="A5720" s="219" t="s">
        <v>12161</v>
      </c>
      <c r="B5720" s="220" t="s">
        <v>12162</v>
      </c>
      <c r="C5720" s="221" t="s">
        <v>56</v>
      </c>
      <c r="D5720" s="222">
        <v>1.0</v>
      </c>
      <c r="E5720" s="223">
        <f t="shared" si="1"/>
        <v>0</v>
      </c>
      <c r="F5720" s="224">
        <v>0.32</v>
      </c>
    </row>
    <row r="5721">
      <c r="A5721" s="219" t="s">
        <v>12163</v>
      </c>
      <c r="B5721" s="220" t="s">
        <v>12164</v>
      </c>
      <c r="C5721" s="221" t="s">
        <v>114</v>
      </c>
      <c r="D5721" s="222">
        <v>1.0</v>
      </c>
      <c r="E5721" s="223">
        <f t="shared" si="1"/>
        <v>0</v>
      </c>
      <c r="F5721" s="224">
        <v>43.29</v>
      </c>
    </row>
    <row r="5722">
      <c r="A5722" s="219" t="s">
        <v>12165</v>
      </c>
      <c r="B5722" s="220" t="s">
        <v>12166</v>
      </c>
      <c r="C5722" s="221" t="s">
        <v>114</v>
      </c>
      <c r="D5722" s="222">
        <v>1.0</v>
      </c>
      <c r="E5722" s="223">
        <f t="shared" si="1"/>
        <v>0</v>
      </c>
      <c r="F5722" s="224">
        <v>53.63</v>
      </c>
    </row>
    <row r="5723">
      <c r="A5723" s="219" t="s">
        <v>12167</v>
      </c>
      <c r="B5723" s="220" t="s">
        <v>12168</v>
      </c>
      <c r="C5723" s="221" t="s">
        <v>56</v>
      </c>
      <c r="D5723" s="222">
        <v>1.0</v>
      </c>
      <c r="E5723" s="223">
        <f t="shared" si="1"/>
        <v>0</v>
      </c>
      <c r="F5723" s="224">
        <v>0.4</v>
      </c>
    </row>
    <row r="5724">
      <c r="A5724" s="219" t="s">
        <v>12169</v>
      </c>
      <c r="B5724" s="220" t="s">
        <v>12170</v>
      </c>
      <c r="C5724" s="221" t="s">
        <v>56</v>
      </c>
      <c r="D5724" s="222">
        <v>1.0</v>
      </c>
      <c r="E5724" s="223">
        <f t="shared" si="1"/>
        <v>0</v>
      </c>
      <c r="F5724" s="224">
        <v>0.43</v>
      </c>
    </row>
    <row r="5725">
      <c r="A5725" s="219" t="s">
        <v>12171</v>
      </c>
      <c r="B5725" s="220" t="s">
        <v>12172</v>
      </c>
      <c r="C5725" s="221" t="s">
        <v>114</v>
      </c>
      <c r="D5725" s="222">
        <v>1.0</v>
      </c>
      <c r="E5725" s="223">
        <f t="shared" si="1"/>
        <v>0</v>
      </c>
      <c r="F5725" s="224">
        <v>56.82</v>
      </c>
    </row>
    <row r="5726">
      <c r="A5726" s="219" t="s">
        <v>12173</v>
      </c>
      <c r="B5726" s="220" t="s">
        <v>12174</v>
      </c>
      <c r="C5726" s="221" t="s">
        <v>56</v>
      </c>
      <c r="D5726" s="222">
        <v>1.0</v>
      </c>
      <c r="E5726" s="223">
        <f t="shared" si="1"/>
        <v>0</v>
      </c>
      <c r="F5726" s="224">
        <v>0.23</v>
      </c>
    </row>
    <row r="5727">
      <c r="A5727" s="219" t="s">
        <v>12175</v>
      </c>
      <c r="B5727" s="220" t="s">
        <v>12176</v>
      </c>
      <c r="C5727" s="221" t="s">
        <v>114</v>
      </c>
      <c r="D5727" s="222">
        <v>1.0</v>
      </c>
      <c r="E5727" s="223">
        <f t="shared" si="1"/>
        <v>0</v>
      </c>
      <c r="F5727" s="224">
        <v>31.55</v>
      </c>
    </row>
    <row r="5728">
      <c r="A5728" s="219" t="s">
        <v>12177</v>
      </c>
      <c r="B5728" s="220" t="s">
        <v>12178</v>
      </c>
      <c r="C5728" s="221" t="s">
        <v>56</v>
      </c>
      <c r="D5728" s="222">
        <v>1.0</v>
      </c>
      <c r="E5728" s="223">
        <f t="shared" si="1"/>
        <v>0</v>
      </c>
      <c r="F5728" s="224">
        <v>0.74</v>
      </c>
    </row>
    <row r="5729">
      <c r="A5729" s="219" t="s">
        <v>12179</v>
      </c>
      <c r="B5729" s="220" t="s">
        <v>12180</v>
      </c>
      <c r="C5729" s="221" t="s">
        <v>114</v>
      </c>
      <c r="D5729" s="222">
        <v>1.0</v>
      </c>
      <c r="E5729" s="223">
        <f t="shared" si="1"/>
        <v>0</v>
      </c>
      <c r="F5729" s="224">
        <v>98.17</v>
      </c>
    </row>
    <row r="5730">
      <c r="A5730" s="219" t="s">
        <v>12181</v>
      </c>
      <c r="B5730" s="220" t="s">
        <v>12182</v>
      </c>
      <c r="C5730" s="221" t="s">
        <v>56</v>
      </c>
      <c r="D5730" s="222">
        <v>1.0</v>
      </c>
      <c r="E5730" s="223">
        <f t="shared" si="1"/>
        <v>0</v>
      </c>
      <c r="F5730" s="224">
        <v>1.25</v>
      </c>
    </row>
    <row r="5731">
      <c r="A5731" s="219" t="s">
        <v>12183</v>
      </c>
      <c r="B5731" s="220" t="s">
        <v>12184</v>
      </c>
      <c r="C5731" s="221" t="s">
        <v>114</v>
      </c>
      <c r="D5731" s="222">
        <v>1.0</v>
      </c>
      <c r="E5731" s="223">
        <f t="shared" si="1"/>
        <v>0</v>
      </c>
      <c r="F5731" s="224">
        <v>166.18</v>
      </c>
    </row>
    <row r="5732">
      <c r="A5732" s="219" t="s">
        <v>12185</v>
      </c>
      <c r="B5732" s="220" t="s">
        <v>12186</v>
      </c>
      <c r="C5732" s="221" t="s">
        <v>56</v>
      </c>
      <c r="D5732" s="222">
        <v>1.0</v>
      </c>
      <c r="E5732" s="223">
        <f t="shared" si="1"/>
        <v>0</v>
      </c>
      <c r="F5732" s="224">
        <v>0.63</v>
      </c>
    </row>
    <row r="5733">
      <c r="A5733" s="219" t="s">
        <v>12187</v>
      </c>
      <c r="B5733" s="220" t="s">
        <v>12188</v>
      </c>
      <c r="C5733" s="221" t="s">
        <v>114</v>
      </c>
      <c r="D5733" s="222">
        <v>1.0</v>
      </c>
      <c r="E5733" s="223">
        <f t="shared" si="1"/>
        <v>0</v>
      </c>
      <c r="F5733" s="224">
        <v>83.56</v>
      </c>
    </row>
    <row r="5734">
      <c r="A5734" s="219" t="s">
        <v>12189</v>
      </c>
      <c r="B5734" s="220" t="s">
        <v>12190</v>
      </c>
      <c r="C5734" s="221" t="s">
        <v>56</v>
      </c>
      <c r="D5734" s="222">
        <v>1.0</v>
      </c>
      <c r="E5734" s="223">
        <f t="shared" si="1"/>
        <v>0</v>
      </c>
      <c r="F5734" s="224">
        <v>0.24</v>
      </c>
    </row>
    <row r="5735">
      <c r="A5735" s="219" t="s">
        <v>12191</v>
      </c>
      <c r="B5735" s="220" t="s">
        <v>12192</v>
      </c>
      <c r="C5735" s="221" t="s">
        <v>114</v>
      </c>
      <c r="D5735" s="222">
        <v>1.0</v>
      </c>
      <c r="E5735" s="223">
        <f t="shared" si="1"/>
        <v>0</v>
      </c>
      <c r="F5735" s="224">
        <v>32.54</v>
      </c>
    </row>
    <row r="5736">
      <c r="A5736" s="219" t="s">
        <v>12193</v>
      </c>
      <c r="B5736" s="220" t="s">
        <v>12194</v>
      </c>
      <c r="C5736" s="221" t="s">
        <v>114</v>
      </c>
      <c r="D5736" s="222">
        <v>1.0</v>
      </c>
      <c r="E5736" s="223">
        <f t="shared" si="1"/>
        <v>0</v>
      </c>
      <c r="F5736" s="224">
        <v>28.3</v>
      </c>
    </row>
    <row r="5737">
      <c r="A5737" s="219" t="s">
        <v>12195</v>
      </c>
      <c r="B5737" s="220" t="s">
        <v>12196</v>
      </c>
      <c r="C5737" s="221" t="s">
        <v>56</v>
      </c>
      <c r="D5737" s="222">
        <v>1.0</v>
      </c>
      <c r="E5737" s="223">
        <f t="shared" si="1"/>
        <v>0</v>
      </c>
      <c r="F5737" s="224">
        <v>0.38</v>
      </c>
    </row>
    <row r="5738">
      <c r="A5738" s="219" t="s">
        <v>12197</v>
      </c>
      <c r="B5738" s="220" t="s">
        <v>12198</v>
      </c>
      <c r="C5738" s="221" t="s">
        <v>56</v>
      </c>
      <c r="D5738" s="222">
        <v>1.0</v>
      </c>
      <c r="E5738" s="223">
        <f t="shared" si="1"/>
        <v>0</v>
      </c>
      <c r="F5738" s="224">
        <v>0.79</v>
      </c>
    </row>
    <row r="5739">
      <c r="A5739" s="219" t="s">
        <v>12199</v>
      </c>
      <c r="B5739" s="220" t="s">
        <v>12200</v>
      </c>
      <c r="C5739" s="221" t="s">
        <v>56</v>
      </c>
      <c r="D5739" s="222">
        <v>1.0</v>
      </c>
      <c r="E5739" s="223">
        <f t="shared" si="1"/>
        <v>0</v>
      </c>
      <c r="F5739" s="224">
        <v>0.13</v>
      </c>
    </row>
    <row r="5740">
      <c r="A5740" s="219" t="s">
        <v>12201</v>
      </c>
      <c r="B5740" s="220" t="s">
        <v>12202</v>
      </c>
      <c r="C5740" s="221" t="s">
        <v>114</v>
      </c>
      <c r="D5740" s="222">
        <v>1.0</v>
      </c>
      <c r="E5740" s="223">
        <f t="shared" si="1"/>
        <v>0</v>
      </c>
      <c r="F5740" s="224">
        <v>17.36</v>
      </c>
    </row>
    <row r="5741">
      <c r="A5741" s="219" t="s">
        <v>12203</v>
      </c>
      <c r="B5741" s="220" t="s">
        <v>12204</v>
      </c>
      <c r="C5741" s="221" t="s">
        <v>114</v>
      </c>
      <c r="D5741" s="222">
        <v>1.0</v>
      </c>
      <c r="E5741" s="223">
        <f t="shared" si="1"/>
        <v>0</v>
      </c>
      <c r="F5741" s="224">
        <v>20.78</v>
      </c>
    </row>
    <row r="5742">
      <c r="A5742" s="219" t="s">
        <v>12205</v>
      </c>
      <c r="B5742" s="220" t="s">
        <v>12206</v>
      </c>
      <c r="C5742" s="221" t="s">
        <v>56</v>
      </c>
      <c r="D5742" s="222">
        <v>1.0</v>
      </c>
      <c r="E5742" s="223">
        <f t="shared" si="1"/>
        <v>0</v>
      </c>
      <c r="F5742" s="224">
        <v>0.12</v>
      </c>
    </row>
    <row r="5743">
      <c r="A5743" s="219" t="s">
        <v>12207</v>
      </c>
      <c r="B5743" s="220" t="s">
        <v>12208</v>
      </c>
      <c r="C5743" s="221" t="s">
        <v>114</v>
      </c>
      <c r="D5743" s="222">
        <v>1.0</v>
      </c>
      <c r="E5743" s="223">
        <f t="shared" si="1"/>
        <v>0</v>
      </c>
      <c r="F5743" s="224">
        <v>16.7</v>
      </c>
    </row>
    <row r="5744">
      <c r="A5744" s="219" t="s">
        <v>12209</v>
      </c>
      <c r="B5744" s="220" t="s">
        <v>12210</v>
      </c>
      <c r="C5744" s="221" t="s">
        <v>56</v>
      </c>
      <c r="D5744" s="222">
        <v>1.0</v>
      </c>
      <c r="E5744" s="223">
        <f t="shared" si="1"/>
        <v>0</v>
      </c>
      <c r="F5744" s="224">
        <v>0.15</v>
      </c>
    </row>
    <row r="5745">
      <c r="A5745" s="219" t="s">
        <v>12211</v>
      </c>
      <c r="B5745" s="220" t="s">
        <v>12212</v>
      </c>
      <c r="C5745" s="221" t="s">
        <v>114</v>
      </c>
      <c r="D5745" s="222">
        <v>1.0</v>
      </c>
      <c r="E5745" s="223">
        <f t="shared" si="1"/>
        <v>0</v>
      </c>
      <c r="F5745" s="224">
        <v>14.84</v>
      </c>
    </row>
    <row r="5746">
      <c r="A5746" s="219" t="s">
        <v>12213</v>
      </c>
      <c r="B5746" s="220" t="s">
        <v>12214</v>
      </c>
      <c r="C5746" s="221" t="s">
        <v>56</v>
      </c>
      <c r="D5746" s="222">
        <v>1.0</v>
      </c>
      <c r="E5746" s="223">
        <f t="shared" si="1"/>
        <v>0</v>
      </c>
      <c r="F5746" s="224">
        <v>0.11</v>
      </c>
    </row>
    <row r="5747">
      <c r="A5747" s="219" t="s">
        <v>12215</v>
      </c>
      <c r="B5747" s="220" t="s">
        <v>12216</v>
      </c>
      <c r="C5747" s="221" t="s">
        <v>114</v>
      </c>
      <c r="D5747" s="222">
        <v>1.0</v>
      </c>
      <c r="E5747" s="223">
        <f t="shared" si="1"/>
        <v>0</v>
      </c>
      <c r="F5747" s="224">
        <v>60.31</v>
      </c>
    </row>
    <row r="5748">
      <c r="A5748" s="219" t="s">
        <v>12217</v>
      </c>
      <c r="B5748" s="220" t="s">
        <v>12218</v>
      </c>
      <c r="C5748" s="221" t="s">
        <v>56</v>
      </c>
      <c r="D5748" s="222">
        <v>1.0</v>
      </c>
      <c r="E5748" s="223">
        <f t="shared" si="1"/>
        <v>0</v>
      </c>
      <c r="F5748" s="224">
        <v>0.45</v>
      </c>
    </row>
    <row r="5749">
      <c r="A5749" s="219" t="s">
        <v>12219</v>
      </c>
      <c r="B5749" s="220" t="s">
        <v>12220</v>
      </c>
      <c r="C5749" s="221" t="s">
        <v>56</v>
      </c>
      <c r="D5749" s="222">
        <v>1.0</v>
      </c>
      <c r="E5749" s="223">
        <f t="shared" si="1"/>
        <v>0</v>
      </c>
      <c r="F5749" s="224">
        <v>0.15</v>
      </c>
    </row>
    <row r="5750">
      <c r="A5750" s="219" t="s">
        <v>12221</v>
      </c>
      <c r="B5750" s="220" t="s">
        <v>12222</v>
      </c>
      <c r="C5750" s="221" t="s">
        <v>114</v>
      </c>
      <c r="D5750" s="222">
        <v>1.0</v>
      </c>
      <c r="E5750" s="223">
        <f t="shared" si="1"/>
        <v>0</v>
      </c>
      <c r="F5750" s="224">
        <v>20.35</v>
      </c>
    </row>
    <row r="5751">
      <c r="A5751" s="219" t="s">
        <v>12223</v>
      </c>
      <c r="B5751" s="220" t="s">
        <v>12224</v>
      </c>
      <c r="C5751" s="221" t="s">
        <v>114</v>
      </c>
      <c r="D5751" s="222">
        <v>1.0</v>
      </c>
      <c r="E5751" s="223">
        <f t="shared" si="1"/>
        <v>0</v>
      </c>
      <c r="F5751" s="224">
        <v>26.73</v>
      </c>
    </row>
    <row r="5752">
      <c r="A5752" s="219" t="s">
        <v>12225</v>
      </c>
      <c r="B5752" s="220" t="s">
        <v>12226</v>
      </c>
      <c r="C5752" s="221" t="s">
        <v>56</v>
      </c>
      <c r="D5752" s="222">
        <v>1.0</v>
      </c>
      <c r="E5752" s="223">
        <f t="shared" si="1"/>
        <v>0</v>
      </c>
      <c r="F5752" s="224">
        <v>0.19</v>
      </c>
    </row>
    <row r="5753">
      <c r="A5753" s="219" t="s">
        <v>12227</v>
      </c>
      <c r="B5753" s="220" t="s">
        <v>12228</v>
      </c>
      <c r="C5753" s="221" t="s">
        <v>114</v>
      </c>
      <c r="D5753" s="222">
        <v>1.0</v>
      </c>
      <c r="E5753" s="223">
        <f t="shared" si="1"/>
        <v>0</v>
      </c>
      <c r="F5753" s="224">
        <v>25.89</v>
      </c>
    </row>
    <row r="5754">
      <c r="A5754" s="219" t="s">
        <v>12229</v>
      </c>
      <c r="B5754" s="220" t="s">
        <v>12230</v>
      </c>
      <c r="C5754" s="221" t="s">
        <v>114</v>
      </c>
      <c r="D5754" s="222">
        <v>1.0</v>
      </c>
      <c r="E5754" s="223">
        <f t="shared" si="1"/>
        <v>0</v>
      </c>
      <c r="F5754" s="224">
        <v>24.32</v>
      </c>
    </row>
    <row r="5755">
      <c r="A5755" s="219" t="s">
        <v>12231</v>
      </c>
      <c r="B5755" s="220" t="s">
        <v>12232</v>
      </c>
      <c r="C5755" s="221" t="s">
        <v>56</v>
      </c>
      <c r="D5755" s="222">
        <v>1.0</v>
      </c>
      <c r="E5755" s="223">
        <f t="shared" si="1"/>
        <v>0</v>
      </c>
      <c r="F5755" s="224">
        <v>0.18</v>
      </c>
    </row>
    <row r="5756">
      <c r="A5756" s="219" t="s">
        <v>12233</v>
      </c>
      <c r="B5756" s="220" t="s">
        <v>12234</v>
      </c>
      <c r="C5756" s="221" t="s">
        <v>114</v>
      </c>
      <c r="D5756" s="222">
        <v>1.0</v>
      </c>
      <c r="E5756" s="223">
        <f t="shared" si="1"/>
        <v>0</v>
      </c>
      <c r="F5756" s="224">
        <v>18.74</v>
      </c>
    </row>
    <row r="5757">
      <c r="A5757" s="219" t="s">
        <v>12235</v>
      </c>
      <c r="B5757" s="220" t="s">
        <v>12236</v>
      </c>
      <c r="C5757" s="221" t="s">
        <v>56</v>
      </c>
      <c r="D5757" s="222">
        <v>1.0</v>
      </c>
      <c r="E5757" s="223">
        <f t="shared" si="1"/>
        <v>0</v>
      </c>
      <c r="F5757" s="224">
        <v>0.14</v>
      </c>
    </row>
    <row r="5758">
      <c r="A5758" s="219" t="s">
        <v>12237</v>
      </c>
      <c r="B5758" s="220" t="s">
        <v>12238</v>
      </c>
      <c r="C5758" s="221" t="s">
        <v>56</v>
      </c>
      <c r="D5758" s="222">
        <v>1.0</v>
      </c>
      <c r="E5758" s="223">
        <f t="shared" si="1"/>
        <v>0</v>
      </c>
      <c r="F5758" s="224">
        <v>0.19</v>
      </c>
    </row>
    <row r="5759">
      <c r="A5759" s="219" t="s">
        <v>12239</v>
      </c>
      <c r="B5759" s="220" t="s">
        <v>12240</v>
      </c>
      <c r="C5759" s="221" t="s">
        <v>114</v>
      </c>
      <c r="D5759" s="222">
        <v>1.0</v>
      </c>
      <c r="E5759" s="223">
        <f t="shared" si="1"/>
        <v>0</v>
      </c>
      <c r="F5759" s="224">
        <v>25.89</v>
      </c>
    </row>
    <row r="5760">
      <c r="A5760" s="219" t="s">
        <v>12241</v>
      </c>
      <c r="B5760" s="220" t="s">
        <v>12242</v>
      </c>
      <c r="C5760" s="221" t="s">
        <v>56</v>
      </c>
      <c r="D5760" s="222">
        <v>1.0</v>
      </c>
      <c r="E5760" s="223">
        <f t="shared" si="1"/>
        <v>0</v>
      </c>
      <c r="F5760" s="224">
        <v>0.28</v>
      </c>
    </row>
    <row r="5761">
      <c r="A5761" s="219" t="s">
        <v>12243</v>
      </c>
      <c r="B5761" s="220" t="s">
        <v>12244</v>
      </c>
      <c r="C5761" s="221" t="s">
        <v>114</v>
      </c>
      <c r="D5761" s="222">
        <v>1.0</v>
      </c>
      <c r="E5761" s="223">
        <f t="shared" si="1"/>
        <v>0</v>
      </c>
      <c r="F5761" s="224">
        <v>37.91</v>
      </c>
    </row>
    <row r="5762">
      <c r="A5762" s="219" t="s">
        <v>12245</v>
      </c>
      <c r="B5762" s="220" t="s">
        <v>12246</v>
      </c>
      <c r="C5762" s="221" t="s">
        <v>56</v>
      </c>
      <c r="D5762" s="222">
        <v>1.0</v>
      </c>
      <c r="E5762" s="223">
        <f t="shared" si="1"/>
        <v>0</v>
      </c>
      <c r="F5762" s="224">
        <v>0.37</v>
      </c>
    </row>
    <row r="5763">
      <c r="A5763" s="219" t="s">
        <v>12247</v>
      </c>
      <c r="B5763" s="220" t="s">
        <v>12248</v>
      </c>
      <c r="C5763" s="221" t="s">
        <v>114</v>
      </c>
      <c r="D5763" s="222">
        <v>1.0</v>
      </c>
      <c r="E5763" s="223">
        <f t="shared" si="1"/>
        <v>0</v>
      </c>
      <c r="F5763" s="224">
        <v>50.05</v>
      </c>
    </row>
    <row r="5764">
      <c r="A5764" s="219" t="s">
        <v>12249</v>
      </c>
      <c r="B5764" s="220" t="s">
        <v>12250</v>
      </c>
      <c r="C5764" s="221" t="s">
        <v>56</v>
      </c>
      <c r="D5764" s="222">
        <v>1.0</v>
      </c>
      <c r="E5764" s="223">
        <f t="shared" si="1"/>
        <v>0</v>
      </c>
      <c r="F5764" s="224">
        <v>0.52</v>
      </c>
    </row>
    <row r="5765">
      <c r="A5765" s="219" t="s">
        <v>12251</v>
      </c>
      <c r="B5765" s="220" t="s">
        <v>12252</v>
      </c>
      <c r="C5765" s="221" t="s">
        <v>114</v>
      </c>
      <c r="D5765" s="222">
        <v>1.0</v>
      </c>
      <c r="E5765" s="223">
        <f t="shared" si="1"/>
        <v>0</v>
      </c>
      <c r="F5765" s="224">
        <v>69.51</v>
      </c>
    </row>
    <row r="5766">
      <c r="A5766" s="219" t="s">
        <v>12253</v>
      </c>
      <c r="B5766" s="220" t="s">
        <v>12254</v>
      </c>
      <c r="C5766" s="221" t="s">
        <v>114</v>
      </c>
      <c r="D5766" s="222">
        <v>1.0</v>
      </c>
      <c r="E5766" s="223">
        <f t="shared" si="1"/>
        <v>0</v>
      </c>
      <c r="F5766" s="224">
        <v>32.75</v>
      </c>
    </row>
    <row r="5767">
      <c r="A5767" s="219" t="s">
        <v>12255</v>
      </c>
      <c r="B5767" s="220" t="s">
        <v>12256</v>
      </c>
      <c r="C5767" s="221" t="s">
        <v>114</v>
      </c>
      <c r="D5767" s="222">
        <v>1.0</v>
      </c>
      <c r="E5767" s="223">
        <f t="shared" si="1"/>
        <v>0</v>
      </c>
      <c r="F5767" s="224">
        <v>36.27</v>
      </c>
    </row>
    <row r="5768">
      <c r="A5768" s="219" t="s">
        <v>12257</v>
      </c>
      <c r="B5768" s="220" t="s">
        <v>12258</v>
      </c>
      <c r="C5768" s="221" t="s">
        <v>56</v>
      </c>
      <c r="D5768" s="222">
        <v>1.0</v>
      </c>
      <c r="E5768" s="223">
        <f t="shared" si="1"/>
        <v>0</v>
      </c>
      <c r="F5768" s="224">
        <v>0.17</v>
      </c>
    </row>
    <row r="5769">
      <c r="A5769" s="219" t="s">
        <v>12259</v>
      </c>
      <c r="B5769" s="220" t="s">
        <v>12260</v>
      </c>
      <c r="C5769" s="221" t="s">
        <v>114</v>
      </c>
      <c r="D5769" s="222">
        <v>1.0</v>
      </c>
      <c r="E5769" s="223">
        <f t="shared" si="1"/>
        <v>0</v>
      </c>
      <c r="F5769" s="224">
        <v>23.19</v>
      </c>
    </row>
    <row r="5770">
      <c r="A5770" s="219" t="s">
        <v>12261</v>
      </c>
      <c r="B5770" s="220" t="s">
        <v>12262</v>
      </c>
      <c r="C5770" s="221" t="s">
        <v>114</v>
      </c>
      <c r="D5770" s="222">
        <v>1.0</v>
      </c>
      <c r="E5770" s="223">
        <f t="shared" si="1"/>
        <v>0</v>
      </c>
      <c r="F5770" s="224">
        <v>33.36</v>
      </c>
    </row>
    <row r="5771">
      <c r="A5771" s="219" t="s">
        <v>12263</v>
      </c>
      <c r="B5771" s="220" t="s">
        <v>12264</v>
      </c>
      <c r="C5771" s="221" t="s">
        <v>56</v>
      </c>
      <c r="D5771" s="222">
        <v>1.0</v>
      </c>
      <c r="E5771" s="223">
        <f t="shared" si="1"/>
        <v>0</v>
      </c>
      <c r="F5771" s="224">
        <v>0.25</v>
      </c>
    </row>
    <row r="5772">
      <c r="A5772" s="219" t="s">
        <v>12265</v>
      </c>
      <c r="B5772" s="220" t="s">
        <v>12266</v>
      </c>
      <c r="C5772" s="221" t="s">
        <v>56</v>
      </c>
      <c r="D5772" s="222">
        <v>1.0</v>
      </c>
      <c r="E5772" s="223">
        <f t="shared" si="1"/>
        <v>0</v>
      </c>
      <c r="F5772" s="224">
        <v>0.25</v>
      </c>
    </row>
    <row r="5773">
      <c r="A5773" s="219" t="s">
        <v>12267</v>
      </c>
      <c r="B5773" s="220" t="s">
        <v>12268</v>
      </c>
      <c r="C5773" s="221" t="s">
        <v>114</v>
      </c>
      <c r="D5773" s="222">
        <v>1.0</v>
      </c>
      <c r="E5773" s="223">
        <f t="shared" si="1"/>
        <v>0</v>
      </c>
      <c r="F5773" s="224">
        <v>33.36</v>
      </c>
    </row>
    <row r="5774">
      <c r="A5774" s="219" t="s">
        <v>12269</v>
      </c>
      <c r="B5774" s="220" t="s">
        <v>12270</v>
      </c>
      <c r="C5774" s="221" t="s">
        <v>56</v>
      </c>
      <c r="D5774" s="222">
        <v>1.0</v>
      </c>
      <c r="E5774" s="223">
        <f t="shared" si="1"/>
        <v>0</v>
      </c>
      <c r="F5774" s="224">
        <v>0.27</v>
      </c>
    </row>
    <row r="5775">
      <c r="A5775" s="219" t="s">
        <v>12271</v>
      </c>
      <c r="B5775" s="220" t="s">
        <v>12272</v>
      </c>
      <c r="C5775" s="221" t="s">
        <v>114</v>
      </c>
      <c r="D5775" s="222">
        <v>1.0</v>
      </c>
      <c r="E5775" s="223">
        <f t="shared" si="1"/>
        <v>0</v>
      </c>
      <c r="F5775" s="224">
        <v>25.89</v>
      </c>
    </row>
    <row r="5776">
      <c r="A5776" s="219" t="s">
        <v>12273</v>
      </c>
      <c r="B5776" s="220" t="s">
        <v>12274</v>
      </c>
      <c r="C5776" s="221" t="s">
        <v>56</v>
      </c>
      <c r="D5776" s="222">
        <v>1.0</v>
      </c>
      <c r="E5776" s="223">
        <f t="shared" si="1"/>
        <v>0</v>
      </c>
      <c r="F5776" s="224">
        <v>0.19</v>
      </c>
    </row>
    <row r="5777">
      <c r="A5777" s="219" t="s">
        <v>12275</v>
      </c>
      <c r="B5777" s="220" t="s">
        <v>12276</v>
      </c>
      <c r="C5777" s="221" t="s">
        <v>114</v>
      </c>
      <c r="D5777" s="222">
        <v>1.0</v>
      </c>
      <c r="E5777" s="223">
        <f t="shared" si="1"/>
        <v>0</v>
      </c>
      <c r="F5777" s="224">
        <v>25.89</v>
      </c>
    </row>
    <row r="5778">
      <c r="A5778" s="219" t="s">
        <v>12277</v>
      </c>
      <c r="B5778" s="220" t="s">
        <v>12278</v>
      </c>
      <c r="C5778" s="221" t="s">
        <v>56</v>
      </c>
      <c r="D5778" s="222">
        <v>1.0</v>
      </c>
      <c r="E5778" s="223">
        <f t="shared" si="1"/>
        <v>0</v>
      </c>
      <c r="F5778" s="224">
        <v>0.19</v>
      </c>
    </row>
    <row r="5779">
      <c r="A5779" s="219" t="s">
        <v>12279</v>
      </c>
      <c r="B5779" s="220" t="s">
        <v>12280</v>
      </c>
      <c r="C5779" s="221" t="s">
        <v>56</v>
      </c>
      <c r="D5779" s="222">
        <v>1.0</v>
      </c>
      <c r="E5779" s="223">
        <f t="shared" si="1"/>
        <v>0</v>
      </c>
      <c r="F5779" s="224">
        <v>0.16</v>
      </c>
    </row>
    <row r="5780">
      <c r="A5780" s="219" t="s">
        <v>12281</v>
      </c>
      <c r="B5780" s="220" t="s">
        <v>12282</v>
      </c>
      <c r="C5780" s="221" t="s">
        <v>114</v>
      </c>
      <c r="D5780" s="222">
        <v>1.0</v>
      </c>
      <c r="E5780" s="223">
        <f t="shared" si="1"/>
        <v>0</v>
      </c>
      <c r="F5780" s="224">
        <v>21.52</v>
      </c>
    </row>
    <row r="5781">
      <c r="A5781" s="219" t="s">
        <v>12283</v>
      </c>
      <c r="B5781" s="220" t="s">
        <v>12284</v>
      </c>
      <c r="C5781" s="221" t="s">
        <v>56</v>
      </c>
      <c r="D5781" s="222">
        <v>1.0</v>
      </c>
      <c r="E5781" s="223">
        <f t="shared" si="1"/>
        <v>0</v>
      </c>
      <c r="F5781" s="224">
        <v>0.25</v>
      </c>
    </row>
    <row r="5782">
      <c r="A5782" s="219" t="s">
        <v>12285</v>
      </c>
      <c r="B5782" s="220" t="s">
        <v>12286</v>
      </c>
      <c r="C5782" s="221" t="s">
        <v>114</v>
      </c>
      <c r="D5782" s="222">
        <v>1.0</v>
      </c>
      <c r="E5782" s="223">
        <f t="shared" si="1"/>
        <v>0</v>
      </c>
      <c r="F5782" s="224">
        <v>33.36</v>
      </c>
    </row>
    <row r="5783">
      <c r="A5783" s="219" t="s">
        <v>12287</v>
      </c>
      <c r="B5783" s="220" t="s">
        <v>12288</v>
      </c>
      <c r="C5783" s="221" t="s">
        <v>56</v>
      </c>
      <c r="D5783" s="222">
        <v>1.0</v>
      </c>
      <c r="E5783" s="223">
        <f t="shared" si="1"/>
        <v>0</v>
      </c>
      <c r="F5783" s="224">
        <v>0.24</v>
      </c>
    </row>
    <row r="5784">
      <c r="A5784" s="219" t="s">
        <v>12289</v>
      </c>
      <c r="B5784" s="220" t="s">
        <v>12290</v>
      </c>
      <c r="C5784" s="221" t="s">
        <v>56</v>
      </c>
      <c r="D5784" s="222">
        <v>1.0</v>
      </c>
      <c r="E5784" s="223">
        <f t="shared" si="1"/>
        <v>0</v>
      </c>
      <c r="F5784" s="224">
        <v>0.2</v>
      </c>
    </row>
    <row r="5785">
      <c r="A5785" s="219" t="s">
        <v>12291</v>
      </c>
      <c r="B5785" s="220" t="s">
        <v>12292</v>
      </c>
      <c r="C5785" s="221" t="s">
        <v>56</v>
      </c>
      <c r="D5785" s="222">
        <v>1.0</v>
      </c>
      <c r="E5785" s="223">
        <f t="shared" si="1"/>
        <v>0</v>
      </c>
      <c r="F5785" s="224">
        <v>0.35</v>
      </c>
    </row>
    <row r="5786">
      <c r="A5786" s="219" t="s">
        <v>12293</v>
      </c>
      <c r="B5786" s="220" t="s">
        <v>12294</v>
      </c>
      <c r="C5786" s="221" t="s">
        <v>114</v>
      </c>
      <c r="D5786" s="222">
        <v>1.0</v>
      </c>
      <c r="E5786" s="223">
        <f t="shared" si="1"/>
        <v>0</v>
      </c>
      <c r="F5786" s="224">
        <v>47.19</v>
      </c>
    </row>
    <row r="5787">
      <c r="A5787" s="219" t="s">
        <v>12295</v>
      </c>
      <c r="B5787" s="220" t="s">
        <v>12296</v>
      </c>
      <c r="C5787" s="221" t="s">
        <v>56</v>
      </c>
      <c r="D5787" s="222">
        <v>1.0</v>
      </c>
      <c r="E5787" s="223">
        <f t="shared" si="1"/>
        <v>0</v>
      </c>
      <c r="F5787" s="224">
        <v>0.51</v>
      </c>
    </row>
    <row r="5788">
      <c r="A5788" s="219" t="s">
        <v>12297</v>
      </c>
      <c r="B5788" s="220" t="s">
        <v>12298</v>
      </c>
      <c r="C5788" s="221" t="s">
        <v>114</v>
      </c>
      <c r="D5788" s="222">
        <v>1.0</v>
      </c>
      <c r="E5788" s="223">
        <f t="shared" si="1"/>
        <v>0</v>
      </c>
      <c r="F5788" s="224">
        <v>67.77</v>
      </c>
    </row>
    <row r="5789">
      <c r="A5789" s="219" t="s">
        <v>12299</v>
      </c>
      <c r="B5789" s="220" t="s">
        <v>12300</v>
      </c>
      <c r="C5789" s="221" t="s">
        <v>56</v>
      </c>
      <c r="D5789" s="222">
        <v>1.0</v>
      </c>
      <c r="E5789" s="223">
        <f t="shared" si="1"/>
        <v>0</v>
      </c>
      <c r="F5789" s="224">
        <v>0.35</v>
      </c>
    </row>
    <row r="5790">
      <c r="A5790" s="219" t="s">
        <v>12301</v>
      </c>
      <c r="B5790" s="220" t="s">
        <v>12302</v>
      </c>
      <c r="C5790" s="221" t="s">
        <v>114</v>
      </c>
      <c r="D5790" s="222">
        <v>1.0</v>
      </c>
      <c r="E5790" s="223">
        <f t="shared" si="1"/>
        <v>0</v>
      </c>
      <c r="F5790" s="224">
        <v>47.19</v>
      </c>
    </row>
    <row r="5791">
      <c r="A5791" s="219" t="s">
        <v>12303</v>
      </c>
      <c r="B5791" s="220" t="s">
        <v>12304</v>
      </c>
      <c r="C5791" s="221" t="s">
        <v>56</v>
      </c>
      <c r="D5791" s="222">
        <v>1.0</v>
      </c>
      <c r="E5791" s="223">
        <f t="shared" si="1"/>
        <v>0</v>
      </c>
      <c r="F5791" s="224">
        <v>0.34</v>
      </c>
    </row>
    <row r="5792">
      <c r="A5792" s="219" t="s">
        <v>12305</v>
      </c>
      <c r="B5792" s="220" t="s">
        <v>12306</v>
      </c>
      <c r="C5792" s="221" t="s">
        <v>114</v>
      </c>
      <c r="D5792" s="222">
        <v>1.0</v>
      </c>
      <c r="E5792" s="223">
        <f t="shared" si="1"/>
        <v>0</v>
      </c>
      <c r="F5792" s="224">
        <v>45.82</v>
      </c>
    </row>
    <row r="5793">
      <c r="A5793" s="219" t="s">
        <v>12307</v>
      </c>
      <c r="B5793" s="220" t="s">
        <v>12308</v>
      </c>
      <c r="C5793" s="221" t="s">
        <v>114</v>
      </c>
      <c r="D5793" s="222">
        <v>1.0</v>
      </c>
      <c r="E5793" s="223">
        <f t="shared" si="1"/>
        <v>0</v>
      </c>
      <c r="F5793" s="224">
        <v>47.19</v>
      </c>
    </row>
    <row r="5794">
      <c r="A5794" s="219" t="s">
        <v>12309</v>
      </c>
      <c r="B5794" s="220" t="s">
        <v>12310</v>
      </c>
      <c r="C5794" s="221" t="s">
        <v>56</v>
      </c>
      <c r="D5794" s="222">
        <v>1.0</v>
      </c>
      <c r="E5794" s="223">
        <f t="shared" si="1"/>
        <v>0</v>
      </c>
      <c r="F5794" s="224">
        <v>0.35</v>
      </c>
    </row>
    <row r="5795">
      <c r="A5795" s="219" t="s">
        <v>12311</v>
      </c>
      <c r="B5795" s="220" t="s">
        <v>12312</v>
      </c>
      <c r="C5795" s="221" t="s">
        <v>56</v>
      </c>
      <c r="D5795" s="222">
        <v>1.0</v>
      </c>
      <c r="E5795" s="223">
        <f t="shared" si="1"/>
        <v>0</v>
      </c>
      <c r="F5795" s="224">
        <v>0.39</v>
      </c>
    </row>
    <row r="5796">
      <c r="A5796" s="219" t="s">
        <v>12313</v>
      </c>
      <c r="B5796" s="220" t="s">
        <v>12314</v>
      </c>
      <c r="C5796" s="221" t="s">
        <v>114</v>
      </c>
      <c r="D5796" s="222">
        <v>1.0</v>
      </c>
      <c r="E5796" s="223">
        <f t="shared" si="1"/>
        <v>0</v>
      </c>
      <c r="F5796" s="224">
        <v>51.92</v>
      </c>
    </row>
    <row r="5797">
      <c r="A5797" s="219" t="s">
        <v>12315</v>
      </c>
      <c r="B5797" s="220" t="s">
        <v>12316</v>
      </c>
      <c r="C5797" s="221" t="s">
        <v>56</v>
      </c>
      <c r="D5797" s="222">
        <v>1.0</v>
      </c>
      <c r="E5797" s="223">
        <f t="shared" si="1"/>
        <v>0</v>
      </c>
      <c r="F5797" s="224">
        <v>0.1</v>
      </c>
    </row>
    <row r="5798">
      <c r="A5798" s="219" t="s">
        <v>12317</v>
      </c>
      <c r="B5798" s="220" t="s">
        <v>12318</v>
      </c>
      <c r="C5798" s="221" t="s">
        <v>56</v>
      </c>
      <c r="D5798" s="222">
        <v>1.0</v>
      </c>
      <c r="E5798" s="223">
        <f t="shared" si="1"/>
        <v>0</v>
      </c>
      <c r="F5798" s="224">
        <v>0.27</v>
      </c>
    </row>
    <row r="5799">
      <c r="A5799" s="219" t="s">
        <v>12319</v>
      </c>
      <c r="B5799" s="220" t="s">
        <v>12320</v>
      </c>
      <c r="C5799" s="221" t="s">
        <v>114</v>
      </c>
      <c r="D5799" s="222">
        <v>1.0</v>
      </c>
      <c r="E5799" s="223">
        <f t="shared" si="1"/>
        <v>0</v>
      </c>
      <c r="F5799" s="224">
        <v>36.87</v>
      </c>
    </row>
    <row r="5800">
      <c r="A5800" s="219" t="s">
        <v>12321</v>
      </c>
      <c r="B5800" s="220" t="s">
        <v>12322</v>
      </c>
      <c r="C5800" s="221" t="s">
        <v>56</v>
      </c>
      <c r="D5800" s="222">
        <v>1.0</v>
      </c>
      <c r="E5800" s="223">
        <f t="shared" si="1"/>
        <v>0</v>
      </c>
      <c r="F5800" s="224">
        <v>0.36</v>
      </c>
    </row>
    <row r="5801">
      <c r="A5801" s="219" t="s">
        <v>12323</v>
      </c>
      <c r="B5801" s="220" t="s">
        <v>12324</v>
      </c>
      <c r="C5801" s="221" t="s">
        <v>114</v>
      </c>
      <c r="D5801" s="222">
        <v>1.0</v>
      </c>
      <c r="E5801" s="223">
        <f t="shared" si="1"/>
        <v>0</v>
      </c>
      <c r="F5801" s="224">
        <v>47.89</v>
      </c>
    </row>
    <row r="5802">
      <c r="A5802" s="219" t="s">
        <v>12325</v>
      </c>
      <c r="B5802" s="220" t="s">
        <v>12326</v>
      </c>
      <c r="C5802" s="221" t="s">
        <v>56</v>
      </c>
      <c r="D5802" s="222">
        <v>1.0</v>
      </c>
      <c r="E5802" s="223">
        <f t="shared" si="1"/>
        <v>0</v>
      </c>
      <c r="F5802" s="224">
        <v>0.28</v>
      </c>
    </row>
    <row r="5803">
      <c r="A5803" s="219" t="s">
        <v>12327</v>
      </c>
      <c r="B5803" s="220" t="s">
        <v>12328</v>
      </c>
      <c r="C5803" s="221" t="s">
        <v>114</v>
      </c>
      <c r="D5803" s="222">
        <v>1.0</v>
      </c>
      <c r="E5803" s="223">
        <f t="shared" si="1"/>
        <v>0</v>
      </c>
      <c r="F5803" s="224">
        <v>37.41</v>
      </c>
    </row>
    <row r="5804">
      <c r="A5804" s="219" t="s">
        <v>12329</v>
      </c>
      <c r="B5804" s="220" t="s">
        <v>12330</v>
      </c>
      <c r="C5804" s="221" t="s">
        <v>56</v>
      </c>
      <c r="D5804" s="222">
        <v>1.0</v>
      </c>
      <c r="E5804" s="223">
        <f t="shared" si="1"/>
        <v>0</v>
      </c>
      <c r="F5804" s="224">
        <v>0.22</v>
      </c>
    </row>
    <row r="5805">
      <c r="A5805" s="219" t="s">
        <v>12331</v>
      </c>
      <c r="B5805" s="220" t="s">
        <v>12332</v>
      </c>
      <c r="C5805" s="221" t="s">
        <v>114</v>
      </c>
      <c r="D5805" s="222">
        <v>1.0</v>
      </c>
      <c r="E5805" s="223">
        <f t="shared" si="1"/>
        <v>0</v>
      </c>
      <c r="F5805" s="224">
        <v>30.28</v>
      </c>
    </row>
    <row r="5806">
      <c r="A5806" s="219" t="s">
        <v>12333</v>
      </c>
      <c r="B5806" s="220" t="s">
        <v>12334</v>
      </c>
      <c r="C5806" s="221" t="s">
        <v>56</v>
      </c>
      <c r="D5806" s="222">
        <v>1.0</v>
      </c>
      <c r="E5806" s="223">
        <f t="shared" si="1"/>
        <v>0</v>
      </c>
      <c r="F5806" s="224">
        <v>0.34</v>
      </c>
    </row>
    <row r="5807">
      <c r="A5807" s="219" t="s">
        <v>12335</v>
      </c>
      <c r="B5807" s="220" t="s">
        <v>12336</v>
      </c>
      <c r="C5807" s="221" t="s">
        <v>114</v>
      </c>
      <c r="D5807" s="222">
        <v>1.0</v>
      </c>
      <c r="E5807" s="223">
        <f t="shared" si="1"/>
        <v>0</v>
      </c>
      <c r="F5807" s="224">
        <v>45.4</v>
      </c>
    </row>
    <row r="5808">
      <c r="A5808" s="219" t="s">
        <v>12337</v>
      </c>
      <c r="B5808" s="220" t="s">
        <v>12338</v>
      </c>
      <c r="C5808" s="221" t="s">
        <v>114</v>
      </c>
      <c r="D5808" s="222">
        <v>1.0</v>
      </c>
      <c r="E5808" s="223">
        <f t="shared" si="1"/>
        <v>0</v>
      </c>
      <c r="F5808" s="224">
        <v>38.86</v>
      </c>
    </row>
    <row r="5809">
      <c r="A5809" s="219" t="s">
        <v>12339</v>
      </c>
      <c r="B5809" s="220" t="s">
        <v>12340</v>
      </c>
      <c r="C5809" s="221" t="s">
        <v>114</v>
      </c>
      <c r="D5809" s="222">
        <v>1.0</v>
      </c>
      <c r="E5809" s="223">
        <f t="shared" si="1"/>
        <v>0</v>
      </c>
      <c r="F5809" s="224">
        <v>37.06</v>
      </c>
    </row>
    <row r="5810">
      <c r="A5810" s="219" t="s">
        <v>12341</v>
      </c>
      <c r="B5810" s="220" t="s">
        <v>12342</v>
      </c>
      <c r="C5810" s="221" t="s">
        <v>56</v>
      </c>
      <c r="D5810" s="222">
        <v>1.0</v>
      </c>
      <c r="E5810" s="223">
        <f t="shared" si="1"/>
        <v>0</v>
      </c>
      <c r="F5810" s="224">
        <v>0.27</v>
      </c>
    </row>
    <row r="5811">
      <c r="A5811" s="219" t="s">
        <v>12343</v>
      </c>
      <c r="B5811" s="220" t="s">
        <v>12344</v>
      </c>
      <c r="C5811" s="221" t="s">
        <v>114</v>
      </c>
      <c r="D5811" s="222">
        <v>1.0</v>
      </c>
      <c r="E5811" s="223">
        <f t="shared" si="1"/>
        <v>0</v>
      </c>
      <c r="F5811" s="224">
        <v>36.44</v>
      </c>
    </row>
    <row r="5812">
      <c r="A5812" s="219" t="s">
        <v>12345</v>
      </c>
      <c r="B5812" s="220" t="s">
        <v>12346</v>
      </c>
      <c r="C5812" s="221" t="s">
        <v>56</v>
      </c>
      <c r="D5812" s="222">
        <v>1.0</v>
      </c>
      <c r="E5812" s="223">
        <f t="shared" si="1"/>
        <v>0</v>
      </c>
      <c r="F5812" s="224">
        <v>0.2</v>
      </c>
    </row>
    <row r="5813">
      <c r="A5813" s="219" t="s">
        <v>12347</v>
      </c>
      <c r="B5813" s="220" t="s">
        <v>12348</v>
      </c>
      <c r="C5813" s="221" t="s">
        <v>114</v>
      </c>
      <c r="D5813" s="222">
        <v>1.0</v>
      </c>
      <c r="E5813" s="223">
        <f t="shared" si="1"/>
        <v>0</v>
      </c>
      <c r="F5813" s="224">
        <v>26.56</v>
      </c>
    </row>
    <row r="5814">
      <c r="A5814" s="219" t="s">
        <v>12349</v>
      </c>
      <c r="B5814" s="220" t="s">
        <v>12350</v>
      </c>
      <c r="C5814" s="221" t="s">
        <v>56</v>
      </c>
      <c r="D5814" s="222">
        <v>1.0</v>
      </c>
      <c r="E5814" s="223">
        <f t="shared" si="1"/>
        <v>0</v>
      </c>
      <c r="F5814" s="224">
        <v>0.27</v>
      </c>
    </row>
    <row r="5815">
      <c r="A5815" s="219" t="s">
        <v>12351</v>
      </c>
      <c r="B5815" s="220" t="s">
        <v>12352</v>
      </c>
      <c r="C5815" s="221" t="s">
        <v>56</v>
      </c>
      <c r="D5815" s="222">
        <v>1.0</v>
      </c>
      <c r="E5815" s="223">
        <f t="shared" si="1"/>
        <v>0</v>
      </c>
      <c r="F5815" s="224">
        <v>0.29</v>
      </c>
    </row>
    <row r="5816">
      <c r="A5816" s="219" t="s">
        <v>12353</v>
      </c>
      <c r="B5816" s="220" t="s">
        <v>12354</v>
      </c>
      <c r="C5816" s="221" t="s">
        <v>56</v>
      </c>
      <c r="D5816" s="222">
        <v>1.0</v>
      </c>
      <c r="E5816" s="223">
        <f t="shared" si="1"/>
        <v>0</v>
      </c>
      <c r="F5816" s="224">
        <v>0.28</v>
      </c>
    </row>
    <row r="5817">
      <c r="A5817" s="219" t="s">
        <v>12355</v>
      </c>
      <c r="B5817" s="220" t="s">
        <v>12356</v>
      </c>
      <c r="C5817" s="221" t="s">
        <v>56</v>
      </c>
      <c r="D5817" s="222">
        <v>1.0</v>
      </c>
      <c r="E5817" s="223">
        <f t="shared" si="1"/>
        <v>0</v>
      </c>
      <c r="F5817" s="224">
        <v>0.58</v>
      </c>
    </row>
    <row r="5818">
      <c r="A5818" s="219" t="s">
        <v>12357</v>
      </c>
      <c r="B5818" s="220" t="s">
        <v>12358</v>
      </c>
      <c r="C5818" s="221" t="s">
        <v>114</v>
      </c>
      <c r="D5818" s="222">
        <v>1.0</v>
      </c>
      <c r="E5818" s="223">
        <f t="shared" si="1"/>
        <v>0</v>
      </c>
      <c r="F5818" s="224">
        <v>76.73</v>
      </c>
    </row>
    <row r="5819">
      <c r="A5819" s="219" t="s">
        <v>12359</v>
      </c>
      <c r="B5819" s="220" t="s">
        <v>12360</v>
      </c>
      <c r="C5819" s="221" t="s">
        <v>56</v>
      </c>
      <c r="D5819" s="222">
        <v>1.0</v>
      </c>
      <c r="E5819" s="223">
        <f t="shared" si="1"/>
        <v>0</v>
      </c>
      <c r="F5819" s="224">
        <v>0.36</v>
      </c>
    </row>
    <row r="5820">
      <c r="A5820" s="219" t="s">
        <v>12361</v>
      </c>
      <c r="B5820" s="220" t="s">
        <v>12362</v>
      </c>
      <c r="C5820" s="221" t="s">
        <v>114</v>
      </c>
      <c r="D5820" s="222">
        <v>1.0</v>
      </c>
      <c r="E5820" s="223">
        <f t="shared" si="1"/>
        <v>0</v>
      </c>
      <c r="F5820" s="224">
        <v>47.9</v>
      </c>
    </row>
    <row r="5821">
      <c r="A5821" s="219" t="s">
        <v>12363</v>
      </c>
      <c r="B5821" s="220" t="s">
        <v>12364</v>
      </c>
      <c r="C5821" s="221" t="s">
        <v>56</v>
      </c>
      <c r="D5821" s="222">
        <v>1.0</v>
      </c>
      <c r="E5821" s="223">
        <f t="shared" si="1"/>
        <v>0</v>
      </c>
      <c r="F5821" s="224">
        <v>0.09</v>
      </c>
    </row>
    <row r="5822">
      <c r="A5822" s="219" t="s">
        <v>12365</v>
      </c>
      <c r="B5822" s="220" t="s">
        <v>12366</v>
      </c>
      <c r="C5822" s="221" t="s">
        <v>114</v>
      </c>
      <c r="D5822" s="222">
        <v>1.0</v>
      </c>
      <c r="E5822" s="223">
        <f t="shared" si="1"/>
        <v>0</v>
      </c>
      <c r="F5822" s="224">
        <v>12.85</v>
      </c>
    </row>
    <row r="5823">
      <c r="A5823" s="219" t="s">
        <v>12367</v>
      </c>
      <c r="B5823" s="220" t="s">
        <v>12368</v>
      </c>
      <c r="C5823" s="221" t="s">
        <v>56</v>
      </c>
      <c r="D5823" s="222">
        <v>0.8965</v>
      </c>
      <c r="E5823" s="223">
        <f t="shared" si="1"/>
        <v>0.1035</v>
      </c>
      <c r="F5823" s="224">
        <v>22.22</v>
      </c>
    </row>
    <row r="5824">
      <c r="A5824" s="219" t="s">
        <v>12369</v>
      </c>
      <c r="B5824" s="220" t="s">
        <v>12368</v>
      </c>
      <c r="C5824" s="221" t="s">
        <v>114</v>
      </c>
      <c r="D5824" s="222">
        <v>0.8893</v>
      </c>
      <c r="E5824" s="223">
        <f t="shared" si="1"/>
        <v>0.1107</v>
      </c>
      <c r="F5824" s="224">
        <v>3927.55</v>
      </c>
    </row>
    <row r="5825">
      <c r="A5825" s="219" t="s">
        <v>952</v>
      </c>
      <c r="B5825" s="220" t="s">
        <v>953</v>
      </c>
      <c r="C5825" s="221" t="s">
        <v>56</v>
      </c>
      <c r="D5825" s="222">
        <v>0.7294</v>
      </c>
      <c r="E5825" s="223">
        <f t="shared" si="1"/>
        <v>0.2706</v>
      </c>
      <c r="F5825" s="224">
        <v>34.41</v>
      </c>
    </row>
    <row r="5826">
      <c r="A5826" s="219" t="s">
        <v>12370</v>
      </c>
      <c r="B5826" s="220" t="s">
        <v>953</v>
      </c>
      <c r="C5826" s="221" t="s">
        <v>114</v>
      </c>
      <c r="D5826" s="222">
        <v>0.7129</v>
      </c>
      <c r="E5826" s="223">
        <f t="shared" si="1"/>
        <v>0.2871</v>
      </c>
      <c r="F5826" s="224">
        <v>6120.23</v>
      </c>
    </row>
    <row r="5827">
      <c r="A5827" s="219" t="s">
        <v>12371</v>
      </c>
      <c r="B5827" s="220" t="s">
        <v>12372</v>
      </c>
      <c r="C5827" s="221" t="s">
        <v>56</v>
      </c>
      <c r="D5827" s="222">
        <v>0.771</v>
      </c>
      <c r="E5827" s="223">
        <f t="shared" si="1"/>
        <v>0.229</v>
      </c>
      <c r="F5827" s="224">
        <v>40.66</v>
      </c>
    </row>
    <row r="5828">
      <c r="A5828" s="219" t="s">
        <v>12373</v>
      </c>
      <c r="B5828" s="220" t="s">
        <v>12372</v>
      </c>
      <c r="C5828" s="221" t="s">
        <v>114</v>
      </c>
      <c r="D5828" s="222">
        <v>0.7567</v>
      </c>
      <c r="E5828" s="223">
        <f t="shared" si="1"/>
        <v>0.2433</v>
      </c>
      <c r="F5828" s="224">
        <v>7220.76</v>
      </c>
    </row>
    <row r="5829">
      <c r="A5829" s="219" t="s">
        <v>12374</v>
      </c>
      <c r="B5829" s="220" t="s">
        <v>12375</v>
      </c>
      <c r="C5829" s="221" t="s">
        <v>56</v>
      </c>
      <c r="D5829" s="222">
        <v>0.7405</v>
      </c>
      <c r="E5829" s="223">
        <f t="shared" si="1"/>
        <v>0.2595</v>
      </c>
      <c r="F5829" s="224">
        <v>33.26</v>
      </c>
    </row>
    <row r="5830">
      <c r="A5830" s="219" t="s">
        <v>12376</v>
      </c>
      <c r="B5830" s="220" t="s">
        <v>12375</v>
      </c>
      <c r="C5830" s="221" t="s">
        <v>114</v>
      </c>
      <c r="D5830" s="222">
        <v>0.7253</v>
      </c>
      <c r="E5830" s="223">
        <f t="shared" si="1"/>
        <v>0.2747</v>
      </c>
      <c r="F5830" s="224">
        <v>5930.11</v>
      </c>
    </row>
    <row r="5831">
      <c r="A5831" s="219" t="s">
        <v>12377</v>
      </c>
      <c r="B5831" s="220" t="s">
        <v>12378</v>
      </c>
      <c r="C5831" s="221" t="s">
        <v>56</v>
      </c>
      <c r="D5831" s="222">
        <v>0.9249</v>
      </c>
      <c r="E5831" s="223">
        <f t="shared" si="1"/>
        <v>0.0751</v>
      </c>
      <c r="F5831" s="224">
        <v>38.24</v>
      </c>
    </row>
    <row r="5832">
      <c r="A5832" s="219" t="s">
        <v>12379</v>
      </c>
      <c r="B5832" s="220" t="s">
        <v>12380</v>
      </c>
      <c r="C5832" s="221" t="s">
        <v>114</v>
      </c>
      <c r="D5832" s="222">
        <v>0.9191</v>
      </c>
      <c r="E5832" s="223">
        <f t="shared" si="1"/>
        <v>0.0809</v>
      </c>
      <c r="F5832" s="224">
        <v>6716.23</v>
      </c>
    </row>
    <row r="5833">
      <c r="A5833" s="219" t="s">
        <v>119</v>
      </c>
      <c r="B5833" s="220" t="s">
        <v>120</v>
      </c>
      <c r="C5833" s="221" t="s">
        <v>56</v>
      </c>
      <c r="D5833" s="222">
        <v>0.9805</v>
      </c>
      <c r="E5833" s="223">
        <f t="shared" si="1"/>
        <v>0.0195</v>
      </c>
      <c r="F5833" s="224">
        <v>117.41</v>
      </c>
    </row>
    <row r="5834">
      <c r="A5834" s="219" t="s">
        <v>12381</v>
      </c>
      <c r="B5834" s="220" t="s">
        <v>120</v>
      </c>
      <c r="C5834" s="221" t="s">
        <v>114</v>
      </c>
      <c r="D5834" s="222">
        <v>0.9789</v>
      </c>
      <c r="E5834" s="223">
        <f t="shared" si="1"/>
        <v>0.0211</v>
      </c>
      <c r="F5834" s="224">
        <v>20551.98</v>
      </c>
    </row>
    <row r="5835">
      <c r="A5835" s="219" t="s">
        <v>12382</v>
      </c>
      <c r="B5835" s="220" t="s">
        <v>12383</v>
      </c>
      <c r="C5835" s="221" t="s">
        <v>56</v>
      </c>
      <c r="D5835" s="222">
        <v>0.9825</v>
      </c>
      <c r="E5835" s="223">
        <f t="shared" si="1"/>
        <v>0.0175</v>
      </c>
      <c r="F5835" s="224">
        <v>130.72</v>
      </c>
    </row>
    <row r="5836">
      <c r="A5836" s="219" t="s">
        <v>12384</v>
      </c>
      <c r="B5836" s="220" t="s">
        <v>12383</v>
      </c>
      <c r="C5836" s="221" t="s">
        <v>114</v>
      </c>
      <c r="D5836" s="222">
        <v>0.981</v>
      </c>
      <c r="E5836" s="223">
        <f t="shared" si="1"/>
        <v>0.019</v>
      </c>
      <c r="F5836" s="224">
        <v>22878.19</v>
      </c>
    </row>
    <row r="5837">
      <c r="A5837" s="219" t="s">
        <v>12385</v>
      </c>
      <c r="B5837" s="220" t="s">
        <v>12386</v>
      </c>
      <c r="C5837" s="221" t="s">
        <v>56</v>
      </c>
      <c r="D5837" s="222">
        <v>0.9841</v>
      </c>
      <c r="E5837" s="223">
        <f t="shared" si="1"/>
        <v>0.0159</v>
      </c>
      <c r="F5837" s="224">
        <v>144.15</v>
      </c>
    </row>
    <row r="5838">
      <c r="A5838" s="219" t="s">
        <v>12387</v>
      </c>
      <c r="B5838" s="220" t="s">
        <v>12386</v>
      </c>
      <c r="C5838" s="221" t="s">
        <v>114</v>
      </c>
      <c r="D5838" s="222">
        <v>0.9828</v>
      </c>
      <c r="E5838" s="223">
        <f t="shared" si="1"/>
        <v>0.0172</v>
      </c>
      <c r="F5838" s="224">
        <v>25225.82</v>
      </c>
    </row>
    <row r="5839">
      <c r="A5839" s="219" t="s">
        <v>12388</v>
      </c>
      <c r="B5839" s="220" t="s">
        <v>12389</v>
      </c>
      <c r="C5839" s="221" t="s">
        <v>56</v>
      </c>
      <c r="D5839" s="222">
        <v>0.7153</v>
      </c>
      <c r="E5839" s="223">
        <f t="shared" si="1"/>
        <v>0.2847</v>
      </c>
      <c r="F5839" s="224">
        <v>32.59</v>
      </c>
    </row>
    <row r="5840">
      <c r="A5840" s="219" t="s">
        <v>12390</v>
      </c>
      <c r="B5840" s="220" t="s">
        <v>12389</v>
      </c>
      <c r="C5840" s="221" t="s">
        <v>114</v>
      </c>
      <c r="D5840" s="222">
        <v>0.6997</v>
      </c>
      <c r="E5840" s="223">
        <f t="shared" si="1"/>
        <v>0.3003</v>
      </c>
      <c r="F5840" s="224">
        <v>5834.2</v>
      </c>
    </row>
    <row r="5841">
      <c r="A5841" s="219" t="s">
        <v>12391</v>
      </c>
      <c r="B5841" s="220" t="s">
        <v>12392</v>
      </c>
      <c r="C5841" s="221" t="s">
        <v>56</v>
      </c>
      <c r="D5841" s="222">
        <v>0.727</v>
      </c>
      <c r="E5841" s="223">
        <f t="shared" si="1"/>
        <v>0.273</v>
      </c>
      <c r="F5841" s="224">
        <v>33.99</v>
      </c>
    </row>
    <row r="5842">
      <c r="A5842" s="219" t="s">
        <v>12393</v>
      </c>
      <c r="B5842" s="220" t="s">
        <v>12392</v>
      </c>
      <c r="C5842" s="221" t="s">
        <v>114</v>
      </c>
      <c r="D5842" s="222">
        <v>0.711</v>
      </c>
      <c r="E5842" s="223">
        <f t="shared" si="1"/>
        <v>0.289</v>
      </c>
      <c r="F5842" s="224">
        <v>6063.94</v>
      </c>
    </row>
    <row r="5843">
      <c r="A5843" s="219" t="s">
        <v>12394</v>
      </c>
      <c r="B5843" s="220" t="s">
        <v>12395</v>
      </c>
      <c r="C5843" s="221" t="s">
        <v>114</v>
      </c>
      <c r="D5843" s="222">
        <v>0.7498</v>
      </c>
      <c r="E5843" s="223">
        <f t="shared" si="1"/>
        <v>0.2502</v>
      </c>
      <c r="F5843" s="224">
        <v>6096.62</v>
      </c>
    </row>
    <row r="5844">
      <c r="A5844" s="219" t="s">
        <v>12396</v>
      </c>
      <c r="B5844" s="220" t="s">
        <v>12397</v>
      </c>
      <c r="C5844" s="221" t="s">
        <v>56</v>
      </c>
      <c r="D5844" s="222">
        <v>0.6647</v>
      </c>
      <c r="E5844" s="223">
        <f t="shared" si="1"/>
        <v>0.3353</v>
      </c>
      <c r="F5844" s="224">
        <v>27.68</v>
      </c>
    </row>
    <row r="5845">
      <c r="A5845" s="219" t="s">
        <v>12398</v>
      </c>
      <c r="B5845" s="220" t="s">
        <v>12397</v>
      </c>
      <c r="C5845" s="221" t="s">
        <v>114</v>
      </c>
      <c r="D5845" s="222">
        <v>0.6481</v>
      </c>
      <c r="E5845" s="223">
        <f t="shared" si="1"/>
        <v>0.3519</v>
      </c>
      <c r="F5845" s="224">
        <v>4979.56</v>
      </c>
    </row>
    <row r="5846">
      <c r="A5846" s="219" t="s">
        <v>12399</v>
      </c>
      <c r="B5846" s="220" t="s">
        <v>12400</v>
      </c>
      <c r="C5846" s="221" t="s">
        <v>56</v>
      </c>
      <c r="D5846" s="222">
        <v>0.7044</v>
      </c>
      <c r="E5846" s="223">
        <f t="shared" si="1"/>
        <v>0.2956</v>
      </c>
      <c r="F5846" s="224">
        <v>34.57</v>
      </c>
    </row>
    <row r="5847">
      <c r="A5847" s="219" t="s">
        <v>12401</v>
      </c>
      <c r="B5847" s="220" t="s">
        <v>12402</v>
      </c>
      <c r="C5847" s="221" t="s">
        <v>56</v>
      </c>
      <c r="D5847" s="222">
        <v>0.7129</v>
      </c>
      <c r="E5847" s="223">
        <f t="shared" si="1"/>
        <v>0.2871</v>
      </c>
      <c r="F5847" s="224">
        <v>31.56</v>
      </c>
    </row>
    <row r="5848">
      <c r="A5848" s="219" t="s">
        <v>12403</v>
      </c>
      <c r="B5848" s="220" t="s">
        <v>12402</v>
      </c>
      <c r="C5848" s="221" t="s">
        <v>114</v>
      </c>
      <c r="D5848" s="222">
        <v>0.6971</v>
      </c>
      <c r="E5848" s="223">
        <f t="shared" si="1"/>
        <v>0.3029</v>
      </c>
      <c r="F5848" s="224">
        <v>5646.45</v>
      </c>
    </row>
    <row r="5849">
      <c r="A5849" s="219" t="s">
        <v>12404</v>
      </c>
      <c r="B5849" s="220" t="s">
        <v>12405</v>
      </c>
      <c r="C5849" s="221" t="s">
        <v>114</v>
      </c>
      <c r="D5849" s="222">
        <v>0.7357</v>
      </c>
      <c r="E5849" s="223">
        <f t="shared" si="1"/>
        <v>0.2643</v>
      </c>
      <c r="F5849" s="224">
        <v>6629.27</v>
      </c>
    </row>
    <row r="5850">
      <c r="A5850" s="219" t="s">
        <v>12406</v>
      </c>
      <c r="B5850" s="220" t="s">
        <v>12407</v>
      </c>
      <c r="C5850" s="221" t="s">
        <v>56</v>
      </c>
      <c r="D5850" s="222">
        <v>0.7503</v>
      </c>
      <c r="E5850" s="223">
        <f t="shared" si="1"/>
        <v>0.2497</v>
      </c>
      <c r="F5850" s="224">
        <v>37.16</v>
      </c>
    </row>
    <row r="5851">
      <c r="A5851" s="219" t="s">
        <v>12408</v>
      </c>
      <c r="B5851" s="220" t="s">
        <v>12409</v>
      </c>
      <c r="C5851" s="221" t="s">
        <v>114</v>
      </c>
      <c r="D5851" s="222">
        <v>0.688</v>
      </c>
      <c r="E5851" s="223">
        <f t="shared" si="1"/>
        <v>0.312</v>
      </c>
      <c r="F5851" s="224">
        <v>6182.5</v>
      </c>
    </row>
    <row r="5852">
      <c r="A5852" s="219" t="s">
        <v>12410</v>
      </c>
      <c r="B5852" s="220" t="s">
        <v>12411</v>
      </c>
      <c r="C5852" s="221" t="s">
        <v>114</v>
      </c>
      <c r="D5852" s="222">
        <v>0.7688</v>
      </c>
      <c r="E5852" s="223">
        <f t="shared" si="1"/>
        <v>0.2312</v>
      </c>
      <c r="F5852" s="224">
        <v>6596.96</v>
      </c>
    </row>
    <row r="5853">
      <c r="A5853" s="219" t="s">
        <v>12412</v>
      </c>
      <c r="B5853" s="220" t="s">
        <v>12413</v>
      </c>
      <c r="C5853" s="221" t="s">
        <v>56</v>
      </c>
      <c r="D5853" s="222">
        <v>0.7478</v>
      </c>
      <c r="E5853" s="223">
        <f t="shared" si="1"/>
        <v>0.2522</v>
      </c>
      <c r="F5853" s="224">
        <v>36.92</v>
      </c>
    </row>
    <row r="5854">
      <c r="A5854" s="219" t="s">
        <v>12414</v>
      </c>
      <c r="B5854" s="220" t="s">
        <v>12413</v>
      </c>
      <c r="C5854" s="221" t="s">
        <v>114</v>
      </c>
      <c r="D5854" s="222">
        <v>0.7326</v>
      </c>
      <c r="E5854" s="223">
        <f t="shared" si="1"/>
        <v>0.2674</v>
      </c>
      <c r="F5854" s="224">
        <v>6570.5</v>
      </c>
    </row>
    <row r="5855">
      <c r="A5855" s="219" t="s">
        <v>12415</v>
      </c>
      <c r="B5855" s="220" t="s">
        <v>12416</v>
      </c>
      <c r="C5855" s="221" t="s">
        <v>56</v>
      </c>
      <c r="D5855" s="222">
        <v>0.7816</v>
      </c>
      <c r="E5855" s="223">
        <f t="shared" si="1"/>
        <v>0.2184</v>
      </c>
      <c r="F5855" s="224">
        <v>37.04</v>
      </c>
    </row>
    <row r="5856">
      <c r="A5856" s="219" t="s">
        <v>12417</v>
      </c>
      <c r="B5856" s="220" t="s">
        <v>12418</v>
      </c>
      <c r="C5856" s="221" t="s">
        <v>56</v>
      </c>
      <c r="D5856" s="222">
        <v>0.9548</v>
      </c>
      <c r="E5856" s="223">
        <f t="shared" si="1"/>
        <v>0.0452</v>
      </c>
      <c r="F5856" s="224">
        <v>63.45</v>
      </c>
    </row>
    <row r="5857">
      <c r="A5857" s="219" t="s">
        <v>12419</v>
      </c>
      <c r="B5857" s="220" t="s">
        <v>12418</v>
      </c>
      <c r="C5857" s="221" t="s">
        <v>114</v>
      </c>
      <c r="D5857" s="222">
        <v>0.9511</v>
      </c>
      <c r="E5857" s="223">
        <f t="shared" si="1"/>
        <v>0.0489</v>
      </c>
      <c r="F5857" s="224">
        <v>11115.5</v>
      </c>
    </row>
    <row r="5858">
      <c r="A5858" s="219" t="s">
        <v>12420</v>
      </c>
      <c r="B5858" s="220" t="s">
        <v>12421</v>
      </c>
      <c r="C5858" s="221" t="s">
        <v>56</v>
      </c>
      <c r="D5858" s="222">
        <v>0.7637</v>
      </c>
      <c r="E5858" s="223">
        <f t="shared" si="1"/>
        <v>0.2363</v>
      </c>
      <c r="F5858" s="224">
        <v>34.23</v>
      </c>
    </row>
    <row r="5859">
      <c r="A5859" s="219" t="s">
        <v>12422</v>
      </c>
      <c r="B5859" s="220" t="s">
        <v>12423</v>
      </c>
      <c r="C5859" s="221" t="s">
        <v>114</v>
      </c>
      <c r="D5859" s="222">
        <v>0.6767</v>
      </c>
      <c r="E5859" s="223">
        <f t="shared" si="1"/>
        <v>0.3233</v>
      </c>
      <c r="F5859" s="224">
        <v>5434.78</v>
      </c>
    </row>
    <row r="5860">
      <c r="A5860" s="219" t="s">
        <v>12424</v>
      </c>
      <c r="B5860" s="220" t="s">
        <v>12425</v>
      </c>
      <c r="C5860" s="221" t="s">
        <v>56</v>
      </c>
      <c r="D5860" s="222">
        <v>0.694</v>
      </c>
      <c r="E5860" s="223">
        <f t="shared" si="1"/>
        <v>0.306</v>
      </c>
      <c r="F5860" s="224">
        <v>30.42</v>
      </c>
    </row>
    <row r="5861">
      <c r="A5861" s="219" t="s">
        <v>12426</v>
      </c>
      <c r="B5861" s="220" t="s">
        <v>12427</v>
      </c>
      <c r="C5861" s="221" t="s">
        <v>56</v>
      </c>
      <c r="D5861" s="222">
        <v>0.7272</v>
      </c>
      <c r="E5861" s="223">
        <f t="shared" si="1"/>
        <v>0.2728</v>
      </c>
      <c r="F5861" s="224">
        <v>29.66</v>
      </c>
      <c r="G5861" s="112">
        <f>F5861*D5861</f>
        <v>21.568752</v>
      </c>
      <c r="H5861" s="112">
        <f>F5861*E5861</f>
        <v>8.091248</v>
      </c>
    </row>
    <row r="5862">
      <c r="A5862" s="219" t="s">
        <v>12428</v>
      </c>
      <c r="B5862" s="220" t="s">
        <v>12429</v>
      </c>
      <c r="C5862" s="221" t="s">
        <v>114</v>
      </c>
      <c r="D5862" s="222">
        <v>0.7124</v>
      </c>
      <c r="E5862" s="223">
        <f t="shared" si="1"/>
        <v>0.2876</v>
      </c>
      <c r="F5862" s="224">
        <v>5302.91</v>
      </c>
    </row>
    <row r="5863">
      <c r="A5863" s="219" t="s">
        <v>12430</v>
      </c>
      <c r="B5863" s="220" t="s">
        <v>12431</v>
      </c>
      <c r="C5863" s="221" t="s">
        <v>114</v>
      </c>
      <c r="D5863" s="222">
        <v>0.7214</v>
      </c>
      <c r="E5863" s="223">
        <f t="shared" si="1"/>
        <v>0.2786</v>
      </c>
      <c r="F5863" s="224">
        <v>6306.44</v>
      </c>
    </row>
    <row r="5864">
      <c r="A5864" s="219" t="s">
        <v>12432</v>
      </c>
      <c r="B5864" s="220" t="s">
        <v>12433</v>
      </c>
      <c r="C5864" s="221" t="s">
        <v>56</v>
      </c>
      <c r="D5864" s="222">
        <v>0.7404</v>
      </c>
      <c r="E5864" s="223">
        <f t="shared" si="1"/>
        <v>0.2596</v>
      </c>
      <c r="F5864" s="224">
        <v>35.86</v>
      </c>
    </row>
    <row r="5865">
      <c r="A5865" s="219" t="s">
        <v>12434</v>
      </c>
      <c r="B5865" s="220" t="s">
        <v>12435</v>
      </c>
      <c r="C5865" s="221" t="s">
        <v>56</v>
      </c>
      <c r="D5865" s="222">
        <v>0.7625</v>
      </c>
      <c r="E5865" s="223">
        <f t="shared" si="1"/>
        <v>0.2375</v>
      </c>
      <c r="F5865" s="224">
        <v>34.06</v>
      </c>
    </row>
    <row r="5866">
      <c r="A5866" s="219" t="s">
        <v>12436</v>
      </c>
      <c r="B5866" s="220" t="s">
        <v>12437</v>
      </c>
      <c r="C5866" s="221" t="s">
        <v>114</v>
      </c>
      <c r="D5866" s="222">
        <v>0.7417</v>
      </c>
      <c r="E5866" s="223">
        <f t="shared" si="1"/>
        <v>0.2583</v>
      </c>
      <c r="F5866" s="224">
        <v>5904.58</v>
      </c>
    </row>
    <row r="5867">
      <c r="A5867" s="219" t="s">
        <v>12438</v>
      </c>
      <c r="B5867" s="220" t="s">
        <v>12439</v>
      </c>
      <c r="C5867" s="221" t="s">
        <v>114</v>
      </c>
      <c r="D5867" s="222">
        <v>0.749</v>
      </c>
      <c r="E5867" s="223">
        <f t="shared" si="1"/>
        <v>0.251</v>
      </c>
      <c r="F5867" s="224">
        <v>6076.26</v>
      </c>
    </row>
    <row r="5868">
      <c r="A5868" s="219" t="s">
        <v>12440</v>
      </c>
      <c r="B5868" s="220" t="s">
        <v>12441</v>
      </c>
      <c r="C5868" s="221" t="s">
        <v>114</v>
      </c>
      <c r="D5868" s="222">
        <v>0.7812</v>
      </c>
      <c r="E5868" s="223">
        <f t="shared" si="1"/>
        <v>0.2188</v>
      </c>
      <c r="F5868" s="224">
        <v>6972.36</v>
      </c>
    </row>
    <row r="5869">
      <c r="A5869" s="219" t="s">
        <v>12442</v>
      </c>
      <c r="B5869" s="220" t="s">
        <v>12443</v>
      </c>
      <c r="C5869" s="221" t="s">
        <v>56</v>
      </c>
      <c r="D5869" s="222">
        <v>0.7554</v>
      </c>
      <c r="E5869" s="223">
        <f t="shared" si="1"/>
        <v>0.2446</v>
      </c>
      <c r="F5869" s="224">
        <v>33.08</v>
      </c>
    </row>
    <row r="5870">
      <c r="A5870" s="219" t="s">
        <v>12444</v>
      </c>
      <c r="B5870" s="220" t="s">
        <v>12445</v>
      </c>
      <c r="C5870" s="221" t="s">
        <v>56</v>
      </c>
      <c r="D5870" s="222">
        <v>0.7935</v>
      </c>
      <c r="E5870" s="223">
        <f t="shared" si="1"/>
        <v>0.2065</v>
      </c>
      <c r="F5870" s="224">
        <v>39.17</v>
      </c>
    </row>
    <row r="5871">
      <c r="A5871" s="219" t="s">
        <v>12446</v>
      </c>
      <c r="B5871" s="220" t="s">
        <v>12447</v>
      </c>
      <c r="C5871" s="221" t="s">
        <v>114</v>
      </c>
      <c r="D5871" s="222">
        <v>0.7183</v>
      </c>
      <c r="E5871" s="223">
        <f t="shared" si="1"/>
        <v>0.2817</v>
      </c>
      <c r="F5871" s="224">
        <v>5414.96</v>
      </c>
    </row>
    <row r="5872">
      <c r="A5872" s="219" t="s">
        <v>12448</v>
      </c>
      <c r="B5872" s="220" t="s">
        <v>12449</v>
      </c>
      <c r="C5872" s="221" t="s">
        <v>56</v>
      </c>
      <c r="D5872" s="222">
        <v>0.7329</v>
      </c>
      <c r="E5872" s="223">
        <f t="shared" si="1"/>
        <v>0.2671</v>
      </c>
      <c r="F5872" s="224">
        <v>30.29</v>
      </c>
    </row>
    <row r="5873">
      <c r="A5873" s="219" t="s">
        <v>12450</v>
      </c>
      <c r="B5873" s="220" t="s">
        <v>12451</v>
      </c>
      <c r="C5873" s="221" t="s">
        <v>114</v>
      </c>
      <c r="D5873" s="222">
        <v>0.7645</v>
      </c>
      <c r="E5873" s="223">
        <f t="shared" si="1"/>
        <v>0.2355</v>
      </c>
      <c r="F5873" s="224">
        <v>6477.7</v>
      </c>
    </row>
    <row r="5874">
      <c r="A5874" s="219" t="s">
        <v>12452</v>
      </c>
      <c r="B5874" s="220" t="s">
        <v>12453</v>
      </c>
      <c r="C5874" s="221" t="s">
        <v>56</v>
      </c>
      <c r="D5874" s="222">
        <v>0.7779</v>
      </c>
      <c r="E5874" s="223">
        <f t="shared" si="1"/>
        <v>0.2221</v>
      </c>
      <c r="F5874" s="224">
        <v>36.43</v>
      </c>
    </row>
    <row r="5875">
      <c r="A5875" s="219" t="s">
        <v>12454</v>
      </c>
      <c r="B5875" s="220" t="s">
        <v>12455</v>
      </c>
      <c r="C5875" s="221" t="s">
        <v>56</v>
      </c>
      <c r="D5875" s="222">
        <v>0.8904</v>
      </c>
      <c r="E5875" s="223">
        <f t="shared" si="1"/>
        <v>0.1096</v>
      </c>
      <c r="F5875" s="224">
        <v>20.98</v>
      </c>
    </row>
    <row r="5876">
      <c r="A5876" s="219" t="s">
        <v>12456</v>
      </c>
      <c r="B5876" s="220" t="s">
        <v>12455</v>
      </c>
      <c r="C5876" s="221" t="s">
        <v>114</v>
      </c>
      <c r="D5876" s="222">
        <v>0.8827</v>
      </c>
      <c r="E5876" s="223">
        <f t="shared" si="1"/>
        <v>0.1173</v>
      </c>
      <c r="F5876" s="224">
        <v>3706.86</v>
      </c>
    </row>
    <row r="5877">
      <c r="A5877" s="219" t="s">
        <v>12457</v>
      </c>
      <c r="B5877" s="220" t="s">
        <v>12458</v>
      </c>
      <c r="C5877" s="221" t="s">
        <v>114</v>
      </c>
      <c r="D5877" s="222">
        <v>0.7381</v>
      </c>
      <c r="E5877" s="223">
        <f t="shared" si="1"/>
        <v>0.2619</v>
      </c>
      <c r="F5877" s="224">
        <v>5822.85</v>
      </c>
    </row>
    <row r="5878">
      <c r="A5878" s="219" t="s">
        <v>12459</v>
      </c>
      <c r="B5878" s="220" t="s">
        <v>12460</v>
      </c>
      <c r="C5878" s="221" t="s">
        <v>56</v>
      </c>
      <c r="D5878" s="222">
        <v>0.7461</v>
      </c>
      <c r="E5878" s="223">
        <f t="shared" si="1"/>
        <v>0.2539</v>
      </c>
      <c r="F5878" s="224">
        <v>31.86</v>
      </c>
    </row>
    <row r="5879">
      <c r="A5879" s="219" t="s">
        <v>12461</v>
      </c>
      <c r="B5879" s="220" t="s">
        <v>12460</v>
      </c>
      <c r="C5879" s="221" t="s">
        <v>114</v>
      </c>
      <c r="D5879" s="222">
        <v>0.7319</v>
      </c>
      <c r="E5879" s="223">
        <f t="shared" si="1"/>
        <v>0.2681</v>
      </c>
      <c r="F5879" s="224">
        <v>5688.35</v>
      </c>
    </row>
    <row r="5880">
      <c r="A5880" s="219" t="s">
        <v>12462</v>
      </c>
      <c r="B5880" s="220" t="s">
        <v>12463</v>
      </c>
      <c r="C5880" s="221" t="s">
        <v>114</v>
      </c>
      <c r="D5880" s="222">
        <v>0.7194</v>
      </c>
      <c r="E5880" s="223">
        <f t="shared" si="1"/>
        <v>0.2806</v>
      </c>
      <c r="F5880" s="224">
        <v>5435.37</v>
      </c>
    </row>
    <row r="5881">
      <c r="A5881" s="219" t="s">
        <v>12464</v>
      </c>
      <c r="B5881" s="220" t="s">
        <v>12465</v>
      </c>
      <c r="C5881" s="221" t="s">
        <v>56</v>
      </c>
      <c r="D5881" s="222">
        <v>0.7341</v>
      </c>
      <c r="E5881" s="223">
        <f t="shared" si="1"/>
        <v>0.2659</v>
      </c>
      <c r="F5881" s="224">
        <v>30.42</v>
      </c>
    </row>
    <row r="5882">
      <c r="A5882" s="219" t="s">
        <v>12466</v>
      </c>
      <c r="B5882" s="220" t="s">
        <v>12467</v>
      </c>
      <c r="C5882" s="221" t="s">
        <v>114</v>
      </c>
      <c r="D5882" s="222">
        <v>0.6639</v>
      </c>
      <c r="E5882" s="223">
        <f t="shared" si="1"/>
        <v>0.3361</v>
      </c>
      <c r="F5882" s="224">
        <v>4538.34</v>
      </c>
    </row>
    <row r="5883">
      <c r="A5883" s="219" t="s">
        <v>12468</v>
      </c>
      <c r="B5883" s="220" t="s">
        <v>12469</v>
      </c>
      <c r="C5883" s="221" t="s">
        <v>56</v>
      </c>
      <c r="D5883" s="222">
        <v>0.6801</v>
      </c>
      <c r="E5883" s="223">
        <f t="shared" si="1"/>
        <v>0.3199</v>
      </c>
      <c r="F5883" s="224">
        <v>25.29</v>
      </c>
    </row>
    <row r="5884">
      <c r="A5884" s="219" t="s">
        <v>12470</v>
      </c>
      <c r="B5884" s="220" t="s">
        <v>12471</v>
      </c>
      <c r="C5884" s="221" t="s">
        <v>56</v>
      </c>
      <c r="D5884" s="222">
        <v>0.7461</v>
      </c>
      <c r="E5884" s="223">
        <f t="shared" si="1"/>
        <v>0.2539</v>
      </c>
      <c r="F5884" s="224">
        <v>31.86</v>
      </c>
    </row>
    <row r="5885">
      <c r="A5885" s="219" t="s">
        <v>12472</v>
      </c>
      <c r="B5885" s="220" t="s">
        <v>12473</v>
      </c>
      <c r="C5885" s="221" t="s">
        <v>114</v>
      </c>
      <c r="D5885" s="222">
        <v>0.7319</v>
      </c>
      <c r="E5885" s="223">
        <f t="shared" si="1"/>
        <v>0.2681</v>
      </c>
      <c r="F5885" s="224">
        <v>5688.35</v>
      </c>
    </row>
    <row r="5886">
      <c r="A5886" s="219" t="s">
        <v>12474</v>
      </c>
      <c r="B5886" s="220" t="s">
        <v>12475</v>
      </c>
      <c r="C5886" s="221" t="s">
        <v>56</v>
      </c>
      <c r="D5886" s="222">
        <v>0.7566</v>
      </c>
      <c r="E5886" s="223">
        <f t="shared" si="1"/>
        <v>0.2434</v>
      </c>
      <c r="F5886" s="224">
        <v>33.24</v>
      </c>
    </row>
    <row r="5887">
      <c r="A5887" s="219" t="s">
        <v>12476</v>
      </c>
      <c r="B5887" s="220" t="s">
        <v>12475</v>
      </c>
      <c r="C5887" s="221" t="s">
        <v>114</v>
      </c>
      <c r="D5887" s="222">
        <v>0.7426</v>
      </c>
      <c r="E5887" s="223">
        <f t="shared" si="1"/>
        <v>0.2574</v>
      </c>
      <c r="F5887" s="224">
        <v>5925.79</v>
      </c>
    </row>
    <row r="5888">
      <c r="A5888" s="219" t="s">
        <v>12477</v>
      </c>
      <c r="B5888" s="220" t="s">
        <v>12478</v>
      </c>
      <c r="C5888" s="221" t="s">
        <v>56</v>
      </c>
      <c r="D5888" s="222">
        <v>0.7439</v>
      </c>
      <c r="E5888" s="223">
        <f t="shared" si="1"/>
        <v>0.2561</v>
      </c>
      <c r="F5888" s="224">
        <v>31.59</v>
      </c>
    </row>
    <row r="5889">
      <c r="A5889" s="219" t="s">
        <v>12479</v>
      </c>
      <c r="B5889" s="220" t="s">
        <v>12480</v>
      </c>
      <c r="C5889" s="221" t="s">
        <v>114</v>
      </c>
      <c r="D5889" s="222">
        <v>0.7293</v>
      </c>
      <c r="E5889" s="223">
        <f t="shared" si="1"/>
        <v>0.2707</v>
      </c>
      <c r="F5889" s="224">
        <v>5634.9</v>
      </c>
    </row>
    <row r="5890">
      <c r="A5890" s="219" t="s">
        <v>12481</v>
      </c>
      <c r="B5890" s="220" t="s">
        <v>12482</v>
      </c>
      <c r="C5890" s="221" t="s">
        <v>56</v>
      </c>
      <c r="D5890" s="222">
        <v>0.8014</v>
      </c>
      <c r="E5890" s="223">
        <f t="shared" si="1"/>
        <v>0.1986</v>
      </c>
      <c r="F5890" s="224">
        <v>40.74</v>
      </c>
    </row>
    <row r="5891">
      <c r="A5891" s="219" t="s">
        <v>12483</v>
      </c>
      <c r="B5891" s="220" t="s">
        <v>12482</v>
      </c>
      <c r="C5891" s="221" t="s">
        <v>114</v>
      </c>
      <c r="D5891" s="222">
        <v>0.7891</v>
      </c>
      <c r="E5891" s="223">
        <f t="shared" si="1"/>
        <v>0.2109</v>
      </c>
      <c r="F5891" s="224">
        <v>7232.58</v>
      </c>
    </row>
    <row r="5892">
      <c r="A5892" s="219" t="s">
        <v>12484</v>
      </c>
      <c r="B5892" s="220" t="s">
        <v>12485</v>
      </c>
      <c r="C5892" s="221" t="s">
        <v>114</v>
      </c>
      <c r="D5892" s="222">
        <v>0.7137</v>
      </c>
      <c r="E5892" s="223">
        <f t="shared" si="1"/>
        <v>0.2863</v>
      </c>
      <c r="F5892" s="224">
        <v>5327.44</v>
      </c>
    </row>
    <row r="5893">
      <c r="A5893" s="219" t="s">
        <v>12486</v>
      </c>
      <c r="B5893" s="220" t="s">
        <v>12487</v>
      </c>
      <c r="C5893" s="221" t="s">
        <v>56</v>
      </c>
      <c r="D5893" s="222">
        <v>0.7246</v>
      </c>
      <c r="E5893" s="223">
        <f t="shared" si="1"/>
        <v>0.2754</v>
      </c>
      <c r="F5893" s="224">
        <v>29.38</v>
      </c>
    </row>
    <row r="5894">
      <c r="A5894" s="219" t="s">
        <v>12488</v>
      </c>
      <c r="B5894" s="220" t="s">
        <v>12487</v>
      </c>
      <c r="C5894" s="221" t="s">
        <v>114</v>
      </c>
      <c r="D5894" s="222">
        <v>0.7097</v>
      </c>
      <c r="E5894" s="223">
        <f t="shared" si="1"/>
        <v>0.2903</v>
      </c>
      <c r="F5894" s="224">
        <v>5254.1</v>
      </c>
    </row>
    <row r="5895">
      <c r="A5895" s="219" t="s">
        <v>12489</v>
      </c>
      <c r="B5895" s="220" t="s">
        <v>12490</v>
      </c>
      <c r="C5895" s="221" t="s">
        <v>114</v>
      </c>
      <c r="D5895" s="222">
        <v>0.7786</v>
      </c>
      <c r="E5895" s="223">
        <f t="shared" si="1"/>
        <v>0.2214</v>
      </c>
      <c r="F5895" s="224">
        <v>6888.37</v>
      </c>
    </row>
    <row r="5896">
      <c r="A5896" s="219" t="s">
        <v>12491</v>
      </c>
      <c r="B5896" s="220" t="s">
        <v>12492</v>
      </c>
      <c r="C5896" s="221" t="s">
        <v>56</v>
      </c>
      <c r="D5896" s="222">
        <v>0.7911</v>
      </c>
      <c r="E5896" s="223">
        <f t="shared" si="1"/>
        <v>0.2089</v>
      </c>
      <c r="F5896" s="224">
        <v>38.73</v>
      </c>
    </row>
    <row r="5897">
      <c r="A5897" s="219" t="s">
        <v>12493</v>
      </c>
      <c r="B5897" s="220" t="s">
        <v>12494</v>
      </c>
      <c r="C5897" s="221" t="s">
        <v>56</v>
      </c>
      <c r="D5897" s="222">
        <v>0.7911</v>
      </c>
      <c r="E5897" s="223">
        <f t="shared" si="1"/>
        <v>0.2089</v>
      </c>
      <c r="F5897" s="224">
        <v>38.73</v>
      </c>
    </row>
    <row r="5898">
      <c r="A5898" s="219" t="s">
        <v>12495</v>
      </c>
      <c r="B5898" s="220" t="s">
        <v>12494</v>
      </c>
      <c r="C5898" s="221" t="s">
        <v>114</v>
      </c>
      <c r="D5898" s="222">
        <v>0.7786</v>
      </c>
      <c r="E5898" s="223">
        <f t="shared" si="1"/>
        <v>0.2214</v>
      </c>
      <c r="F5898" s="224">
        <v>6888.37</v>
      </c>
    </row>
    <row r="5899">
      <c r="A5899" s="219" t="s">
        <v>12496</v>
      </c>
      <c r="B5899" s="220" t="s">
        <v>12497</v>
      </c>
      <c r="C5899" s="221" t="s">
        <v>56</v>
      </c>
      <c r="D5899" s="222">
        <v>0.7484</v>
      </c>
      <c r="E5899" s="223">
        <f t="shared" si="1"/>
        <v>0.2516</v>
      </c>
      <c r="F5899" s="224">
        <v>32.15</v>
      </c>
    </row>
    <row r="5900">
      <c r="A5900" s="219" t="s">
        <v>12498</v>
      </c>
      <c r="B5900" s="220" t="s">
        <v>12499</v>
      </c>
      <c r="C5900" s="221" t="s">
        <v>114</v>
      </c>
      <c r="D5900" s="222">
        <v>0.7341</v>
      </c>
      <c r="E5900" s="223">
        <f t="shared" si="1"/>
        <v>0.2659</v>
      </c>
      <c r="F5900" s="224">
        <v>5735.47</v>
      </c>
    </row>
    <row r="5901">
      <c r="A5901" s="219" t="s">
        <v>12500</v>
      </c>
      <c r="B5901" s="220" t="s">
        <v>12501</v>
      </c>
      <c r="C5901" s="221" t="s">
        <v>114</v>
      </c>
      <c r="D5901" s="222">
        <v>0.7319</v>
      </c>
      <c r="E5901" s="223">
        <f t="shared" si="1"/>
        <v>0.2681</v>
      </c>
      <c r="F5901" s="224">
        <v>5688.35</v>
      </c>
    </row>
    <row r="5902">
      <c r="A5902" s="219" t="s">
        <v>12502</v>
      </c>
      <c r="B5902" s="220" t="s">
        <v>12503</v>
      </c>
      <c r="C5902" s="221" t="s">
        <v>56</v>
      </c>
      <c r="D5902" s="222">
        <v>0.7461</v>
      </c>
      <c r="E5902" s="223">
        <f t="shared" si="1"/>
        <v>0.2539</v>
      </c>
      <c r="F5902" s="224">
        <v>31.86</v>
      </c>
    </row>
    <row r="5903">
      <c r="A5903" s="219" t="s">
        <v>12504</v>
      </c>
      <c r="B5903" s="220" t="s">
        <v>12505</v>
      </c>
      <c r="C5903" s="221" t="s">
        <v>56</v>
      </c>
      <c r="D5903" s="222">
        <v>0.7461</v>
      </c>
      <c r="E5903" s="223">
        <f t="shared" si="1"/>
        <v>0.2539</v>
      </c>
      <c r="F5903" s="224">
        <v>31.86</v>
      </c>
    </row>
    <row r="5904">
      <c r="A5904" s="219" t="s">
        <v>12506</v>
      </c>
      <c r="B5904" s="220" t="s">
        <v>12505</v>
      </c>
      <c r="C5904" s="221" t="s">
        <v>114</v>
      </c>
      <c r="D5904" s="222">
        <v>0.7319</v>
      </c>
      <c r="E5904" s="223">
        <f t="shared" si="1"/>
        <v>0.2681</v>
      </c>
      <c r="F5904" s="224">
        <v>5688.35</v>
      </c>
    </row>
    <row r="5905">
      <c r="A5905" s="219" t="s">
        <v>12507</v>
      </c>
      <c r="B5905" s="220" t="s">
        <v>12508</v>
      </c>
      <c r="C5905" s="221" t="s">
        <v>56</v>
      </c>
      <c r="D5905" s="222">
        <v>0.7094</v>
      </c>
      <c r="E5905" s="223">
        <f t="shared" si="1"/>
        <v>0.2906</v>
      </c>
      <c r="F5905" s="224">
        <v>27.84</v>
      </c>
    </row>
    <row r="5906">
      <c r="A5906" s="219" t="s">
        <v>12509</v>
      </c>
      <c r="B5906" s="220" t="s">
        <v>12508</v>
      </c>
      <c r="C5906" s="221" t="s">
        <v>114</v>
      </c>
      <c r="D5906" s="222">
        <v>0.6941</v>
      </c>
      <c r="E5906" s="223">
        <f t="shared" si="1"/>
        <v>0.3059</v>
      </c>
      <c r="F5906" s="224">
        <v>4985.59</v>
      </c>
    </row>
    <row r="5907">
      <c r="A5907" s="219" t="s">
        <v>12510</v>
      </c>
      <c r="B5907" s="220" t="s">
        <v>12511</v>
      </c>
      <c r="C5907" s="221" t="s">
        <v>56</v>
      </c>
      <c r="D5907" s="222">
        <v>0.7911</v>
      </c>
      <c r="E5907" s="223">
        <f t="shared" si="1"/>
        <v>0.2089</v>
      </c>
      <c r="F5907" s="224">
        <v>38.73</v>
      </c>
    </row>
    <row r="5908">
      <c r="A5908" s="219" t="s">
        <v>12512</v>
      </c>
      <c r="B5908" s="220" t="s">
        <v>12511</v>
      </c>
      <c r="C5908" s="221" t="s">
        <v>114</v>
      </c>
      <c r="D5908" s="222">
        <v>0.7786</v>
      </c>
      <c r="E5908" s="223">
        <f t="shared" si="1"/>
        <v>0.2214</v>
      </c>
      <c r="F5908" s="224">
        <v>6888.37</v>
      </c>
    </row>
    <row r="5909">
      <c r="A5909" s="219" t="s">
        <v>12513</v>
      </c>
      <c r="B5909" s="220" t="s">
        <v>12514</v>
      </c>
      <c r="C5909" s="221" t="s">
        <v>56</v>
      </c>
      <c r="D5909" s="222">
        <v>0.7287</v>
      </c>
      <c r="E5909" s="223">
        <f t="shared" si="1"/>
        <v>0.2713</v>
      </c>
      <c r="F5909" s="224">
        <v>29.82</v>
      </c>
    </row>
    <row r="5910">
      <c r="A5910" s="219" t="s">
        <v>12515</v>
      </c>
      <c r="B5910" s="220" t="s">
        <v>12516</v>
      </c>
      <c r="C5910" s="221" t="s">
        <v>56</v>
      </c>
      <c r="D5910" s="222">
        <v>0.752</v>
      </c>
      <c r="E5910" s="223">
        <f t="shared" si="1"/>
        <v>0.248</v>
      </c>
      <c r="F5910" s="224">
        <v>32.62</v>
      </c>
    </row>
    <row r="5911">
      <c r="A5911" s="219" t="s">
        <v>12517</v>
      </c>
      <c r="B5911" s="220" t="s">
        <v>12518</v>
      </c>
      <c r="C5911" s="221" t="s">
        <v>56</v>
      </c>
      <c r="D5911" s="222">
        <v>0.7257</v>
      </c>
      <c r="E5911" s="223">
        <f t="shared" si="1"/>
        <v>0.2743</v>
      </c>
      <c r="F5911" s="224">
        <v>33.83</v>
      </c>
    </row>
    <row r="5912">
      <c r="A5912" s="219" t="s">
        <v>12519</v>
      </c>
      <c r="B5912" s="220" t="s">
        <v>12518</v>
      </c>
      <c r="C5912" s="221" t="s">
        <v>114</v>
      </c>
      <c r="D5912" s="222">
        <v>0.71</v>
      </c>
      <c r="E5912" s="223">
        <f t="shared" si="1"/>
        <v>0.29</v>
      </c>
      <c r="F5912" s="224">
        <v>6043.36</v>
      </c>
    </row>
    <row r="5913">
      <c r="A5913" s="219" t="s">
        <v>261</v>
      </c>
      <c r="B5913" s="220" t="s">
        <v>262</v>
      </c>
      <c r="C5913" s="221" t="s">
        <v>56</v>
      </c>
      <c r="D5913" s="222">
        <v>0.727</v>
      </c>
      <c r="E5913" s="223">
        <f t="shared" si="1"/>
        <v>0.273</v>
      </c>
      <c r="F5913" s="224">
        <v>33.99</v>
      </c>
    </row>
    <row r="5914">
      <c r="A5914" s="219" t="s">
        <v>12520</v>
      </c>
      <c r="B5914" s="220" t="s">
        <v>262</v>
      </c>
      <c r="C5914" s="221" t="s">
        <v>114</v>
      </c>
      <c r="D5914" s="222">
        <v>0.711</v>
      </c>
      <c r="E5914" s="223">
        <f t="shared" si="1"/>
        <v>0.289</v>
      </c>
      <c r="F5914" s="224">
        <v>6063.94</v>
      </c>
    </row>
    <row r="5915">
      <c r="A5915" s="219" t="s">
        <v>12521</v>
      </c>
      <c r="B5915" s="220" t="s">
        <v>12522</v>
      </c>
      <c r="C5915" s="221" t="s">
        <v>56</v>
      </c>
      <c r="D5915" s="222">
        <v>0.6888</v>
      </c>
      <c r="E5915" s="223">
        <f t="shared" si="1"/>
        <v>0.3112</v>
      </c>
      <c r="F5915" s="224">
        <v>35.64</v>
      </c>
    </row>
    <row r="5916">
      <c r="A5916" s="219" t="s">
        <v>12523</v>
      </c>
      <c r="B5916" s="220" t="s">
        <v>12522</v>
      </c>
      <c r="C5916" s="221" t="s">
        <v>114</v>
      </c>
      <c r="D5916" s="222">
        <v>0.6721</v>
      </c>
      <c r="E5916" s="223">
        <f t="shared" si="1"/>
        <v>0.3279</v>
      </c>
      <c r="F5916" s="224">
        <v>6384.13</v>
      </c>
    </row>
    <row r="5917">
      <c r="A5917" s="219" t="s">
        <v>12524</v>
      </c>
      <c r="B5917" s="220" t="s">
        <v>12525</v>
      </c>
      <c r="C5917" s="221" t="s">
        <v>56</v>
      </c>
      <c r="D5917" s="222">
        <v>0.6823</v>
      </c>
      <c r="E5917" s="223">
        <f t="shared" si="1"/>
        <v>0.3177</v>
      </c>
      <c r="F5917" s="224">
        <v>34.91</v>
      </c>
    </row>
    <row r="5918">
      <c r="A5918" s="219" t="s">
        <v>12526</v>
      </c>
      <c r="B5918" s="220" t="s">
        <v>12525</v>
      </c>
      <c r="C5918" s="221" t="s">
        <v>114</v>
      </c>
      <c r="D5918" s="222">
        <v>0.6656</v>
      </c>
      <c r="E5918" s="223">
        <f t="shared" si="1"/>
        <v>0.3344</v>
      </c>
      <c r="F5918" s="224">
        <v>6259.97</v>
      </c>
    </row>
    <row r="5919">
      <c r="A5919" s="219" t="s">
        <v>12527</v>
      </c>
      <c r="B5919" s="220" t="s">
        <v>12528</v>
      </c>
      <c r="C5919" s="221" t="s">
        <v>56</v>
      </c>
      <c r="D5919" s="222">
        <v>0.6888</v>
      </c>
      <c r="E5919" s="223">
        <f t="shared" si="1"/>
        <v>0.3112</v>
      </c>
      <c r="F5919" s="224">
        <v>35.64</v>
      </c>
    </row>
    <row r="5920">
      <c r="A5920" s="219" t="s">
        <v>12529</v>
      </c>
      <c r="B5920" s="220" t="s">
        <v>12528</v>
      </c>
      <c r="C5920" s="221" t="s">
        <v>114</v>
      </c>
      <c r="D5920" s="222">
        <v>0.6721</v>
      </c>
      <c r="E5920" s="223">
        <f t="shared" si="1"/>
        <v>0.3279</v>
      </c>
      <c r="F5920" s="224">
        <v>6384.13</v>
      </c>
    </row>
    <row r="5921">
      <c r="A5921" s="219" t="s">
        <v>12530</v>
      </c>
      <c r="B5921" s="220" t="s">
        <v>12531</v>
      </c>
      <c r="C5921" s="221" t="s">
        <v>114</v>
      </c>
      <c r="D5921" s="222">
        <v>0.6841</v>
      </c>
      <c r="E5921" s="223">
        <f t="shared" si="1"/>
        <v>0.3159</v>
      </c>
      <c r="F5921" s="224">
        <v>4828.71</v>
      </c>
    </row>
    <row r="5922">
      <c r="A5922" s="219" t="s">
        <v>12532</v>
      </c>
      <c r="B5922" s="220" t="s">
        <v>12533</v>
      </c>
      <c r="C5922" s="221" t="s">
        <v>56</v>
      </c>
      <c r="D5922" s="222">
        <v>0.7005</v>
      </c>
      <c r="E5922" s="223">
        <f t="shared" si="1"/>
        <v>0.2995</v>
      </c>
      <c r="F5922" s="224">
        <v>27.01</v>
      </c>
    </row>
    <row r="5923">
      <c r="A5923" s="219" t="s">
        <v>12534</v>
      </c>
      <c r="B5923" s="220" t="s">
        <v>12535</v>
      </c>
      <c r="C5923" s="221" t="s">
        <v>56</v>
      </c>
      <c r="D5923" s="222">
        <v>0.7184</v>
      </c>
      <c r="E5923" s="223">
        <f t="shared" si="1"/>
        <v>0.2816</v>
      </c>
      <c r="F5923" s="224">
        <v>28.73</v>
      </c>
    </row>
    <row r="5924">
      <c r="A5924" s="219" t="s">
        <v>593</v>
      </c>
      <c r="B5924" s="220" t="s">
        <v>594</v>
      </c>
      <c r="C5924" s="221" t="s">
        <v>56</v>
      </c>
      <c r="D5924" s="222">
        <v>0.725</v>
      </c>
      <c r="E5924" s="223">
        <f t="shared" si="1"/>
        <v>0.275</v>
      </c>
      <c r="F5924" s="224">
        <v>33.75</v>
      </c>
    </row>
    <row r="5925">
      <c r="A5925" s="219" t="s">
        <v>12536</v>
      </c>
      <c r="B5925" s="220" t="s">
        <v>594</v>
      </c>
      <c r="C5925" s="221" t="s">
        <v>114</v>
      </c>
      <c r="D5925" s="222">
        <v>0.7096</v>
      </c>
      <c r="E5925" s="223">
        <f t="shared" si="1"/>
        <v>0.2904</v>
      </c>
      <c r="F5925" s="224">
        <v>6033.04</v>
      </c>
    </row>
    <row r="5926">
      <c r="A5926" s="219" t="s">
        <v>53</v>
      </c>
      <c r="B5926" s="220" t="s">
        <v>55</v>
      </c>
      <c r="C5926" s="221" t="s">
        <v>56</v>
      </c>
      <c r="D5926" s="222">
        <v>0.6552</v>
      </c>
      <c r="E5926" s="223">
        <f t="shared" si="1"/>
        <v>0.3448</v>
      </c>
      <c r="F5926" s="224">
        <v>26.65</v>
      </c>
    </row>
    <row r="5927">
      <c r="A5927" s="219" t="s">
        <v>12537</v>
      </c>
      <c r="B5927" s="220" t="s">
        <v>12538</v>
      </c>
      <c r="C5927" s="221" t="s">
        <v>114</v>
      </c>
      <c r="D5927" s="222">
        <v>0.6373</v>
      </c>
      <c r="E5927" s="223">
        <f t="shared" si="1"/>
        <v>0.3627</v>
      </c>
      <c r="F5927" s="224">
        <v>4780.77</v>
      </c>
    </row>
    <row r="5928">
      <c r="A5928" s="219" t="s">
        <v>12539</v>
      </c>
      <c r="B5928" s="220" t="s">
        <v>12540</v>
      </c>
      <c r="C5928" s="221" t="s">
        <v>56</v>
      </c>
      <c r="D5928" s="222">
        <v>0.9695</v>
      </c>
      <c r="E5928" s="223">
        <f t="shared" si="1"/>
        <v>0.0305</v>
      </c>
      <c r="F5928" s="224">
        <v>168.96</v>
      </c>
    </row>
    <row r="5929">
      <c r="A5929" s="219" t="s">
        <v>12541</v>
      </c>
      <c r="B5929" s="220" t="s">
        <v>12542</v>
      </c>
      <c r="C5929" s="221" t="s">
        <v>56</v>
      </c>
      <c r="D5929" s="222">
        <v>0.6627</v>
      </c>
      <c r="E5929" s="223">
        <f t="shared" si="1"/>
        <v>0.3373</v>
      </c>
      <c r="F5929" s="224">
        <v>30.3</v>
      </c>
    </row>
    <row r="5930">
      <c r="A5930" s="219" t="s">
        <v>12543</v>
      </c>
      <c r="B5930" s="220" t="s">
        <v>12544</v>
      </c>
      <c r="C5930" s="221" t="s">
        <v>56</v>
      </c>
      <c r="D5930" s="222">
        <v>0.7083</v>
      </c>
      <c r="E5930" s="223">
        <f t="shared" si="1"/>
        <v>0.2917</v>
      </c>
      <c r="F5930" s="224">
        <v>35.04</v>
      </c>
      <c r="G5930" s="112">
        <f>F5930*D5930</f>
        <v>24.818832</v>
      </c>
      <c r="H5930" s="112">
        <f>F5930*E5930</f>
        <v>10.221168</v>
      </c>
    </row>
    <row r="5931">
      <c r="A5931" s="219" t="s">
        <v>12545</v>
      </c>
      <c r="B5931" s="220" t="s">
        <v>12544</v>
      </c>
      <c r="C5931" s="221" t="s">
        <v>114</v>
      </c>
      <c r="D5931" s="222">
        <v>0.6924</v>
      </c>
      <c r="E5931" s="223">
        <f t="shared" si="1"/>
        <v>0.3076</v>
      </c>
      <c r="F5931" s="224">
        <v>6271.41</v>
      </c>
    </row>
    <row r="5932">
      <c r="A5932" s="219" t="s">
        <v>12546</v>
      </c>
      <c r="B5932" s="220" t="s">
        <v>12547</v>
      </c>
      <c r="C5932" s="221" t="s">
        <v>114</v>
      </c>
      <c r="D5932" s="222">
        <v>0.6457</v>
      </c>
      <c r="E5932" s="223">
        <f t="shared" si="1"/>
        <v>0.3543</v>
      </c>
      <c r="F5932" s="224">
        <v>5444.2</v>
      </c>
    </row>
    <row r="5933">
      <c r="A5933" s="219" t="s">
        <v>12548</v>
      </c>
      <c r="B5933" s="220" t="s">
        <v>12549</v>
      </c>
      <c r="C5933" s="221" t="s">
        <v>56</v>
      </c>
      <c r="D5933" s="222">
        <v>0.8943</v>
      </c>
      <c r="E5933" s="223">
        <f t="shared" si="1"/>
        <v>0.1057</v>
      </c>
      <c r="F5933" s="224">
        <v>21.75</v>
      </c>
    </row>
    <row r="5934">
      <c r="A5934" s="219" t="s">
        <v>12550</v>
      </c>
      <c r="B5934" s="220" t="s">
        <v>12549</v>
      </c>
      <c r="C5934" s="221" t="s">
        <v>114</v>
      </c>
      <c r="D5934" s="222">
        <v>0.8829</v>
      </c>
      <c r="E5934" s="223">
        <f t="shared" si="1"/>
        <v>0.1171</v>
      </c>
      <c r="F5934" s="224">
        <v>3849.25</v>
      </c>
    </row>
    <row r="5935">
      <c r="A5935" s="219" t="s">
        <v>12551</v>
      </c>
      <c r="B5935" s="220" t="s">
        <v>12552</v>
      </c>
      <c r="C5935" s="221" t="s">
        <v>56</v>
      </c>
      <c r="D5935" s="222">
        <v>0.7274</v>
      </c>
      <c r="E5935" s="223">
        <f t="shared" si="1"/>
        <v>0.2726</v>
      </c>
      <c r="F5935" s="224">
        <v>33.24</v>
      </c>
    </row>
    <row r="5936">
      <c r="A5936" s="219" t="s">
        <v>12553</v>
      </c>
      <c r="B5936" s="220" t="s">
        <v>12554</v>
      </c>
      <c r="C5936" s="221" t="s">
        <v>114</v>
      </c>
      <c r="D5936" s="222">
        <v>0.7121</v>
      </c>
      <c r="E5936" s="223">
        <f t="shared" si="1"/>
        <v>0.2879</v>
      </c>
      <c r="F5936" s="224">
        <v>5939.99</v>
      </c>
    </row>
    <row r="5937">
      <c r="A5937" s="219" t="s">
        <v>12555</v>
      </c>
      <c r="B5937" s="220" t="s">
        <v>12556</v>
      </c>
      <c r="C5937" s="221" t="s">
        <v>56</v>
      </c>
      <c r="D5937" s="222">
        <v>0.9139</v>
      </c>
      <c r="E5937" s="223">
        <f t="shared" si="1"/>
        <v>0.0861</v>
      </c>
      <c r="F5937" s="224">
        <v>26.7</v>
      </c>
    </row>
    <row r="5938">
      <c r="A5938" s="219" t="s">
        <v>12557</v>
      </c>
      <c r="B5938" s="220" t="s">
        <v>12556</v>
      </c>
      <c r="C5938" s="221" t="s">
        <v>114</v>
      </c>
      <c r="D5938" s="222">
        <v>0.9076</v>
      </c>
      <c r="E5938" s="223">
        <f t="shared" si="1"/>
        <v>0.0924</v>
      </c>
      <c r="F5938" s="224">
        <v>4705.29</v>
      </c>
    </row>
    <row r="5939">
      <c r="A5939" s="219" t="s">
        <v>12558</v>
      </c>
      <c r="B5939" s="220" t="s">
        <v>12559</v>
      </c>
      <c r="C5939" s="221" t="s">
        <v>56</v>
      </c>
      <c r="D5939" s="222">
        <v>0.7484</v>
      </c>
      <c r="E5939" s="223">
        <f t="shared" si="1"/>
        <v>0.2516</v>
      </c>
      <c r="F5939" s="224">
        <v>32.15</v>
      </c>
    </row>
    <row r="5940">
      <c r="A5940" s="219" t="s">
        <v>12560</v>
      </c>
      <c r="B5940" s="220" t="s">
        <v>12561</v>
      </c>
      <c r="C5940" s="221" t="s">
        <v>56</v>
      </c>
      <c r="D5940" s="222">
        <v>0.9375</v>
      </c>
      <c r="E5940" s="223">
        <f t="shared" si="1"/>
        <v>0.0625</v>
      </c>
      <c r="F5940" s="224">
        <v>38.07</v>
      </c>
    </row>
    <row r="5941">
      <c r="A5941" s="219" t="s">
        <v>12562</v>
      </c>
      <c r="B5941" s="220" t="s">
        <v>12563</v>
      </c>
      <c r="C5941" s="221" t="s">
        <v>114</v>
      </c>
      <c r="D5941" s="222">
        <v>0.9327</v>
      </c>
      <c r="E5941" s="223">
        <f t="shared" si="1"/>
        <v>0.0673</v>
      </c>
      <c r="F5941" s="224">
        <v>6698.09</v>
      </c>
    </row>
    <row r="5942">
      <c r="A5942" s="219" t="s">
        <v>12564</v>
      </c>
      <c r="B5942" s="220" t="s">
        <v>12565</v>
      </c>
      <c r="C5942" s="221" t="s">
        <v>56</v>
      </c>
      <c r="D5942" s="222">
        <v>0.9107</v>
      </c>
      <c r="E5942" s="223">
        <f t="shared" si="1"/>
        <v>0.0893</v>
      </c>
      <c r="F5942" s="224">
        <v>27.0</v>
      </c>
    </row>
    <row r="5943">
      <c r="A5943" s="219" t="s">
        <v>12566</v>
      </c>
      <c r="B5943" s="220" t="s">
        <v>12567</v>
      </c>
      <c r="C5943" s="221" t="s">
        <v>56</v>
      </c>
      <c r="D5943" s="222">
        <v>0.9325</v>
      </c>
      <c r="E5943" s="223">
        <f t="shared" si="1"/>
        <v>0.0675</v>
      </c>
      <c r="F5943" s="224">
        <v>35.26</v>
      </c>
    </row>
    <row r="5944">
      <c r="A5944" s="219" t="s">
        <v>12568</v>
      </c>
      <c r="B5944" s="220" t="s">
        <v>12567</v>
      </c>
      <c r="C5944" s="221" t="s">
        <v>114</v>
      </c>
      <c r="D5944" s="222">
        <v>0.9272</v>
      </c>
      <c r="E5944" s="223">
        <f t="shared" si="1"/>
        <v>0.0728</v>
      </c>
      <c r="F5944" s="224">
        <v>6194.35</v>
      </c>
    </row>
    <row r="5945">
      <c r="A5945" s="219" t="s">
        <v>12569</v>
      </c>
      <c r="B5945" s="220" t="s">
        <v>12570</v>
      </c>
      <c r="C5945" s="221" t="s">
        <v>114</v>
      </c>
      <c r="D5945" s="222">
        <v>0.7383</v>
      </c>
      <c r="E5945" s="223">
        <f t="shared" si="1"/>
        <v>0.2617</v>
      </c>
      <c r="F5945" s="224">
        <v>5827.63</v>
      </c>
    </row>
    <row r="5946">
      <c r="A5946" s="219" t="s">
        <v>64</v>
      </c>
      <c r="B5946" s="220" t="s">
        <v>65</v>
      </c>
      <c r="C5946" s="221" t="s">
        <v>56</v>
      </c>
      <c r="D5946" s="222">
        <v>0.7287</v>
      </c>
      <c r="E5946" s="223">
        <f t="shared" si="1"/>
        <v>0.2713</v>
      </c>
      <c r="F5946" s="224">
        <v>34.2</v>
      </c>
    </row>
    <row r="5947">
      <c r="A5947" s="219" t="s">
        <v>12571</v>
      </c>
      <c r="B5947" s="220" t="s">
        <v>65</v>
      </c>
      <c r="C5947" s="221" t="s">
        <v>114</v>
      </c>
      <c r="D5947" s="222">
        <v>0.7131</v>
      </c>
      <c r="E5947" s="223">
        <f t="shared" si="1"/>
        <v>0.2869</v>
      </c>
      <c r="F5947" s="224">
        <v>6108.58</v>
      </c>
    </row>
    <row r="5948">
      <c r="A5948" s="219" t="s">
        <v>12572</v>
      </c>
      <c r="B5948" s="220" t="s">
        <v>12573</v>
      </c>
      <c r="C5948" s="221" t="s">
        <v>56</v>
      </c>
      <c r="D5948" s="222">
        <v>0.6765</v>
      </c>
      <c r="E5948" s="223">
        <f t="shared" si="1"/>
        <v>0.3235</v>
      </c>
      <c r="F5948" s="224">
        <v>28.41</v>
      </c>
    </row>
    <row r="5949">
      <c r="A5949" s="219" t="s">
        <v>12574</v>
      </c>
      <c r="B5949" s="220" t="s">
        <v>12573</v>
      </c>
      <c r="C5949" s="221" t="s">
        <v>114</v>
      </c>
      <c r="D5949" s="222">
        <v>0.6602</v>
      </c>
      <c r="E5949" s="223">
        <f t="shared" si="1"/>
        <v>0.3398</v>
      </c>
      <c r="F5949" s="224">
        <v>5103.61</v>
      </c>
    </row>
    <row r="5950">
      <c r="A5950" s="219" t="s">
        <v>12575</v>
      </c>
      <c r="B5950" s="220" t="s">
        <v>12576</v>
      </c>
      <c r="C5950" s="221" t="s">
        <v>107</v>
      </c>
      <c r="D5950" s="222">
        <v>0.5556</v>
      </c>
      <c r="E5950" s="223">
        <f t="shared" si="1"/>
        <v>0.4444</v>
      </c>
      <c r="F5950" s="224">
        <v>0.63</v>
      </c>
    </row>
    <row r="5951">
      <c r="A5951" s="219" t="s">
        <v>12577</v>
      </c>
      <c r="B5951" s="220" t="s">
        <v>12578</v>
      </c>
      <c r="C5951" s="221" t="s">
        <v>32</v>
      </c>
      <c r="D5951" s="222">
        <v>0.4841</v>
      </c>
      <c r="E5951" s="223">
        <f t="shared" si="1"/>
        <v>0.5159</v>
      </c>
      <c r="F5951" s="224">
        <v>136.95</v>
      </c>
    </row>
    <row r="5952">
      <c r="A5952" s="219" t="s">
        <v>12579</v>
      </c>
      <c r="B5952" s="220" t="s">
        <v>12580</v>
      </c>
      <c r="C5952" s="221" t="s">
        <v>32</v>
      </c>
      <c r="D5952" s="222">
        <v>0.4654</v>
      </c>
      <c r="E5952" s="223">
        <f t="shared" si="1"/>
        <v>0.5346</v>
      </c>
      <c r="F5952" s="224">
        <v>222.75</v>
      </c>
    </row>
    <row r="5953">
      <c r="A5953" s="219" t="s">
        <v>12581</v>
      </c>
      <c r="B5953" s="220" t="s">
        <v>12582</v>
      </c>
      <c r="C5953" s="221" t="s">
        <v>107</v>
      </c>
      <c r="D5953" s="222">
        <v>0.4521</v>
      </c>
      <c r="E5953" s="223">
        <f t="shared" si="1"/>
        <v>0.5479</v>
      </c>
      <c r="F5953" s="224">
        <v>90.87</v>
      </c>
    </row>
    <row r="5954">
      <c r="A5954" s="219" t="s">
        <v>12583</v>
      </c>
      <c r="B5954" s="220" t="s">
        <v>12584</v>
      </c>
      <c r="C5954" s="221" t="s">
        <v>107</v>
      </c>
      <c r="D5954" s="222">
        <v>0.4422</v>
      </c>
      <c r="E5954" s="223">
        <f t="shared" si="1"/>
        <v>0.5578</v>
      </c>
      <c r="F5954" s="224">
        <v>73.74</v>
      </c>
    </row>
    <row r="5955">
      <c r="A5955" s="219" t="s">
        <v>12585</v>
      </c>
      <c r="B5955" s="220" t="s">
        <v>12586</v>
      </c>
      <c r="C5955" s="221" t="s">
        <v>32</v>
      </c>
      <c r="D5955" s="222">
        <v>0.6868</v>
      </c>
      <c r="E5955" s="223">
        <f t="shared" si="1"/>
        <v>0.3132</v>
      </c>
      <c r="F5955" s="224">
        <v>45.28</v>
      </c>
    </row>
    <row r="5956">
      <c r="A5956" s="219" t="s">
        <v>12587</v>
      </c>
      <c r="B5956" s="220" t="s">
        <v>12588</v>
      </c>
      <c r="C5956" s="221" t="s">
        <v>107</v>
      </c>
      <c r="D5956" s="222">
        <v>0.5633</v>
      </c>
      <c r="E5956" s="223">
        <f t="shared" si="1"/>
        <v>0.4367</v>
      </c>
      <c r="F5956" s="224">
        <v>10.9</v>
      </c>
    </row>
    <row r="5957">
      <c r="A5957" s="219" t="s">
        <v>12589</v>
      </c>
      <c r="B5957" s="220" t="s">
        <v>12590</v>
      </c>
      <c r="C5957" s="221" t="s">
        <v>32</v>
      </c>
      <c r="D5957" s="222">
        <v>0.6898</v>
      </c>
      <c r="E5957" s="223">
        <f t="shared" si="1"/>
        <v>0.3102</v>
      </c>
      <c r="F5957" s="224">
        <v>2.45</v>
      </c>
    </row>
    <row r="5958">
      <c r="A5958" s="219" t="s">
        <v>12591</v>
      </c>
      <c r="B5958" s="220" t="s">
        <v>12592</v>
      </c>
      <c r="C5958" s="221" t="s">
        <v>32</v>
      </c>
      <c r="D5958" s="222">
        <v>0.021</v>
      </c>
      <c r="E5958" s="223">
        <f t="shared" si="1"/>
        <v>0.979</v>
      </c>
      <c r="F5958" s="224">
        <v>494.24</v>
      </c>
    </row>
    <row r="5959">
      <c r="A5959" s="219" t="s">
        <v>12593</v>
      </c>
      <c r="B5959" s="220" t="s">
        <v>12594</v>
      </c>
      <c r="C5959" s="221" t="s">
        <v>32</v>
      </c>
      <c r="D5959" s="222">
        <v>0.0364</v>
      </c>
      <c r="E5959" s="223">
        <f t="shared" si="1"/>
        <v>0.9636</v>
      </c>
      <c r="F5959" s="224">
        <v>383.02</v>
      </c>
    </row>
    <row r="5960">
      <c r="A5960" s="219" t="s">
        <v>12595</v>
      </c>
      <c r="B5960" s="220" t="s">
        <v>12596</v>
      </c>
      <c r="C5960" s="221" t="s">
        <v>32</v>
      </c>
      <c r="D5960" s="222">
        <v>0.015</v>
      </c>
      <c r="E5960" s="223">
        <f t="shared" si="1"/>
        <v>0.985</v>
      </c>
      <c r="F5960" s="224">
        <v>454.9</v>
      </c>
    </row>
    <row r="5961">
      <c r="A5961" s="219" t="s">
        <v>12597</v>
      </c>
      <c r="B5961" s="220" t="s">
        <v>12598</v>
      </c>
      <c r="C5961" s="221" t="s">
        <v>32</v>
      </c>
      <c r="D5961" s="222">
        <v>0.1011</v>
      </c>
      <c r="E5961" s="223">
        <f t="shared" si="1"/>
        <v>0.8989</v>
      </c>
      <c r="F5961" s="224">
        <v>45.68</v>
      </c>
    </row>
    <row r="5962">
      <c r="A5962" s="219" t="s">
        <v>12599</v>
      </c>
      <c r="B5962" s="220" t="s">
        <v>12600</v>
      </c>
      <c r="C5962" s="221" t="s">
        <v>32</v>
      </c>
      <c r="D5962" s="222">
        <v>0.0513</v>
      </c>
      <c r="E5962" s="223">
        <f t="shared" si="1"/>
        <v>0.9487</v>
      </c>
      <c r="F5962" s="224">
        <v>90.01</v>
      </c>
    </row>
    <row r="5963">
      <c r="A5963" s="219" t="s">
        <v>12601</v>
      </c>
      <c r="B5963" s="220" t="s">
        <v>12602</v>
      </c>
      <c r="C5963" s="221" t="s">
        <v>32</v>
      </c>
      <c r="D5963" s="222">
        <v>0.1749</v>
      </c>
      <c r="E5963" s="223">
        <f t="shared" si="1"/>
        <v>0.8251</v>
      </c>
      <c r="F5963" s="224">
        <v>404.17</v>
      </c>
    </row>
    <row r="5964">
      <c r="A5964" s="219" t="s">
        <v>12603</v>
      </c>
      <c r="B5964" s="220" t="s">
        <v>12604</v>
      </c>
      <c r="C5964" s="221" t="s">
        <v>32</v>
      </c>
      <c r="D5964" s="222">
        <v>0.0712</v>
      </c>
      <c r="E5964" s="223">
        <f t="shared" si="1"/>
        <v>0.9288</v>
      </c>
      <c r="F5964" s="224">
        <v>826.66</v>
      </c>
    </row>
    <row r="5965">
      <c r="A5965" s="219" t="s">
        <v>12605</v>
      </c>
      <c r="B5965" s="220" t="s">
        <v>12606</v>
      </c>
      <c r="C5965" s="221" t="s">
        <v>32</v>
      </c>
      <c r="D5965" s="222">
        <v>0.1909</v>
      </c>
      <c r="E5965" s="223">
        <f t="shared" si="1"/>
        <v>0.8091</v>
      </c>
      <c r="F5965" s="224">
        <v>370.3</v>
      </c>
    </row>
    <row r="5966">
      <c r="A5966" s="219" t="s">
        <v>12607</v>
      </c>
      <c r="B5966" s="220" t="s">
        <v>12608</v>
      </c>
      <c r="C5966" s="221" t="s">
        <v>32</v>
      </c>
      <c r="D5966" s="222">
        <v>0.0799</v>
      </c>
      <c r="E5966" s="223">
        <f t="shared" si="1"/>
        <v>0.9201</v>
      </c>
      <c r="F5966" s="224">
        <v>736.36</v>
      </c>
    </row>
    <row r="5967">
      <c r="A5967" s="219" t="s">
        <v>12609</v>
      </c>
      <c r="B5967" s="220" t="s">
        <v>12610</v>
      </c>
      <c r="C5967" s="221" t="s">
        <v>32</v>
      </c>
      <c r="D5967" s="222">
        <v>0.0956</v>
      </c>
      <c r="E5967" s="223">
        <f t="shared" si="1"/>
        <v>0.9044</v>
      </c>
      <c r="F5967" s="224">
        <v>430.56</v>
      </c>
    </row>
    <row r="5968">
      <c r="A5968" s="219" t="s">
        <v>12611</v>
      </c>
      <c r="B5968" s="220" t="s">
        <v>12612</v>
      </c>
      <c r="C5968" s="221" t="s">
        <v>32</v>
      </c>
      <c r="D5968" s="222">
        <v>0.0968</v>
      </c>
      <c r="E5968" s="223">
        <f t="shared" si="1"/>
        <v>0.9032</v>
      </c>
      <c r="F5968" s="224">
        <v>440.95</v>
      </c>
    </row>
    <row r="5969">
      <c r="A5969" s="219" t="s">
        <v>12613</v>
      </c>
      <c r="B5969" s="220" t="s">
        <v>12614</v>
      </c>
      <c r="C5969" s="221" t="s">
        <v>32</v>
      </c>
      <c r="D5969" s="222">
        <v>0.102</v>
      </c>
      <c r="E5969" s="223">
        <f t="shared" si="1"/>
        <v>0.898</v>
      </c>
      <c r="F5969" s="224">
        <v>308.1</v>
      </c>
    </row>
    <row r="5970">
      <c r="A5970" s="219" t="s">
        <v>12615</v>
      </c>
      <c r="B5970" s="220" t="s">
        <v>12616</v>
      </c>
      <c r="C5970" s="221" t="s">
        <v>32</v>
      </c>
      <c r="D5970" s="222">
        <v>0.0703</v>
      </c>
      <c r="E5970" s="223">
        <f t="shared" si="1"/>
        <v>0.9297</v>
      </c>
      <c r="F5970" s="224">
        <v>1289.13</v>
      </c>
    </row>
    <row r="5971">
      <c r="A5971" s="219" t="s">
        <v>12617</v>
      </c>
      <c r="B5971" s="220" t="s">
        <v>12618</v>
      </c>
      <c r="C5971" s="221" t="s">
        <v>32</v>
      </c>
      <c r="D5971" s="222">
        <v>0.1471</v>
      </c>
      <c r="E5971" s="223">
        <f t="shared" si="1"/>
        <v>0.8529</v>
      </c>
      <c r="F5971" s="224">
        <v>775.74</v>
      </c>
    </row>
    <row r="5972">
      <c r="A5972" s="219" t="s">
        <v>12619</v>
      </c>
      <c r="B5972" s="220" t="s">
        <v>12620</v>
      </c>
      <c r="C5972" s="221" t="s">
        <v>32</v>
      </c>
      <c r="D5972" s="222">
        <v>0.0649</v>
      </c>
      <c r="E5972" s="223">
        <f t="shared" si="1"/>
        <v>0.9351</v>
      </c>
      <c r="F5972" s="224">
        <v>1507.83</v>
      </c>
    </row>
    <row r="5973">
      <c r="A5973" s="219" t="s">
        <v>12621</v>
      </c>
      <c r="B5973" s="220" t="s">
        <v>12622</v>
      </c>
      <c r="C5973" s="221" t="s">
        <v>32</v>
      </c>
      <c r="D5973" s="222">
        <v>0.0928</v>
      </c>
      <c r="E5973" s="223">
        <f t="shared" si="1"/>
        <v>0.9072</v>
      </c>
      <c r="F5973" s="224">
        <v>1459.34</v>
      </c>
    </row>
    <row r="5974">
      <c r="A5974" s="219" t="s">
        <v>12623</v>
      </c>
      <c r="B5974" s="220" t="s">
        <v>12624</v>
      </c>
      <c r="C5974" s="221" t="s">
        <v>32</v>
      </c>
      <c r="D5974" s="222">
        <v>0.0541</v>
      </c>
      <c r="E5974" s="223">
        <f t="shared" si="1"/>
        <v>0.9459</v>
      </c>
      <c r="F5974" s="224">
        <v>704.49</v>
      </c>
    </row>
    <row r="5975">
      <c r="A5975" s="219" t="s">
        <v>12625</v>
      </c>
      <c r="B5975" s="220" t="s">
        <v>12626</v>
      </c>
      <c r="C5975" s="221" t="s">
        <v>32</v>
      </c>
      <c r="D5975" s="222">
        <v>0.0997</v>
      </c>
      <c r="E5975" s="223">
        <f t="shared" si="1"/>
        <v>0.9003</v>
      </c>
      <c r="F5975" s="224">
        <v>429.92</v>
      </c>
    </row>
    <row r="5976">
      <c r="A5976" s="219" t="s">
        <v>12627</v>
      </c>
      <c r="B5976" s="220" t="s">
        <v>12628</v>
      </c>
      <c r="C5976" s="221" t="s">
        <v>32</v>
      </c>
      <c r="D5976" s="222">
        <v>0.0922</v>
      </c>
      <c r="E5976" s="223">
        <f t="shared" si="1"/>
        <v>0.9078</v>
      </c>
      <c r="F5976" s="224">
        <v>464.69</v>
      </c>
    </row>
    <row r="5977">
      <c r="A5977" s="219" t="s">
        <v>12629</v>
      </c>
      <c r="B5977" s="220" t="s">
        <v>12630</v>
      </c>
      <c r="C5977" s="221" t="s">
        <v>32</v>
      </c>
      <c r="D5977" s="222">
        <v>0.0503</v>
      </c>
      <c r="E5977" s="223">
        <f t="shared" si="1"/>
        <v>0.9497</v>
      </c>
      <c r="F5977" s="224">
        <v>378.81</v>
      </c>
    </row>
    <row r="5978">
      <c r="A5978" s="219" t="s">
        <v>12631</v>
      </c>
      <c r="B5978" s="220" t="s">
        <v>12632</v>
      </c>
      <c r="C5978" s="221" t="s">
        <v>32</v>
      </c>
      <c r="D5978" s="222">
        <v>0.1225</v>
      </c>
      <c r="E5978" s="223">
        <f t="shared" si="1"/>
        <v>0.8775</v>
      </c>
      <c r="F5978" s="224">
        <v>233.29</v>
      </c>
    </row>
    <row r="5979">
      <c r="A5979" s="219" t="s">
        <v>12633</v>
      </c>
      <c r="B5979" s="220" t="s">
        <v>12634</v>
      </c>
      <c r="C5979" s="221" t="s">
        <v>32</v>
      </c>
      <c r="D5979" s="222">
        <v>0.1167</v>
      </c>
      <c r="E5979" s="223">
        <f t="shared" si="1"/>
        <v>0.8833</v>
      </c>
      <c r="F5979" s="224">
        <v>244.76</v>
      </c>
    </row>
    <row r="5980">
      <c r="A5980" s="219" t="s">
        <v>12635</v>
      </c>
      <c r="B5980" s="220" t="s">
        <v>12636</v>
      </c>
      <c r="C5980" s="221" t="s">
        <v>32</v>
      </c>
      <c r="D5980" s="222">
        <v>0.1132</v>
      </c>
      <c r="E5980" s="223">
        <f t="shared" si="1"/>
        <v>0.8868</v>
      </c>
      <c r="F5980" s="224">
        <v>252.39</v>
      </c>
    </row>
    <row r="5981">
      <c r="A5981" s="219" t="s">
        <v>12637</v>
      </c>
      <c r="B5981" s="220" t="s">
        <v>12638</v>
      </c>
      <c r="C5981" s="221" t="s">
        <v>32</v>
      </c>
      <c r="D5981" s="222">
        <v>0.1106</v>
      </c>
      <c r="E5981" s="223">
        <f t="shared" si="1"/>
        <v>0.8894</v>
      </c>
      <c r="F5981" s="224">
        <v>258.24</v>
      </c>
    </row>
    <row r="5982">
      <c r="A5982" s="219" t="s">
        <v>12639</v>
      </c>
      <c r="B5982" s="220" t="s">
        <v>12640</v>
      </c>
      <c r="C5982" s="221" t="s">
        <v>32</v>
      </c>
      <c r="D5982" s="222">
        <v>0.1075</v>
      </c>
      <c r="E5982" s="223">
        <f t="shared" si="1"/>
        <v>0.8925</v>
      </c>
      <c r="F5982" s="224">
        <v>265.88</v>
      </c>
    </row>
    <row r="5983">
      <c r="A5983" s="219" t="s">
        <v>12641</v>
      </c>
      <c r="B5983" s="220" t="s">
        <v>12642</v>
      </c>
      <c r="C5983" s="221" t="s">
        <v>32</v>
      </c>
      <c r="D5983" s="222">
        <v>0.0999</v>
      </c>
      <c r="E5983" s="223">
        <f t="shared" si="1"/>
        <v>0.9001</v>
      </c>
      <c r="F5983" s="224">
        <v>285.86</v>
      </c>
    </row>
    <row r="5984">
      <c r="A5984" s="219" t="s">
        <v>12643</v>
      </c>
      <c r="B5984" s="220" t="s">
        <v>12644</v>
      </c>
      <c r="C5984" s="221" t="s">
        <v>32</v>
      </c>
      <c r="D5984" s="222">
        <v>0.0957</v>
      </c>
      <c r="E5984" s="223">
        <f t="shared" si="1"/>
        <v>0.9043</v>
      </c>
      <c r="F5984" s="224">
        <v>298.62</v>
      </c>
    </row>
    <row r="5985">
      <c r="A5985" s="219" t="s">
        <v>12645</v>
      </c>
      <c r="B5985" s="220" t="s">
        <v>12646</v>
      </c>
      <c r="C5985" s="221" t="s">
        <v>32</v>
      </c>
      <c r="D5985" s="222">
        <v>0.0932</v>
      </c>
      <c r="E5985" s="223">
        <f t="shared" si="1"/>
        <v>0.9068</v>
      </c>
      <c r="F5985" s="224">
        <v>306.59</v>
      </c>
    </row>
    <row r="5986">
      <c r="A5986" s="219" t="s">
        <v>12647</v>
      </c>
      <c r="B5986" s="220" t="s">
        <v>12648</v>
      </c>
      <c r="C5986" s="221" t="s">
        <v>32</v>
      </c>
      <c r="D5986" s="222">
        <v>0.1134</v>
      </c>
      <c r="E5986" s="223">
        <f t="shared" si="1"/>
        <v>0.8866</v>
      </c>
      <c r="F5986" s="224">
        <v>118.59</v>
      </c>
    </row>
    <row r="5987">
      <c r="A5987" s="219" t="s">
        <v>295</v>
      </c>
      <c r="B5987" s="220" t="s">
        <v>12649</v>
      </c>
      <c r="C5987" s="221" t="s">
        <v>32</v>
      </c>
      <c r="D5987" s="222">
        <v>0.0462</v>
      </c>
      <c r="E5987" s="223">
        <f t="shared" si="1"/>
        <v>0.9538</v>
      </c>
      <c r="F5987" s="224">
        <v>636.39</v>
      </c>
    </row>
    <row r="5988">
      <c r="A5988" s="219" t="s">
        <v>960</v>
      </c>
      <c r="B5988" s="220" t="s">
        <v>12650</v>
      </c>
      <c r="C5988" s="221" t="s">
        <v>32</v>
      </c>
      <c r="D5988" s="222">
        <v>0.0645</v>
      </c>
      <c r="E5988" s="223">
        <f t="shared" si="1"/>
        <v>0.9355</v>
      </c>
      <c r="F5988" s="224">
        <v>367.52</v>
      </c>
    </row>
    <row r="5989">
      <c r="A5989" s="219" t="s">
        <v>12651</v>
      </c>
      <c r="B5989" s="220" t="s">
        <v>12652</v>
      </c>
      <c r="C5989" s="221" t="s">
        <v>32</v>
      </c>
      <c r="D5989" s="222">
        <v>0.1536</v>
      </c>
      <c r="E5989" s="223">
        <f t="shared" si="1"/>
        <v>0.8464</v>
      </c>
      <c r="F5989" s="224">
        <v>183.79</v>
      </c>
    </row>
    <row r="5990">
      <c r="A5990" s="219" t="s">
        <v>12653</v>
      </c>
      <c r="B5990" s="220" t="s">
        <v>12654</v>
      </c>
      <c r="C5990" s="221" t="s">
        <v>32</v>
      </c>
      <c r="D5990" s="222">
        <v>0.0748</v>
      </c>
      <c r="E5990" s="223">
        <f t="shared" si="1"/>
        <v>0.9252</v>
      </c>
      <c r="F5990" s="224">
        <v>557.62</v>
      </c>
    </row>
    <row r="5991">
      <c r="A5991" s="219" t="s">
        <v>12655</v>
      </c>
      <c r="B5991" s="220" t="s">
        <v>12656</v>
      </c>
      <c r="C5991" s="221" t="s">
        <v>32</v>
      </c>
      <c r="D5991" s="222">
        <v>0.1247</v>
      </c>
      <c r="E5991" s="223">
        <f t="shared" si="1"/>
        <v>0.8753</v>
      </c>
      <c r="F5991" s="224">
        <v>288.75</v>
      </c>
    </row>
    <row r="5992">
      <c r="A5992" s="219" t="s">
        <v>12657</v>
      </c>
      <c r="B5992" s="220" t="s">
        <v>12658</v>
      </c>
      <c r="C5992" s="221" t="s">
        <v>32</v>
      </c>
      <c r="D5992" s="222">
        <v>0.0624</v>
      </c>
      <c r="E5992" s="223">
        <f t="shared" si="1"/>
        <v>0.9376</v>
      </c>
      <c r="F5992" s="224">
        <v>255.3</v>
      </c>
    </row>
    <row r="5993">
      <c r="A5993" s="219" t="s">
        <v>12659</v>
      </c>
      <c r="B5993" s="220" t="s">
        <v>12660</v>
      </c>
      <c r="C5993" s="221" t="s">
        <v>32</v>
      </c>
      <c r="D5993" s="222">
        <v>0.057</v>
      </c>
      <c r="E5993" s="223">
        <f t="shared" si="1"/>
        <v>0.943</v>
      </c>
      <c r="F5993" s="224">
        <v>279.13</v>
      </c>
    </row>
    <row r="5994">
      <c r="A5994" s="219" t="s">
        <v>12661</v>
      </c>
      <c r="B5994" s="220" t="s">
        <v>12662</v>
      </c>
      <c r="C5994" s="221" t="s">
        <v>32</v>
      </c>
      <c r="D5994" s="222">
        <v>0.067</v>
      </c>
      <c r="E5994" s="223">
        <f t="shared" si="1"/>
        <v>0.933</v>
      </c>
      <c r="F5994" s="224">
        <v>68.34</v>
      </c>
    </row>
    <row r="5995">
      <c r="A5995" s="219" t="s">
        <v>12663</v>
      </c>
      <c r="B5995" s="220" t="s">
        <v>12664</v>
      </c>
      <c r="C5995" s="221" t="s">
        <v>32</v>
      </c>
      <c r="D5995" s="222">
        <v>0.0617</v>
      </c>
      <c r="E5995" s="223">
        <f t="shared" si="1"/>
        <v>0.9383</v>
      </c>
      <c r="F5995" s="224">
        <v>74.2</v>
      </c>
    </row>
    <row r="5996">
      <c r="A5996" s="219" t="s">
        <v>12665</v>
      </c>
      <c r="B5996" s="220" t="s">
        <v>12666</v>
      </c>
      <c r="C5996" s="221" t="s">
        <v>32</v>
      </c>
      <c r="D5996" s="222">
        <v>0.3872</v>
      </c>
      <c r="E5996" s="223">
        <f t="shared" si="1"/>
        <v>0.6128</v>
      </c>
      <c r="F5996" s="224">
        <v>11.83</v>
      </c>
    </row>
    <row r="5997">
      <c r="A5997" s="219" t="s">
        <v>12667</v>
      </c>
      <c r="B5997" s="220" t="s">
        <v>12668</v>
      </c>
      <c r="C5997" s="221" t="s">
        <v>32</v>
      </c>
      <c r="D5997" s="222">
        <v>0.3459</v>
      </c>
      <c r="E5997" s="223">
        <f t="shared" si="1"/>
        <v>0.6541</v>
      </c>
      <c r="F5997" s="224">
        <v>13.24</v>
      </c>
    </row>
    <row r="5998">
      <c r="A5998" s="219" t="s">
        <v>12669</v>
      </c>
      <c r="B5998" s="220" t="s">
        <v>12670</v>
      </c>
      <c r="C5998" s="221" t="s">
        <v>32</v>
      </c>
      <c r="D5998" s="222">
        <v>0.1897</v>
      </c>
      <c r="E5998" s="223">
        <f t="shared" si="1"/>
        <v>0.8103</v>
      </c>
      <c r="F5998" s="224">
        <v>301.2</v>
      </c>
    </row>
    <row r="5999">
      <c r="A5999" s="219" t="s">
        <v>12671</v>
      </c>
      <c r="B5999" s="220" t="s">
        <v>12672</v>
      </c>
      <c r="C5999" s="221" t="s">
        <v>32</v>
      </c>
      <c r="D5999" s="222">
        <v>0.0825</v>
      </c>
      <c r="E5999" s="223">
        <f t="shared" si="1"/>
        <v>0.9175</v>
      </c>
      <c r="F5999" s="224">
        <v>356.3</v>
      </c>
    </row>
    <row r="6000">
      <c r="A6000" s="219" t="s">
        <v>12673</v>
      </c>
      <c r="B6000" s="220" t="s">
        <v>12674</v>
      </c>
      <c r="C6000" s="221" t="s">
        <v>32</v>
      </c>
      <c r="D6000" s="222">
        <v>0.0932</v>
      </c>
      <c r="E6000" s="223">
        <f t="shared" si="1"/>
        <v>0.9068</v>
      </c>
      <c r="F6000" s="224">
        <v>462.2</v>
      </c>
    </row>
    <row r="6001">
      <c r="A6001" s="219" t="s">
        <v>12675</v>
      </c>
      <c r="B6001" s="220" t="s">
        <v>12676</v>
      </c>
      <c r="C6001" s="221" t="s">
        <v>32</v>
      </c>
      <c r="D6001" s="222">
        <v>0.1163</v>
      </c>
      <c r="E6001" s="223">
        <f t="shared" si="1"/>
        <v>0.8837</v>
      </c>
      <c r="F6001" s="224">
        <v>408.42</v>
      </c>
    </row>
    <row r="6002">
      <c r="A6002" s="219" t="s">
        <v>12677</v>
      </c>
      <c r="B6002" s="220" t="s">
        <v>12678</v>
      </c>
      <c r="C6002" s="221" t="s">
        <v>32</v>
      </c>
      <c r="D6002" s="222">
        <v>0.064</v>
      </c>
      <c r="E6002" s="223">
        <f t="shared" si="1"/>
        <v>0.936</v>
      </c>
      <c r="F6002" s="224">
        <v>1313.67</v>
      </c>
    </row>
    <row r="6003">
      <c r="A6003" s="219" t="s">
        <v>12679</v>
      </c>
      <c r="B6003" s="220" t="s">
        <v>12680</v>
      </c>
      <c r="C6003" s="221" t="s">
        <v>32</v>
      </c>
      <c r="D6003" s="222">
        <v>0.069</v>
      </c>
      <c r="E6003" s="223">
        <f t="shared" si="1"/>
        <v>0.931</v>
      </c>
      <c r="F6003" s="224">
        <v>991.31</v>
      </c>
    </row>
    <row r="6004">
      <c r="A6004" s="219" t="s">
        <v>12681</v>
      </c>
      <c r="B6004" s="220" t="s">
        <v>12682</v>
      </c>
      <c r="C6004" s="221" t="s">
        <v>32</v>
      </c>
      <c r="D6004" s="222">
        <v>0.0734</v>
      </c>
      <c r="E6004" s="223">
        <f t="shared" si="1"/>
        <v>0.9266</v>
      </c>
      <c r="F6004" s="224">
        <v>174.58</v>
      </c>
    </row>
    <row r="6005">
      <c r="A6005" s="219" t="s">
        <v>12683</v>
      </c>
      <c r="B6005" s="220" t="s">
        <v>12684</v>
      </c>
      <c r="C6005" s="221" t="s">
        <v>32</v>
      </c>
      <c r="D6005" s="222">
        <v>0.0946</v>
      </c>
      <c r="E6005" s="223">
        <f t="shared" si="1"/>
        <v>0.9054</v>
      </c>
      <c r="F6005" s="224">
        <v>280.48</v>
      </c>
    </row>
    <row r="6006">
      <c r="A6006" s="219" t="s">
        <v>12685</v>
      </c>
      <c r="B6006" s="220" t="s">
        <v>12686</v>
      </c>
      <c r="C6006" s="221" t="s">
        <v>32</v>
      </c>
      <c r="D6006" s="222">
        <v>0.0964</v>
      </c>
      <c r="E6006" s="223">
        <f t="shared" si="1"/>
        <v>0.9036</v>
      </c>
      <c r="F6006" s="224">
        <v>290.87</v>
      </c>
    </row>
    <row r="6007">
      <c r="A6007" s="219" t="s">
        <v>12687</v>
      </c>
      <c r="B6007" s="220" t="s">
        <v>12688</v>
      </c>
      <c r="C6007" s="221" t="s">
        <v>32</v>
      </c>
      <c r="D6007" s="222">
        <v>0.0788</v>
      </c>
      <c r="E6007" s="223">
        <f t="shared" si="1"/>
        <v>0.9212</v>
      </c>
      <c r="F6007" s="224">
        <v>36.54</v>
      </c>
    </row>
    <row r="6008">
      <c r="A6008" s="219" t="s">
        <v>12689</v>
      </c>
      <c r="B6008" s="220" t="s">
        <v>12690</v>
      </c>
      <c r="C6008" s="221" t="s">
        <v>32</v>
      </c>
      <c r="D6008" s="222">
        <v>0.0362</v>
      </c>
      <c r="E6008" s="223">
        <f t="shared" si="1"/>
        <v>0.9638</v>
      </c>
      <c r="F6008" s="224">
        <v>840.55</v>
      </c>
    </row>
    <row r="6009">
      <c r="A6009" s="219" t="s">
        <v>12691</v>
      </c>
      <c r="B6009" s="220" t="s">
        <v>12692</v>
      </c>
      <c r="C6009" s="221" t="s">
        <v>32</v>
      </c>
      <c r="D6009" s="222">
        <v>0.0489</v>
      </c>
      <c r="E6009" s="223">
        <f t="shared" si="1"/>
        <v>0.9511</v>
      </c>
      <c r="F6009" s="224">
        <v>1302.16</v>
      </c>
    </row>
    <row r="6010">
      <c r="A6010" s="219" t="s">
        <v>12693</v>
      </c>
      <c r="B6010" s="220" t="s">
        <v>12694</v>
      </c>
      <c r="C6010" s="221" t="s">
        <v>32</v>
      </c>
      <c r="D6010" s="222">
        <v>0.0955</v>
      </c>
      <c r="E6010" s="223">
        <f t="shared" si="1"/>
        <v>0.9045</v>
      </c>
      <c r="F6010" s="224">
        <v>99.62</v>
      </c>
    </row>
    <row r="6011">
      <c r="A6011" s="219" t="s">
        <v>12695</v>
      </c>
      <c r="B6011" s="220" t="s">
        <v>12696</v>
      </c>
      <c r="C6011" s="221" t="s">
        <v>32</v>
      </c>
      <c r="D6011" s="222">
        <v>0.1474</v>
      </c>
      <c r="E6011" s="223">
        <f t="shared" si="1"/>
        <v>0.8526</v>
      </c>
      <c r="F6011" s="224">
        <v>129.18</v>
      </c>
    </row>
    <row r="6012">
      <c r="A6012" s="219" t="s">
        <v>12697</v>
      </c>
      <c r="B6012" s="220" t="s">
        <v>12698</v>
      </c>
      <c r="C6012" s="221" t="s">
        <v>32</v>
      </c>
      <c r="D6012" s="222">
        <v>0.1201</v>
      </c>
      <c r="E6012" s="223">
        <f t="shared" si="1"/>
        <v>0.8799</v>
      </c>
      <c r="F6012" s="224">
        <v>79.21</v>
      </c>
    </row>
    <row r="6013">
      <c r="A6013" s="219" t="s">
        <v>12699</v>
      </c>
      <c r="B6013" s="220" t="s">
        <v>12700</v>
      </c>
      <c r="C6013" s="221" t="s">
        <v>32</v>
      </c>
      <c r="D6013" s="222">
        <v>0.1225</v>
      </c>
      <c r="E6013" s="223">
        <f t="shared" si="1"/>
        <v>0.8775</v>
      </c>
      <c r="F6013" s="224">
        <v>233.29</v>
      </c>
    </row>
    <row r="6014">
      <c r="A6014" s="219" t="s">
        <v>12701</v>
      </c>
      <c r="B6014" s="220" t="s">
        <v>12702</v>
      </c>
      <c r="C6014" s="221" t="s">
        <v>32</v>
      </c>
      <c r="D6014" s="222">
        <v>0.0976</v>
      </c>
      <c r="E6014" s="223">
        <f t="shared" si="1"/>
        <v>0.9024</v>
      </c>
      <c r="F6014" s="224">
        <v>97.44</v>
      </c>
    </row>
    <row r="6015">
      <c r="A6015" s="219" t="s">
        <v>12703</v>
      </c>
      <c r="B6015" s="220" t="s">
        <v>12704</v>
      </c>
      <c r="C6015" s="221" t="s">
        <v>32</v>
      </c>
      <c r="D6015" s="222">
        <v>0.1793</v>
      </c>
      <c r="E6015" s="223">
        <f t="shared" si="1"/>
        <v>0.8207</v>
      </c>
      <c r="F6015" s="224">
        <v>53.04</v>
      </c>
    </row>
    <row r="6016">
      <c r="A6016" s="219" t="s">
        <v>12705</v>
      </c>
      <c r="B6016" s="220" t="s">
        <v>12706</v>
      </c>
      <c r="C6016" s="221" t="s">
        <v>32</v>
      </c>
      <c r="D6016" s="222">
        <v>0.2021</v>
      </c>
      <c r="E6016" s="223">
        <f t="shared" si="1"/>
        <v>0.7979</v>
      </c>
      <c r="F6016" s="224">
        <v>12.57</v>
      </c>
    </row>
    <row r="6017">
      <c r="A6017" s="219" t="s">
        <v>12707</v>
      </c>
      <c r="B6017" s="220" t="s">
        <v>12708</v>
      </c>
      <c r="C6017" s="221" t="s">
        <v>32</v>
      </c>
      <c r="D6017" s="222">
        <v>0.0292</v>
      </c>
      <c r="E6017" s="223">
        <f t="shared" si="1"/>
        <v>0.9708</v>
      </c>
      <c r="F6017" s="224">
        <v>281.44</v>
      </c>
    </row>
    <row r="6018">
      <c r="A6018" s="219" t="s">
        <v>12709</v>
      </c>
      <c r="B6018" s="220" t="s">
        <v>12710</v>
      </c>
      <c r="C6018" s="221" t="s">
        <v>32</v>
      </c>
      <c r="D6018" s="222">
        <v>0.1773</v>
      </c>
      <c r="E6018" s="223">
        <f t="shared" si="1"/>
        <v>0.8227</v>
      </c>
      <c r="F6018" s="224">
        <v>22.96</v>
      </c>
    </row>
    <row r="6019">
      <c r="A6019" s="219" t="s">
        <v>12711</v>
      </c>
      <c r="B6019" s="220" t="s">
        <v>12712</v>
      </c>
      <c r="C6019" s="221" t="s">
        <v>32</v>
      </c>
      <c r="D6019" s="222">
        <v>0.3427</v>
      </c>
      <c r="E6019" s="223">
        <f t="shared" si="1"/>
        <v>0.6573</v>
      </c>
      <c r="F6019" s="224">
        <v>41.67</v>
      </c>
    </row>
    <row r="6020">
      <c r="A6020" s="219" t="s">
        <v>12713</v>
      </c>
      <c r="B6020" s="220" t="s">
        <v>12714</v>
      </c>
      <c r="C6020" s="221" t="s">
        <v>32</v>
      </c>
      <c r="D6020" s="222">
        <v>0.3732</v>
      </c>
      <c r="E6020" s="223">
        <f t="shared" si="1"/>
        <v>0.6268</v>
      </c>
      <c r="F6020" s="224">
        <v>38.26</v>
      </c>
    </row>
    <row r="6021">
      <c r="A6021" s="219" t="s">
        <v>12715</v>
      </c>
      <c r="B6021" s="220" t="s">
        <v>12716</v>
      </c>
      <c r="C6021" s="221" t="s">
        <v>32</v>
      </c>
      <c r="D6021" s="222">
        <v>0.063</v>
      </c>
      <c r="E6021" s="223">
        <f t="shared" si="1"/>
        <v>0.937</v>
      </c>
      <c r="F6021" s="224">
        <v>887.81</v>
      </c>
    </row>
    <row r="6022">
      <c r="A6022" s="219" t="s">
        <v>12717</v>
      </c>
      <c r="B6022" s="220" t="s">
        <v>12718</v>
      </c>
      <c r="C6022" s="221" t="s">
        <v>32</v>
      </c>
      <c r="D6022" s="222">
        <v>0.0629</v>
      </c>
      <c r="E6022" s="223">
        <f t="shared" si="1"/>
        <v>0.9371</v>
      </c>
      <c r="F6022" s="224">
        <v>1086.35</v>
      </c>
    </row>
    <row r="6023">
      <c r="A6023" s="219" t="s">
        <v>12719</v>
      </c>
      <c r="B6023" s="220" t="s">
        <v>12720</v>
      </c>
      <c r="C6023" s="221" t="s">
        <v>32</v>
      </c>
      <c r="D6023" s="222">
        <v>0.0693</v>
      </c>
      <c r="E6023" s="223">
        <f t="shared" si="1"/>
        <v>0.9307</v>
      </c>
      <c r="F6023" s="224">
        <v>963.87</v>
      </c>
    </row>
    <row r="6024">
      <c r="A6024" s="219" t="s">
        <v>12721</v>
      </c>
      <c r="B6024" s="220" t="s">
        <v>12722</v>
      </c>
      <c r="C6024" s="221" t="s">
        <v>32</v>
      </c>
      <c r="D6024" s="222">
        <v>0.0715</v>
      </c>
      <c r="E6024" s="223">
        <f t="shared" si="1"/>
        <v>0.9285</v>
      </c>
      <c r="F6024" s="224">
        <v>934.45</v>
      </c>
    </row>
    <row r="6025">
      <c r="A6025" s="219" t="s">
        <v>12723</v>
      </c>
      <c r="B6025" s="220" t="s">
        <v>12724</v>
      </c>
      <c r="C6025" s="221" t="s">
        <v>32</v>
      </c>
      <c r="D6025" s="222">
        <v>0.0421</v>
      </c>
      <c r="E6025" s="223">
        <f t="shared" si="1"/>
        <v>0.9579</v>
      </c>
      <c r="F6025" s="224">
        <v>624.01</v>
      </c>
    </row>
    <row r="6026">
      <c r="A6026" s="219" t="s">
        <v>12725</v>
      </c>
      <c r="B6026" s="220" t="s">
        <v>12726</v>
      </c>
      <c r="C6026" s="221" t="s">
        <v>32</v>
      </c>
      <c r="D6026" s="222">
        <v>0.0406</v>
      </c>
      <c r="E6026" s="223">
        <f t="shared" si="1"/>
        <v>0.9594</v>
      </c>
      <c r="F6026" s="224">
        <v>1091.42</v>
      </c>
    </row>
    <row r="6027">
      <c r="A6027" s="219" t="s">
        <v>12727</v>
      </c>
      <c r="B6027" s="220" t="s">
        <v>12728</v>
      </c>
      <c r="C6027" s="221" t="s">
        <v>32</v>
      </c>
      <c r="D6027" s="222">
        <v>0.0544</v>
      </c>
      <c r="E6027" s="223">
        <f t="shared" si="1"/>
        <v>0.9456</v>
      </c>
      <c r="F6027" s="224">
        <v>710.46</v>
      </c>
    </row>
    <row r="6028">
      <c r="A6028" s="219" t="s">
        <v>12729</v>
      </c>
      <c r="B6028" s="220" t="s">
        <v>12730</v>
      </c>
      <c r="C6028" s="221" t="s">
        <v>32</v>
      </c>
      <c r="D6028" s="222">
        <v>0.0567</v>
      </c>
      <c r="E6028" s="223">
        <f t="shared" si="1"/>
        <v>0.9433</v>
      </c>
      <c r="F6028" s="224">
        <v>681.04</v>
      </c>
    </row>
    <row r="6029">
      <c r="A6029" s="219" t="s">
        <v>12731</v>
      </c>
      <c r="B6029" s="220" t="s">
        <v>12732</v>
      </c>
      <c r="C6029" s="221" t="s">
        <v>32</v>
      </c>
      <c r="D6029" s="222">
        <v>0.0601</v>
      </c>
      <c r="E6029" s="223">
        <f t="shared" si="1"/>
        <v>0.9399</v>
      </c>
      <c r="F6029" s="224">
        <v>528.89</v>
      </c>
    </row>
    <row r="6030">
      <c r="A6030" s="219" t="s">
        <v>12733</v>
      </c>
      <c r="B6030" s="220" t="s">
        <v>12734</v>
      </c>
      <c r="C6030" s="221" t="s">
        <v>32</v>
      </c>
      <c r="D6030" s="222">
        <v>0.0704</v>
      </c>
      <c r="E6030" s="223">
        <f t="shared" si="1"/>
        <v>0.9296</v>
      </c>
      <c r="F6030" s="224">
        <v>604.95</v>
      </c>
    </row>
    <row r="6031">
      <c r="A6031" s="219" t="s">
        <v>12735</v>
      </c>
      <c r="B6031" s="220" t="s">
        <v>12736</v>
      </c>
      <c r="C6031" s="221" t="s">
        <v>32</v>
      </c>
      <c r="D6031" s="222">
        <v>0.074</v>
      </c>
      <c r="E6031" s="223">
        <f t="shared" si="1"/>
        <v>0.926</v>
      </c>
      <c r="F6031" s="224">
        <v>575.53</v>
      </c>
    </row>
    <row r="6032">
      <c r="A6032" s="219" t="s">
        <v>12737</v>
      </c>
      <c r="B6032" s="220" t="s">
        <v>12738</v>
      </c>
      <c r="C6032" s="221" t="s">
        <v>32</v>
      </c>
      <c r="D6032" s="222">
        <v>0.0761</v>
      </c>
      <c r="E6032" s="223">
        <f t="shared" si="1"/>
        <v>0.9239</v>
      </c>
      <c r="F6032" s="224">
        <v>302.31</v>
      </c>
    </row>
    <row r="6033">
      <c r="A6033" s="219" t="s">
        <v>12739</v>
      </c>
      <c r="B6033" s="220" t="s">
        <v>12740</v>
      </c>
      <c r="C6033" s="221" t="s">
        <v>32</v>
      </c>
      <c r="D6033" s="222">
        <v>0.0894</v>
      </c>
      <c r="E6033" s="223">
        <f t="shared" si="1"/>
        <v>0.9106</v>
      </c>
      <c r="F6033" s="224">
        <v>378.37</v>
      </c>
    </row>
    <row r="6034">
      <c r="A6034" s="219" t="s">
        <v>12741</v>
      </c>
      <c r="B6034" s="220" t="s">
        <v>12742</v>
      </c>
      <c r="C6034" s="221" t="s">
        <v>32</v>
      </c>
      <c r="D6034" s="222">
        <v>0.097</v>
      </c>
      <c r="E6034" s="223">
        <f t="shared" si="1"/>
        <v>0.903</v>
      </c>
      <c r="F6034" s="224">
        <v>348.95</v>
      </c>
    </row>
    <row r="6035">
      <c r="A6035" s="219" t="s">
        <v>12743</v>
      </c>
      <c r="B6035" s="220" t="s">
        <v>12744</v>
      </c>
      <c r="C6035" s="221" t="s">
        <v>32</v>
      </c>
      <c r="D6035" s="222">
        <v>0.091</v>
      </c>
      <c r="E6035" s="223">
        <f t="shared" si="1"/>
        <v>0.909</v>
      </c>
      <c r="F6035" s="224">
        <v>388.76</v>
      </c>
    </row>
    <row r="6036">
      <c r="A6036" s="219" t="s">
        <v>12745</v>
      </c>
      <c r="B6036" s="220" t="s">
        <v>12746</v>
      </c>
      <c r="C6036" s="221" t="s">
        <v>32</v>
      </c>
      <c r="D6036" s="222">
        <v>0.0984</v>
      </c>
      <c r="E6036" s="223">
        <f t="shared" si="1"/>
        <v>0.9016</v>
      </c>
      <c r="F6036" s="224">
        <v>359.34</v>
      </c>
    </row>
    <row r="6037">
      <c r="A6037" s="219" t="s">
        <v>12747</v>
      </c>
      <c r="B6037" s="220" t="s">
        <v>12748</v>
      </c>
      <c r="C6037" s="221" t="s">
        <v>32</v>
      </c>
      <c r="D6037" s="222">
        <v>0.0489</v>
      </c>
      <c r="E6037" s="223">
        <f t="shared" si="1"/>
        <v>0.9511</v>
      </c>
      <c r="F6037" s="224">
        <v>93.58</v>
      </c>
    </row>
    <row r="6038">
      <c r="A6038" s="219" t="s">
        <v>12749</v>
      </c>
      <c r="B6038" s="220" t="s">
        <v>12750</v>
      </c>
      <c r="C6038" s="221" t="s">
        <v>32</v>
      </c>
      <c r="D6038" s="222">
        <v>0.0864</v>
      </c>
      <c r="E6038" s="223">
        <f t="shared" si="1"/>
        <v>0.9136</v>
      </c>
      <c r="F6038" s="224">
        <v>52.98</v>
      </c>
    </row>
    <row r="6039">
      <c r="A6039" s="219" t="s">
        <v>12751</v>
      </c>
      <c r="B6039" s="220" t="s">
        <v>12752</v>
      </c>
      <c r="C6039" s="221" t="s">
        <v>32</v>
      </c>
      <c r="D6039" s="222">
        <v>0.0427</v>
      </c>
      <c r="E6039" s="223">
        <f t="shared" si="1"/>
        <v>0.9573</v>
      </c>
      <c r="F6039" s="224">
        <v>326.3</v>
      </c>
    </row>
    <row r="6040">
      <c r="A6040" s="219" t="s">
        <v>12753</v>
      </c>
      <c r="B6040" s="220" t="s">
        <v>12754</v>
      </c>
      <c r="C6040" s="221" t="s">
        <v>32</v>
      </c>
      <c r="D6040" s="222">
        <v>0.0116</v>
      </c>
      <c r="E6040" s="223">
        <f t="shared" si="1"/>
        <v>0.9884</v>
      </c>
      <c r="F6040" s="224">
        <v>1680.39</v>
      </c>
    </row>
    <row r="6041">
      <c r="A6041" s="219" t="s">
        <v>12755</v>
      </c>
      <c r="B6041" s="220" t="s">
        <v>12756</v>
      </c>
      <c r="C6041" s="221" t="s">
        <v>32</v>
      </c>
      <c r="D6041" s="222">
        <v>0.0214</v>
      </c>
      <c r="E6041" s="223">
        <f t="shared" si="1"/>
        <v>0.9786</v>
      </c>
      <c r="F6041" s="224">
        <v>134.86</v>
      </c>
    </row>
    <row r="6042">
      <c r="A6042" s="219" t="s">
        <v>12757</v>
      </c>
      <c r="B6042" s="220" t="s">
        <v>12758</v>
      </c>
      <c r="C6042" s="221" t="s">
        <v>32</v>
      </c>
      <c r="D6042" s="222">
        <v>0.0406</v>
      </c>
      <c r="E6042" s="223">
        <f t="shared" si="1"/>
        <v>0.9594</v>
      </c>
      <c r="F6042" s="224">
        <v>70.99</v>
      </c>
    </row>
    <row r="6043">
      <c r="A6043" s="219" t="s">
        <v>12759</v>
      </c>
      <c r="B6043" s="220" t="s">
        <v>12760</v>
      </c>
      <c r="C6043" s="221" t="s">
        <v>32</v>
      </c>
      <c r="D6043" s="222">
        <v>0.0421</v>
      </c>
      <c r="E6043" s="223">
        <f t="shared" si="1"/>
        <v>0.9579</v>
      </c>
      <c r="F6043" s="224">
        <v>83.12</v>
      </c>
    </row>
    <row r="6044">
      <c r="A6044" s="219" t="s">
        <v>12761</v>
      </c>
      <c r="B6044" s="220" t="s">
        <v>12762</v>
      </c>
      <c r="C6044" s="221" t="s">
        <v>32</v>
      </c>
      <c r="D6044" s="222">
        <v>0.0406</v>
      </c>
      <c r="E6044" s="223">
        <f t="shared" si="1"/>
        <v>0.9594</v>
      </c>
      <c r="F6044" s="224">
        <v>123.25</v>
      </c>
    </row>
    <row r="6045">
      <c r="A6045" s="219" t="s">
        <v>259</v>
      </c>
      <c r="B6045" s="220" t="s">
        <v>12763</v>
      </c>
      <c r="C6045" s="221" t="s">
        <v>32</v>
      </c>
      <c r="D6045" s="222">
        <v>0.029</v>
      </c>
      <c r="E6045" s="223">
        <f t="shared" si="1"/>
        <v>0.971</v>
      </c>
      <c r="F6045" s="224">
        <v>120.8</v>
      </c>
    </row>
    <row r="6046">
      <c r="A6046" s="219" t="s">
        <v>12764</v>
      </c>
      <c r="B6046" s="220" t="s">
        <v>12765</v>
      </c>
      <c r="C6046" s="221" t="s">
        <v>32</v>
      </c>
      <c r="D6046" s="222">
        <v>0.1944</v>
      </c>
      <c r="E6046" s="223">
        <f t="shared" si="1"/>
        <v>0.8056</v>
      </c>
      <c r="F6046" s="224">
        <v>23.56</v>
      </c>
    </row>
    <row r="6047">
      <c r="A6047" s="219" t="s">
        <v>12766</v>
      </c>
      <c r="B6047" s="220" t="s">
        <v>12767</v>
      </c>
      <c r="C6047" s="221" t="s">
        <v>32</v>
      </c>
      <c r="D6047" s="222">
        <v>0.051</v>
      </c>
      <c r="E6047" s="223">
        <f t="shared" si="1"/>
        <v>0.949</v>
      </c>
      <c r="F6047" s="224">
        <v>359.31</v>
      </c>
    </row>
    <row r="6048">
      <c r="A6048" s="219" t="s">
        <v>12768</v>
      </c>
      <c r="B6048" s="220" t="s">
        <v>12769</v>
      </c>
      <c r="C6048" s="221" t="s">
        <v>32</v>
      </c>
      <c r="D6048" s="222">
        <v>0.0497</v>
      </c>
      <c r="E6048" s="223">
        <f t="shared" si="1"/>
        <v>0.9503</v>
      </c>
      <c r="F6048" s="224">
        <v>368.74</v>
      </c>
    </row>
    <row r="6049">
      <c r="A6049" s="219" t="s">
        <v>12770</v>
      </c>
      <c r="B6049" s="220" t="s">
        <v>12771</v>
      </c>
      <c r="C6049" s="221" t="s">
        <v>32</v>
      </c>
      <c r="D6049" s="222">
        <v>0.0392</v>
      </c>
      <c r="E6049" s="223">
        <f t="shared" si="1"/>
        <v>0.9608</v>
      </c>
      <c r="F6049" s="224">
        <v>973.52</v>
      </c>
    </row>
    <row r="6050">
      <c r="A6050" s="219" t="s">
        <v>12772</v>
      </c>
      <c r="B6050" s="220" t="s">
        <v>12773</v>
      </c>
      <c r="C6050" s="221" t="s">
        <v>32</v>
      </c>
      <c r="D6050" s="222">
        <v>0.0388</v>
      </c>
      <c r="E6050" s="223">
        <f t="shared" si="1"/>
        <v>0.9612</v>
      </c>
      <c r="F6050" s="224">
        <v>982.95</v>
      </c>
    </row>
    <row r="6051">
      <c r="A6051" s="219" t="s">
        <v>12774</v>
      </c>
      <c r="B6051" s="220" t="s">
        <v>12775</v>
      </c>
      <c r="C6051" s="221" t="s">
        <v>32</v>
      </c>
      <c r="D6051" s="222">
        <v>0.0265</v>
      </c>
      <c r="E6051" s="223">
        <f t="shared" si="1"/>
        <v>0.9735</v>
      </c>
      <c r="F6051" s="224">
        <v>691.76</v>
      </c>
    </row>
    <row r="6052">
      <c r="A6052" s="219" t="s">
        <v>12776</v>
      </c>
      <c r="B6052" s="220" t="s">
        <v>12777</v>
      </c>
      <c r="C6052" s="221" t="s">
        <v>32</v>
      </c>
      <c r="D6052" s="222">
        <v>0.0441</v>
      </c>
      <c r="E6052" s="223">
        <f t="shared" si="1"/>
        <v>0.9559</v>
      </c>
      <c r="F6052" s="224">
        <v>608.75</v>
      </c>
    </row>
    <row r="6053">
      <c r="A6053" s="219" t="s">
        <v>12778</v>
      </c>
      <c r="B6053" s="220" t="s">
        <v>12779</v>
      </c>
      <c r="C6053" s="221" t="s">
        <v>32</v>
      </c>
      <c r="D6053" s="222">
        <v>0.046</v>
      </c>
      <c r="E6053" s="223">
        <f t="shared" si="1"/>
        <v>0.954</v>
      </c>
      <c r="F6053" s="224">
        <v>682.95</v>
      </c>
    </row>
    <row r="6054">
      <c r="A6054" s="219" t="s">
        <v>12780</v>
      </c>
      <c r="B6054" s="220" t="s">
        <v>12781</v>
      </c>
      <c r="C6054" s="221" t="s">
        <v>32</v>
      </c>
      <c r="D6054" s="222">
        <v>0.0505</v>
      </c>
      <c r="E6054" s="223">
        <f t="shared" si="1"/>
        <v>0.9495</v>
      </c>
      <c r="F6054" s="224">
        <v>621.99</v>
      </c>
    </row>
    <row r="6055">
      <c r="A6055" s="219" t="s">
        <v>12782</v>
      </c>
      <c r="B6055" s="220" t="s">
        <v>12783</v>
      </c>
      <c r="C6055" s="221" t="s">
        <v>32</v>
      </c>
      <c r="D6055" s="222">
        <v>0.0518</v>
      </c>
      <c r="E6055" s="223">
        <f t="shared" si="1"/>
        <v>0.9482</v>
      </c>
      <c r="F6055" s="224">
        <v>827.35</v>
      </c>
    </row>
    <row r="6056">
      <c r="A6056" s="219" t="s">
        <v>12784</v>
      </c>
      <c r="B6056" s="220" t="s">
        <v>12785</v>
      </c>
      <c r="C6056" s="221" t="s">
        <v>32</v>
      </c>
      <c r="D6056" s="222">
        <v>0.0566</v>
      </c>
      <c r="E6056" s="223">
        <f t="shared" si="1"/>
        <v>0.9434</v>
      </c>
      <c r="F6056" s="224">
        <v>92.39</v>
      </c>
    </row>
    <row r="6057">
      <c r="A6057" s="219" t="s">
        <v>12786</v>
      </c>
      <c r="B6057" s="220" t="s">
        <v>12787</v>
      </c>
      <c r="C6057" s="221" t="s">
        <v>32</v>
      </c>
      <c r="D6057" s="222">
        <v>0.0525</v>
      </c>
      <c r="E6057" s="223">
        <f t="shared" si="1"/>
        <v>0.9475</v>
      </c>
      <c r="F6057" s="224">
        <v>99.65</v>
      </c>
    </row>
    <row r="6058">
      <c r="A6058" s="219" t="s">
        <v>12788</v>
      </c>
      <c r="B6058" s="220" t="s">
        <v>12789</v>
      </c>
      <c r="C6058" s="221" t="s">
        <v>32</v>
      </c>
      <c r="D6058" s="222">
        <v>0.352</v>
      </c>
      <c r="E6058" s="223">
        <f t="shared" si="1"/>
        <v>0.648</v>
      </c>
      <c r="F6058" s="224">
        <v>10.51</v>
      </c>
    </row>
    <row r="6059">
      <c r="A6059" s="219" t="s">
        <v>12790</v>
      </c>
      <c r="B6059" s="220" t="s">
        <v>12791</v>
      </c>
      <c r="C6059" s="221" t="s">
        <v>32</v>
      </c>
      <c r="D6059" s="222">
        <v>0.1382</v>
      </c>
      <c r="E6059" s="223">
        <f t="shared" si="1"/>
        <v>0.8618</v>
      </c>
      <c r="F6059" s="224">
        <v>26.77</v>
      </c>
    </row>
    <row r="6060">
      <c r="A6060" s="219" t="s">
        <v>12792</v>
      </c>
      <c r="B6060" s="220" t="s">
        <v>12793</v>
      </c>
      <c r="C6060" s="221" t="s">
        <v>32</v>
      </c>
      <c r="D6060" s="222">
        <v>0.5225</v>
      </c>
      <c r="E6060" s="223">
        <f t="shared" si="1"/>
        <v>0.4775</v>
      </c>
      <c r="F6060" s="224">
        <v>27.06</v>
      </c>
    </row>
    <row r="6061">
      <c r="A6061" s="219" t="s">
        <v>12794</v>
      </c>
      <c r="B6061" s="220" t="s">
        <v>12795</v>
      </c>
      <c r="C6061" s="221" t="s">
        <v>32</v>
      </c>
      <c r="D6061" s="222">
        <v>0.5036</v>
      </c>
      <c r="E6061" s="223">
        <f t="shared" si="1"/>
        <v>0.4964</v>
      </c>
      <c r="F6061" s="224">
        <v>28.08</v>
      </c>
    </row>
    <row r="6062">
      <c r="A6062" s="219" t="s">
        <v>12796</v>
      </c>
      <c r="B6062" s="220" t="s">
        <v>12797</v>
      </c>
      <c r="C6062" s="221" t="s">
        <v>32</v>
      </c>
      <c r="D6062" s="222">
        <v>0.4357</v>
      </c>
      <c r="E6062" s="223">
        <f t="shared" si="1"/>
        <v>0.5643</v>
      </c>
      <c r="F6062" s="224">
        <v>32.45</v>
      </c>
    </row>
    <row r="6063">
      <c r="A6063" s="219" t="s">
        <v>12798</v>
      </c>
      <c r="B6063" s="220" t="s">
        <v>12799</v>
      </c>
      <c r="C6063" s="221" t="s">
        <v>32</v>
      </c>
      <c r="D6063" s="222">
        <v>0.2184</v>
      </c>
      <c r="E6063" s="223">
        <f t="shared" si="1"/>
        <v>0.7816</v>
      </c>
      <c r="F6063" s="224">
        <v>149.27</v>
      </c>
    </row>
    <row r="6064">
      <c r="A6064" s="219" t="s">
        <v>12800</v>
      </c>
      <c r="B6064" s="220" t="s">
        <v>12801</v>
      </c>
      <c r="C6064" s="221" t="s">
        <v>32</v>
      </c>
      <c r="D6064" s="222">
        <v>0.2269</v>
      </c>
      <c r="E6064" s="223">
        <f t="shared" si="1"/>
        <v>0.7731</v>
      </c>
      <c r="F6064" s="224">
        <v>143.65</v>
      </c>
    </row>
    <row r="6065">
      <c r="A6065" s="219" t="s">
        <v>12802</v>
      </c>
      <c r="B6065" s="220" t="s">
        <v>12803</v>
      </c>
      <c r="C6065" s="221" t="s">
        <v>32</v>
      </c>
      <c r="D6065" s="222">
        <v>0.0295</v>
      </c>
      <c r="E6065" s="223">
        <f t="shared" si="1"/>
        <v>0.9705</v>
      </c>
      <c r="F6065" s="224">
        <v>553.33</v>
      </c>
    </row>
    <row r="6066">
      <c r="A6066" s="219" t="s">
        <v>12804</v>
      </c>
      <c r="B6066" s="220" t="s">
        <v>12805</v>
      </c>
      <c r="C6066" s="221" t="s">
        <v>32</v>
      </c>
      <c r="D6066" s="222">
        <v>0.0259</v>
      </c>
      <c r="E6066" s="223">
        <f t="shared" si="1"/>
        <v>0.9741</v>
      </c>
      <c r="F6066" s="224">
        <v>630.92</v>
      </c>
    </row>
    <row r="6067">
      <c r="A6067" s="219" t="s">
        <v>12806</v>
      </c>
      <c r="B6067" s="220" t="s">
        <v>12807</v>
      </c>
      <c r="C6067" s="221" t="s">
        <v>32</v>
      </c>
      <c r="D6067" s="222">
        <v>0.0164</v>
      </c>
      <c r="E6067" s="223">
        <f t="shared" si="1"/>
        <v>0.9836</v>
      </c>
      <c r="F6067" s="224">
        <v>997.18</v>
      </c>
    </row>
    <row r="6068">
      <c r="A6068" s="219" t="s">
        <v>12808</v>
      </c>
      <c r="B6068" s="220" t="s">
        <v>12809</v>
      </c>
      <c r="C6068" s="221" t="s">
        <v>32</v>
      </c>
      <c r="D6068" s="222">
        <v>0.075</v>
      </c>
      <c r="E6068" s="223">
        <f t="shared" si="1"/>
        <v>0.925</v>
      </c>
      <c r="F6068" s="224">
        <v>217.45</v>
      </c>
    </row>
    <row r="6069">
      <c r="A6069" s="219" t="s">
        <v>12810</v>
      </c>
      <c r="B6069" s="220" t="s">
        <v>12811</v>
      </c>
      <c r="C6069" s="221" t="s">
        <v>32</v>
      </c>
      <c r="D6069" s="222">
        <v>0.0481</v>
      </c>
      <c r="E6069" s="223">
        <f t="shared" si="1"/>
        <v>0.9519</v>
      </c>
      <c r="F6069" s="224">
        <v>339.43</v>
      </c>
    </row>
    <row r="6070">
      <c r="A6070" s="219" t="s">
        <v>12812</v>
      </c>
      <c r="B6070" s="220" t="s">
        <v>12813</v>
      </c>
      <c r="C6070" s="221" t="s">
        <v>32</v>
      </c>
      <c r="D6070" s="222">
        <v>0.0443</v>
      </c>
      <c r="E6070" s="223">
        <f t="shared" si="1"/>
        <v>0.9557</v>
      </c>
      <c r="F6070" s="224">
        <v>367.91</v>
      </c>
    </row>
    <row r="6071">
      <c r="A6071" s="219" t="s">
        <v>12814</v>
      </c>
      <c r="B6071" s="220" t="s">
        <v>12815</v>
      </c>
      <c r="C6071" s="221" t="s">
        <v>32</v>
      </c>
      <c r="D6071" s="222">
        <v>0.0381</v>
      </c>
      <c r="E6071" s="223">
        <f t="shared" si="1"/>
        <v>0.9619</v>
      </c>
      <c r="F6071" s="224">
        <v>428.58</v>
      </c>
    </row>
    <row r="6072">
      <c r="A6072" s="219" t="s">
        <v>12816</v>
      </c>
      <c r="B6072" s="220" t="s">
        <v>12817</v>
      </c>
      <c r="C6072" s="221" t="s">
        <v>32</v>
      </c>
      <c r="D6072" s="222">
        <v>0.0175</v>
      </c>
      <c r="E6072" s="223">
        <f t="shared" si="1"/>
        <v>0.9825</v>
      </c>
      <c r="F6072" s="224">
        <v>36.47</v>
      </c>
    </row>
    <row r="6073">
      <c r="A6073" s="219" t="s">
        <v>12818</v>
      </c>
      <c r="B6073" s="220" t="s">
        <v>12819</v>
      </c>
      <c r="C6073" s="221" t="s">
        <v>32</v>
      </c>
      <c r="D6073" s="222">
        <v>0.4472</v>
      </c>
      <c r="E6073" s="223">
        <f t="shared" si="1"/>
        <v>0.5528</v>
      </c>
      <c r="F6073" s="224">
        <v>136.81</v>
      </c>
    </row>
    <row r="6074">
      <c r="A6074" s="219" t="s">
        <v>12820</v>
      </c>
      <c r="B6074" s="220" t="s">
        <v>12821</v>
      </c>
      <c r="C6074" s="221" t="s">
        <v>32</v>
      </c>
      <c r="D6074" s="222">
        <v>0.6947</v>
      </c>
      <c r="E6074" s="223">
        <f t="shared" si="1"/>
        <v>0.3053</v>
      </c>
      <c r="F6074" s="224">
        <v>14.61</v>
      </c>
    </row>
    <row r="6075">
      <c r="A6075" s="219" t="s">
        <v>12822</v>
      </c>
      <c r="B6075" s="220" t="s">
        <v>12823</v>
      </c>
      <c r="C6075" s="221" t="s">
        <v>32</v>
      </c>
      <c r="D6075" s="222">
        <v>0.1487</v>
      </c>
      <c r="E6075" s="223">
        <f t="shared" si="1"/>
        <v>0.8513</v>
      </c>
      <c r="F6075" s="224">
        <v>63.28</v>
      </c>
    </row>
    <row r="6076">
      <c r="A6076" s="219" t="s">
        <v>12824</v>
      </c>
      <c r="B6076" s="220" t="s">
        <v>12825</v>
      </c>
      <c r="C6076" s="221" t="s">
        <v>32</v>
      </c>
      <c r="D6076" s="222">
        <v>0.2371</v>
      </c>
      <c r="E6076" s="223">
        <f t="shared" si="1"/>
        <v>0.7629</v>
      </c>
      <c r="F6076" s="224">
        <v>75.27</v>
      </c>
    </row>
    <row r="6077">
      <c r="A6077" s="219" t="s">
        <v>12826</v>
      </c>
      <c r="B6077" s="220" t="s">
        <v>12827</v>
      </c>
      <c r="C6077" s="221" t="s">
        <v>32</v>
      </c>
      <c r="D6077" s="222">
        <v>0.0833</v>
      </c>
      <c r="E6077" s="223">
        <f t="shared" si="1"/>
        <v>0.9167</v>
      </c>
      <c r="F6077" s="224">
        <v>96.96</v>
      </c>
    </row>
    <row r="6078">
      <c r="A6078" s="219" t="s">
        <v>12828</v>
      </c>
      <c r="B6078" s="220" t="s">
        <v>12829</v>
      </c>
      <c r="C6078" s="221" t="s">
        <v>77</v>
      </c>
      <c r="D6078" s="222">
        <v>0.2919</v>
      </c>
      <c r="E6078" s="223">
        <f t="shared" si="1"/>
        <v>0.7081</v>
      </c>
      <c r="F6078" s="224">
        <v>89.17</v>
      </c>
    </row>
    <row r="6079">
      <c r="A6079" s="219" t="s">
        <v>12830</v>
      </c>
      <c r="B6079" s="220" t="s">
        <v>12831</v>
      </c>
      <c r="C6079" s="221" t="s">
        <v>77</v>
      </c>
      <c r="D6079" s="222">
        <v>0.2871</v>
      </c>
      <c r="E6079" s="223">
        <f t="shared" si="1"/>
        <v>0.7129</v>
      </c>
      <c r="F6079" s="224">
        <v>116.66</v>
      </c>
    </row>
    <row r="6080">
      <c r="A6080" s="219" t="s">
        <v>12832</v>
      </c>
      <c r="B6080" s="220" t="s">
        <v>12833</v>
      </c>
      <c r="C6080" s="221" t="s">
        <v>77</v>
      </c>
      <c r="D6080" s="222">
        <v>0.2558</v>
      </c>
      <c r="E6080" s="223">
        <f t="shared" si="1"/>
        <v>0.7442</v>
      </c>
      <c r="F6080" s="224">
        <v>134.87</v>
      </c>
    </row>
    <row r="6081">
      <c r="A6081" s="219" t="s">
        <v>12834</v>
      </c>
      <c r="B6081" s="220" t="s">
        <v>12835</v>
      </c>
      <c r="C6081" s="221" t="s">
        <v>77</v>
      </c>
      <c r="D6081" s="222">
        <v>0.258</v>
      </c>
      <c r="E6081" s="223">
        <f t="shared" si="1"/>
        <v>0.742</v>
      </c>
      <c r="F6081" s="224">
        <v>148.74</v>
      </c>
    </row>
    <row r="6082">
      <c r="A6082" s="219" t="s">
        <v>12836</v>
      </c>
      <c r="B6082" s="220" t="s">
        <v>12837</v>
      </c>
      <c r="C6082" s="221" t="s">
        <v>77</v>
      </c>
      <c r="D6082" s="222">
        <v>0.2286</v>
      </c>
      <c r="E6082" s="223">
        <f t="shared" si="1"/>
        <v>0.7714</v>
      </c>
      <c r="F6082" s="224">
        <v>72.74</v>
      </c>
    </row>
    <row r="6083">
      <c r="A6083" s="219" t="s">
        <v>12838</v>
      </c>
      <c r="B6083" s="220" t="s">
        <v>12839</v>
      </c>
      <c r="C6083" s="221" t="s">
        <v>77</v>
      </c>
      <c r="D6083" s="222">
        <v>0.243</v>
      </c>
      <c r="E6083" s="223">
        <f t="shared" si="1"/>
        <v>0.757</v>
      </c>
      <c r="F6083" s="224">
        <v>99.09</v>
      </c>
    </row>
    <row r="6084">
      <c r="A6084" s="219" t="s">
        <v>12840</v>
      </c>
      <c r="B6084" s="220" t="s">
        <v>12841</v>
      </c>
      <c r="C6084" s="221" t="s">
        <v>77</v>
      </c>
      <c r="D6084" s="222">
        <v>0.2155</v>
      </c>
      <c r="E6084" s="223">
        <f t="shared" si="1"/>
        <v>0.7845</v>
      </c>
      <c r="F6084" s="224">
        <v>116.11</v>
      </c>
    </row>
    <row r="6085">
      <c r="A6085" s="219" t="s">
        <v>12842</v>
      </c>
      <c r="B6085" s="220" t="s">
        <v>12843</v>
      </c>
      <c r="C6085" s="221" t="s">
        <v>77</v>
      </c>
      <c r="D6085" s="222">
        <v>0.2017</v>
      </c>
      <c r="E6085" s="223">
        <f t="shared" si="1"/>
        <v>0.7983</v>
      </c>
      <c r="F6085" s="224">
        <v>123.89</v>
      </c>
    </row>
    <row r="6086">
      <c r="A6086" s="219" t="s">
        <v>12844</v>
      </c>
      <c r="B6086" s="220" t="s">
        <v>12845</v>
      </c>
      <c r="C6086" s="221" t="s">
        <v>77</v>
      </c>
      <c r="D6086" s="222">
        <v>0.2449</v>
      </c>
      <c r="E6086" s="223">
        <f t="shared" si="1"/>
        <v>0.7551</v>
      </c>
      <c r="F6086" s="224">
        <v>75.35</v>
      </c>
    </row>
    <row r="6087">
      <c r="A6087" s="219" t="s">
        <v>12846</v>
      </c>
      <c r="B6087" s="220" t="s">
        <v>12847</v>
      </c>
      <c r="C6087" s="221" t="s">
        <v>77</v>
      </c>
      <c r="D6087" s="222">
        <v>0.2595</v>
      </c>
      <c r="E6087" s="223">
        <f t="shared" si="1"/>
        <v>0.7405</v>
      </c>
      <c r="F6087" s="224">
        <v>102.85</v>
      </c>
    </row>
    <row r="6088">
      <c r="A6088" s="219" t="s">
        <v>12848</v>
      </c>
      <c r="B6088" s="220" t="s">
        <v>12849</v>
      </c>
      <c r="C6088" s="221" t="s">
        <v>77</v>
      </c>
      <c r="D6088" s="222">
        <v>0.2305</v>
      </c>
      <c r="E6088" s="223">
        <f t="shared" si="1"/>
        <v>0.7695</v>
      </c>
      <c r="F6088" s="224">
        <v>119.87</v>
      </c>
    </row>
    <row r="6089">
      <c r="A6089" s="219" t="s">
        <v>12850</v>
      </c>
      <c r="B6089" s="220" t="s">
        <v>12851</v>
      </c>
      <c r="C6089" s="221" t="s">
        <v>77</v>
      </c>
      <c r="D6089" s="222">
        <v>0.2159</v>
      </c>
      <c r="E6089" s="223">
        <f t="shared" si="1"/>
        <v>0.7841</v>
      </c>
      <c r="F6089" s="224">
        <v>127.53</v>
      </c>
    </row>
    <row r="6090">
      <c r="A6090" s="219" t="s">
        <v>12852</v>
      </c>
      <c r="B6090" s="220" t="s">
        <v>12853</v>
      </c>
      <c r="C6090" s="221" t="s">
        <v>77</v>
      </c>
      <c r="D6090" s="222">
        <v>0.3102</v>
      </c>
      <c r="E6090" s="223">
        <f t="shared" si="1"/>
        <v>0.6898</v>
      </c>
      <c r="F6090" s="224">
        <v>93.42</v>
      </c>
    </row>
    <row r="6091">
      <c r="A6091" s="219" t="s">
        <v>12854</v>
      </c>
      <c r="B6091" s="220" t="s">
        <v>12855</v>
      </c>
      <c r="C6091" s="221" t="s">
        <v>77</v>
      </c>
      <c r="D6091" s="222">
        <v>0.3055</v>
      </c>
      <c r="E6091" s="223">
        <f t="shared" si="1"/>
        <v>0.6945</v>
      </c>
      <c r="F6091" s="224">
        <v>122.18</v>
      </c>
    </row>
    <row r="6092">
      <c r="A6092" s="219" t="s">
        <v>12856</v>
      </c>
      <c r="B6092" s="220" t="s">
        <v>12857</v>
      </c>
      <c r="C6092" s="221" t="s">
        <v>77</v>
      </c>
      <c r="D6092" s="222">
        <v>0.2731</v>
      </c>
      <c r="E6092" s="223">
        <f t="shared" si="1"/>
        <v>0.7269</v>
      </c>
      <c r="F6092" s="224">
        <v>140.39</v>
      </c>
    </row>
    <row r="6093">
      <c r="A6093" s="219" t="s">
        <v>12858</v>
      </c>
      <c r="B6093" s="220" t="s">
        <v>12859</v>
      </c>
      <c r="C6093" s="221" t="s">
        <v>77</v>
      </c>
      <c r="D6093" s="222">
        <v>0.2752</v>
      </c>
      <c r="E6093" s="223">
        <f t="shared" si="1"/>
        <v>0.7248</v>
      </c>
      <c r="F6093" s="224">
        <v>154.81</v>
      </c>
    </row>
    <row r="6094">
      <c r="A6094" s="219" t="s">
        <v>12860</v>
      </c>
      <c r="B6094" s="220" t="s">
        <v>12861</v>
      </c>
      <c r="C6094" s="221" t="s">
        <v>77</v>
      </c>
      <c r="D6094" s="222">
        <v>0.3417</v>
      </c>
      <c r="E6094" s="223">
        <f t="shared" si="1"/>
        <v>0.6583</v>
      </c>
      <c r="F6094" s="224">
        <v>148.06</v>
      </c>
    </row>
    <row r="6095">
      <c r="A6095" s="219" t="s">
        <v>12862</v>
      </c>
      <c r="B6095" s="220" t="s">
        <v>12863</v>
      </c>
      <c r="C6095" s="221" t="s">
        <v>77</v>
      </c>
      <c r="D6095" s="222">
        <v>0.4224</v>
      </c>
      <c r="E6095" s="223">
        <f t="shared" si="1"/>
        <v>0.5776</v>
      </c>
      <c r="F6095" s="224">
        <v>116.85</v>
      </c>
    </row>
    <row r="6096">
      <c r="A6096" s="219" t="s">
        <v>12864</v>
      </c>
      <c r="B6096" s="220" t="s">
        <v>12865</v>
      </c>
      <c r="C6096" s="221" t="s">
        <v>77</v>
      </c>
      <c r="D6096" s="222">
        <v>0.3992</v>
      </c>
      <c r="E6096" s="223">
        <f t="shared" si="1"/>
        <v>0.6008</v>
      </c>
      <c r="F6096" s="224">
        <v>144.42</v>
      </c>
    </row>
    <row r="6097">
      <c r="A6097" s="219" t="s">
        <v>12866</v>
      </c>
      <c r="B6097" s="220" t="s">
        <v>12867</v>
      </c>
      <c r="C6097" s="221" t="s">
        <v>77</v>
      </c>
      <c r="D6097" s="222">
        <v>0.3629</v>
      </c>
      <c r="E6097" s="223">
        <f t="shared" si="1"/>
        <v>0.6371</v>
      </c>
      <c r="F6097" s="224">
        <v>161.44</v>
      </c>
    </row>
    <row r="6098">
      <c r="A6098" s="219" t="s">
        <v>12868</v>
      </c>
      <c r="B6098" s="220" t="s">
        <v>12869</v>
      </c>
      <c r="C6098" s="221" t="s">
        <v>77</v>
      </c>
      <c r="D6098" s="222">
        <v>0.381</v>
      </c>
      <c r="E6098" s="223">
        <f t="shared" si="1"/>
        <v>0.619</v>
      </c>
      <c r="F6098" s="224">
        <v>188.02</v>
      </c>
    </row>
    <row r="6099">
      <c r="A6099" s="219" t="s">
        <v>12870</v>
      </c>
      <c r="B6099" s="220" t="s">
        <v>12871</v>
      </c>
      <c r="C6099" s="221" t="s">
        <v>77</v>
      </c>
      <c r="D6099" s="222">
        <v>0.365</v>
      </c>
      <c r="E6099" s="223">
        <f t="shared" si="1"/>
        <v>0.635</v>
      </c>
      <c r="F6099" s="224">
        <v>118.32</v>
      </c>
    </row>
    <row r="6100">
      <c r="A6100" s="219" t="s">
        <v>12872</v>
      </c>
      <c r="B6100" s="220" t="s">
        <v>12873</v>
      </c>
      <c r="C6100" s="221" t="s">
        <v>77</v>
      </c>
      <c r="D6100" s="222">
        <v>0.4033</v>
      </c>
      <c r="E6100" s="223">
        <f t="shared" si="1"/>
        <v>0.5967</v>
      </c>
      <c r="F6100" s="224">
        <v>109.22</v>
      </c>
    </row>
    <row r="6101">
      <c r="A6101" s="219" t="s">
        <v>12874</v>
      </c>
      <c r="B6101" s="220" t="s">
        <v>12875</v>
      </c>
      <c r="C6101" s="221" t="s">
        <v>77</v>
      </c>
      <c r="D6101" s="222">
        <v>0.3798</v>
      </c>
      <c r="E6101" s="223">
        <f t="shared" si="1"/>
        <v>0.6202</v>
      </c>
      <c r="F6101" s="224">
        <v>135.57</v>
      </c>
    </row>
    <row r="6102">
      <c r="A6102" s="219" t="s">
        <v>12876</v>
      </c>
      <c r="B6102" s="220" t="s">
        <v>12877</v>
      </c>
      <c r="C6102" s="221" t="s">
        <v>77</v>
      </c>
      <c r="D6102" s="222">
        <v>0.3436</v>
      </c>
      <c r="E6102" s="223">
        <f t="shared" si="1"/>
        <v>0.6564</v>
      </c>
      <c r="F6102" s="224">
        <v>152.59</v>
      </c>
    </row>
    <row r="6103">
      <c r="A6103" s="219" t="s">
        <v>12878</v>
      </c>
      <c r="B6103" s="220" t="s">
        <v>12879</v>
      </c>
      <c r="C6103" s="221" t="s">
        <v>77</v>
      </c>
      <c r="D6103" s="222">
        <v>0.3616</v>
      </c>
      <c r="E6103" s="223">
        <f t="shared" si="1"/>
        <v>0.6384</v>
      </c>
      <c r="F6103" s="224">
        <v>177.11</v>
      </c>
    </row>
    <row r="6104">
      <c r="A6104" s="219" t="s">
        <v>12880</v>
      </c>
      <c r="B6104" s="220" t="s">
        <v>12881</v>
      </c>
      <c r="C6104" s="221" t="s">
        <v>77</v>
      </c>
      <c r="D6104" s="222">
        <v>0.4731</v>
      </c>
      <c r="E6104" s="223">
        <f t="shared" si="1"/>
        <v>0.5269</v>
      </c>
      <c r="F6104" s="224">
        <v>48.43</v>
      </c>
    </row>
    <row r="6105">
      <c r="A6105" s="219" t="s">
        <v>12882</v>
      </c>
      <c r="B6105" s="220" t="s">
        <v>12883</v>
      </c>
      <c r="C6105" s="221" t="s">
        <v>77</v>
      </c>
      <c r="D6105" s="222">
        <v>0.4904</v>
      </c>
      <c r="E6105" s="223">
        <f t="shared" si="1"/>
        <v>0.5096</v>
      </c>
      <c r="F6105" s="224">
        <v>67.09</v>
      </c>
    </row>
    <row r="6106">
      <c r="A6106" s="219" t="s">
        <v>12884</v>
      </c>
      <c r="B6106" s="220" t="s">
        <v>12885</v>
      </c>
      <c r="C6106" s="221" t="s">
        <v>77</v>
      </c>
      <c r="D6106" s="222">
        <v>0.4699</v>
      </c>
      <c r="E6106" s="223">
        <f t="shared" si="1"/>
        <v>0.5301</v>
      </c>
      <c r="F6106" s="224">
        <v>74.15</v>
      </c>
    </row>
    <row r="6107">
      <c r="A6107" s="219" t="s">
        <v>12886</v>
      </c>
      <c r="B6107" s="220" t="s">
        <v>12887</v>
      </c>
      <c r="C6107" s="221" t="s">
        <v>77</v>
      </c>
      <c r="D6107" s="222">
        <v>0.4706</v>
      </c>
      <c r="E6107" s="223">
        <f t="shared" si="1"/>
        <v>0.5294</v>
      </c>
      <c r="F6107" s="224">
        <v>81.02</v>
      </c>
    </row>
    <row r="6108">
      <c r="A6108" s="219" t="s">
        <v>12888</v>
      </c>
      <c r="B6108" s="220" t="s">
        <v>12889</v>
      </c>
      <c r="C6108" s="221" t="s">
        <v>77</v>
      </c>
      <c r="D6108" s="222">
        <v>0.5135</v>
      </c>
      <c r="E6108" s="223">
        <f t="shared" si="1"/>
        <v>0.4865</v>
      </c>
      <c r="F6108" s="224">
        <v>61.19</v>
      </c>
    </row>
    <row r="6109">
      <c r="A6109" s="219" t="s">
        <v>12890</v>
      </c>
      <c r="B6109" s="220" t="s">
        <v>12891</v>
      </c>
      <c r="C6109" s="221" t="s">
        <v>77</v>
      </c>
      <c r="D6109" s="222">
        <v>0.5264</v>
      </c>
      <c r="E6109" s="223">
        <f t="shared" si="1"/>
        <v>0.4736</v>
      </c>
      <c r="F6109" s="224">
        <v>65.92</v>
      </c>
    </row>
    <row r="6110">
      <c r="A6110" s="219" t="s">
        <v>12892</v>
      </c>
      <c r="B6110" s="220" t="s">
        <v>12893</v>
      </c>
      <c r="C6110" s="221" t="s">
        <v>77</v>
      </c>
      <c r="D6110" s="222">
        <v>0.5139</v>
      </c>
      <c r="E6110" s="223">
        <f t="shared" si="1"/>
        <v>0.4861</v>
      </c>
      <c r="F6110" s="224">
        <v>78.94</v>
      </c>
    </row>
    <row r="6111">
      <c r="A6111" s="219" t="s">
        <v>12894</v>
      </c>
      <c r="B6111" s="220" t="s">
        <v>12895</v>
      </c>
      <c r="C6111" s="221" t="s">
        <v>77</v>
      </c>
      <c r="D6111" s="222">
        <v>0.5269</v>
      </c>
      <c r="E6111" s="223">
        <f t="shared" si="1"/>
        <v>0.4731</v>
      </c>
      <c r="F6111" s="224">
        <v>85.0</v>
      </c>
    </row>
    <row r="6112">
      <c r="A6112" s="219" t="s">
        <v>12896</v>
      </c>
      <c r="B6112" s="220" t="s">
        <v>12897</v>
      </c>
      <c r="C6112" s="221" t="s">
        <v>77</v>
      </c>
      <c r="D6112" s="222">
        <v>0.493</v>
      </c>
      <c r="E6112" s="223">
        <f t="shared" si="1"/>
        <v>0.507</v>
      </c>
      <c r="F6112" s="224">
        <v>86.51</v>
      </c>
    </row>
    <row r="6113">
      <c r="A6113" s="219" t="s">
        <v>12898</v>
      </c>
      <c r="B6113" s="220" t="s">
        <v>12899</v>
      </c>
      <c r="C6113" s="221" t="s">
        <v>77</v>
      </c>
      <c r="D6113" s="222">
        <v>0.5063</v>
      </c>
      <c r="E6113" s="223">
        <f t="shared" si="1"/>
        <v>0.4937</v>
      </c>
      <c r="F6113" s="224">
        <v>92.57</v>
      </c>
    </row>
    <row r="6114">
      <c r="A6114" s="219" t="s">
        <v>12900</v>
      </c>
      <c r="B6114" s="220" t="s">
        <v>12901</v>
      </c>
      <c r="C6114" s="221" t="s">
        <v>77</v>
      </c>
      <c r="D6114" s="222">
        <v>0.5079</v>
      </c>
      <c r="E6114" s="223">
        <f t="shared" si="1"/>
        <v>0.4921</v>
      </c>
      <c r="F6114" s="224">
        <v>101.9</v>
      </c>
    </row>
    <row r="6115">
      <c r="A6115" s="219" t="s">
        <v>12902</v>
      </c>
      <c r="B6115" s="220" t="s">
        <v>12903</v>
      </c>
      <c r="C6115" s="221" t="s">
        <v>77</v>
      </c>
      <c r="D6115" s="222">
        <v>0.4592</v>
      </c>
      <c r="E6115" s="223">
        <f t="shared" si="1"/>
        <v>0.5408</v>
      </c>
      <c r="F6115" s="224">
        <v>45.64</v>
      </c>
    </row>
    <row r="6116">
      <c r="A6116" s="219" t="s">
        <v>12904</v>
      </c>
      <c r="B6116" s="220" t="s">
        <v>12905</v>
      </c>
      <c r="C6116" s="221" t="s">
        <v>77</v>
      </c>
      <c r="D6116" s="222">
        <v>0.477</v>
      </c>
      <c r="E6116" s="223">
        <f t="shared" si="1"/>
        <v>0.523</v>
      </c>
      <c r="F6116" s="224">
        <v>62.96</v>
      </c>
    </row>
    <row r="6117">
      <c r="A6117" s="219" t="s">
        <v>12906</v>
      </c>
      <c r="B6117" s="220" t="s">
        <v>12907</v>
      </c>
      <c r="C6117" s="221" t="s">
        <v>77</v>
      </c>
      <c r="D6117" s="222">
        <v>0.4566</v>
      </c>
      <c r="E6117" s="223">
        <f t="shared" si="1"/>
        <v>0.5434</v>
      </c>
      <c r="F6117" s="224">
        <v>70.02</v>
      </c>
    </row>
    <row r="6118">
      <c r="A6118" s="219" t="s">
        <v>12908</v>
      </c>
      <c r="B6118" s="220" t="s">
        <v>12909</v>
      </c>
      <c r="C6118" s="221" t="s">
        <v>77</v>
      </c>
      <c r="D6118" s="222">
        <v>0.4573</v>
      </c>
      <c r="E6118" s="223">
        <f t="shared" si="1"/>
        <v>0.5427</v>
      </c>
      <c r="F6118" s="224">
        <v>76.47</v>
      </c>
    </row>
    <row r="6119">
      <c r="A6119" s="219" t="s">
        <v>12910</v>
      </c>
      <c r="B6119" s="220" t="s">
        <v>12911</v>
      </c>
      <c r="C6119" s="221" t="s">
        <v>77</v>
      </c>
      <c r="D6119" s="222">
        <v>0.5938</v>
      </c>
      <c r="E6119" s="223">
        <f t="shared" si="1"/>
        <v>0.4062</v>
      </c>
      <c r="F6119" s="224">
        <v>85.94</v>
      </c>
    </row>
    <row r="6120">
      <c r="A6120" s="219" t="s">
        <v>12912</v>
      </c>
      <c r="B6120" s="220" t="s">
        <v>12913</v>
      </c>
      <c r="C6120" s="221" t="s">
        <v>77</v>
      </c>
      <c r="D6120" s="222">
        <v>0.603</v>
      </c>
      <c r="E6120" s="223">
        <f t="shared" si="1"/>
        <v>0.397</v>
      </c>
      <c r="F6120" s="224">
        <v>94.43</v>
      </c>
    </row>
    <row r="6121">
      <c r="A6121" s="219" t="s">
        <v>12914</v>
      </c>
      <c r="B6121" s="220" t="s">
        <v>12915</v>
      </c>
      <c r="C6121" s="221" t="s">
        <v>77</v>
      </c>
      <c r="D6121" s="222">
        <v>0.5821</v>
      </c>
      <c r="E6121" s="223">
        <f t="shared" si="1"/>
        <v>0.4179</v>
      </c>
      <c r="F6121" s="224">
        <v>103.25</v>
      </c>
    </row>
    <row r="6122">
      <c r="A6122" s="219" t="s">
        <v>12916</v>
      </c>
      <c r="B6122" s="220" t="s">
        <v>12917</v>
      </c>
      <c r="C6122" s="221" t="s">
        <v>77</v>
      </c>
      <c r="D6122" s="222">
        <v>0.5919</v>
      </c>
      <c r="E6122" s="223">
        <f t="shared" si="1"/>
        <v>0.4081</v>
      </c>
      <c r="F6122" s="224">
        <v>113.08</v>
      </c>
    </row>
    <row r="6123">
      <c r="A6123" s="219" t="s">
        <v>12918</v>
      </c>
      <c r="B6123" s="220" t="s">
        <v>12919</v>
      </c>
      <c r="C6123" s="221" t="s">
        <v>77</v>
      </c>
      <c r="D6123" s="222">
        <v>0.5624</v>
      </c>
      <c r="E6123" s="223">
        <f t="shared" si="1"/>
        <v>0.4376</v>
      </c>
      <c r="F6123" s="224">
        <v>110.31</v>
      </c>
    </row>
    <row r="6124">
      <c r="A6124" s="219" t="s">
        <v>12920</v>
      </c>
      <c r="B6124" s="220" t="s">
        <v>12921</v>
      </c>
      <c r="C6124" s="221" t="s">
        <v>77</v>
      </c>
      <c r="D6124" s="222">
        <v>0.5732</v>
      </c>
      <c r="E6124" s="223">
        <f t="shared" si="1"/>
        <v>0.4268</v>
      </c>
      <c r="F6124" s="224">
        <v>120.14</v>
      </c>
    </row>
    <row r="6125">
      <c r="A6125" s="219" t="s">
        <v>12922</v>
      </c>
      <c r="B6125" s="220" t="s">
        <v>12923</v>
      </c>
      <c r="C6125" s="221" t="s">
        <v>77</v>
      </c>
      <c r="D6125" s="222">
        <v>0.5823</v>
      </c>
      <c r="E6125" s="223">
        <f t="shared" si="1"/>
        <v>0.4177</v>
      </c>
      <c r="F6125" s="224">
        <v>142.84</v>
      </c>
    </row>
    <row r="6126">
      <c r="A6126" s="219" t="s">
        <v>12924</v>
      </c>
      <c r="B6126" s="220" t="s">
        <v>12925</v>
      </c>
      <c r="C6126" s="221" t="s">
        <v>77</v>
      </c>
      <c r="D6126" s="222">
        <v>0.592</v>
      </c>
      <c r="E6126" s="223">
        <f t="shared" si="1"/>
        <v>0.408</v>
      </c>
      <c r="F6126" s="224">
        <v>156.24</v>
      </c>
    </row>
    <row r="6127">
      <c r="A6127" s="219" t="s">
        <v>12926</v>
      </c>
      <c r="B6127" s="220" t="s">
        <v>12927</v>
      </c>
      <c r="C6127" s="221" t="s">
        <v>77</v>
      </c>
      <c r="D6127" s="222">
        <v>0.5743</v>
      </c>
      <c r="E6127" s="223">
        <f t="shared" si="1"/>
        <v>0.4257</v>
      </c>
      <c r="F6127" s="224">
        <v>88.23</v>
      </c>
    </row>
    <row r="6128">
      <c r="A6128" s="219" t="s">
        <v>12928</v>
      </c>
      <c r="B6128" s="220" t="s">
        <v>12929</v>
      </c>
      <c r="C6128" s="221" t="s">
        <v>77</v>
      </c>
      <c r="D6128" s="222">
        <v>0.5614</v>
      </c>
      <c r="E6128" s="223">
        <f t="shared" si="1"/>
        <v>0.4386</v>
      </c>
      <c r="F6128" s="224">
        <v>106.74</v>
      </c>
    </row>
    <row r="6129">
      <c r="A6129" s="219" t="s">
        <v>12930</v>
      </c>
      <c r="B6129" s="220" t="s">
        <v>12931</v>
      </c>
      <c r="C6129" s="221" t="s">
        <v>77</v>
      </c>
      <c r="D6129" s="222">
        <v>0.4404</v>
      </c>
      <c r="E6129" s="223">
        <f t="shared" si="1"/>
        <v>0.5596</v>
      </c>
      <c r="F6129" s="224">
        <v>59.52</v>
      </c>
    </row>
    <row r="6130">
      <c r="A6130" s="219" t="s">
        <v>12932</v>
      </c>
      <c r="B6130" s="220" t="s">
        <v>12933</v>
      </c>
      <c r="C6130" s="221" t="s">
        <v>77</v>
      </c>
      <c r="D6130" s="222">
        <v>0.4531</v>
      </c>
      <c r="E6130" s="223">
        <f t="shared" si="1"/>
        <v>0.5469</v>
      </c>
      <c r="F6130" s="224">
        <v>64.36</v>
      </c>
    </row>
    <row r="6131">
      <c r="A6131" s="219" t="s">
        <v>12934</v>
      </c>
      <c r="B6131" s="220" t="s">
        <v>12935</v>
      </c>
      <c r="C6131" s="221" t="s">
        <v>77</v>
      </c>
      <c r="D6131" s="222">
        <v>0.4398</v>
      </c>
      <c r="E6131" s="223">
        <f t="shared" si="1"/>
        <v>0.5602</v>
      </c>
      <c r="F6131" s="224">
        <v>76.72</v>
      </c>
    </row>
    <row r="6132">
      <c r="A6132" s="219" t="s">
        <v>12936</v>
      </c>
      <c r="B6132" s="220" t="s">
        <v>12937</v>
      </c>
      <c r="C6132" s="221" t="s">
        <v>77</v>
      </c>
      <c r="D6132" s="222">
        <v>0.4527</v>
      </c>
      <c r="E6132" s="223">
        <f t="shared" si="1"/>
        <v>0.5473</v>
      </c>
      <c r="F6132" s="224">
        <v>83.01</v>
      </c>
    </row>
    <row r="6133">
      <c r="A6133" s="219" t="s">
        <v>12938</v>
      </c>
      <c r="B6133" s="220" t="s">
        <v>12939</v>
      </c>
      <c r="C6133" s="221" t="s">
        <v>77</v>
      </c>
      <c r="D6133" s="222">
        <v>0.4176</v>
      </c>
      <c r="E6133" s="223">
        <f t="shared" si="1"/>
        <v>0.5824</v>
      </c>
      <c r="F6133" s="224">
        <v>83.36</v>
      </c>
    </row>
    <row r="6134">
      <c r="A6134" s="219" t="s">
        <v>12940</v>
      </c>
      <c r="B6134" s="220" t="s">
        <v>12941</v>
      </c>
      <c r="C6134" s="221" t="s">
        <v>77</v>
      </c>
      <c r="D6134" s="222">
        <v>0.4311</v>
      </c>
      <c r="E6134" s="223">
        <f t="shared" si="1"/>
        <v>0.5689</v>
      </c>
      <c r="F6134" s="224">
        <v>89.65</v>
      </c>
    </row>
    <row r="6135">
      <c r="A6135" s="219" t="s">
        <v>12942</v>
      </c>
      <c r="B6135" s="220" t="s">
        <v>12943</v>
      </c>
      <c r="C6135" s="221" t="s">
        <v>77</v>
      </c>
      <c r="D6135" s="222">
        <v>0.42</v>
      </c>
      <c r="E6135" s="223">
        <f t="shared" si="1"/>
        <v>0.58</v>
      </c>
      <c r="F6135" s="224">
        <v>92.17</v>
      </c>
    </row>
    <row r="6136">
      <c r="A6136" s="219" t="s">
        <v>12944</v>
      </c>
      <c r="B6136" s="220" t="s">
        <v>12945</v>
      </c>
      <c r="C6136" s="221" t="s">
        <v>77</v>
      </c>
      <c r="D6136" s="222">
        <v>0.4332</v>
      </c>
      <c r="E6136" s="223">
        <f t="shared" si="1"/>
        <v>0.5668</v>
      </c>
      <c r="F6136" s="224">
        <v>99.09</v>
      </c>
    </row>
    <row r="6137">
      <c r="A6137" s="219" t="s">
        <v>12946</v>
      </c>
      <c r="B6137" s="220" t="s">
        <v>12947</v>
      </c>
      <c r="C6137" s="221" t="s">
        <v>77</v>
      </c>
      <c r="D6137" s="222">
        <v>0.3849</v>
      </c>
      <c r="E6137" s="223">
        <f t="shared" si="1"/>
        <v>0.6151</v>
      </c>
      <c r="F6137" s="224">
        <v>43.65</v>
      </c>
    </row>
    <row r="6138">
      <c r="A6138" s="219" t="s">
        <v>12948</v>
      </c>
      <c r="B6138" s="220" t="s">
        <v>12949</v>
      </c>
      <c r="C6138" s="221" t="s">
        <v>77</v>
      </c>
      <c r="D6138" s="222">
        <v>0.3994</v>
      </c>
      <c r="E6138" s="223">
        <f t="shared" si="1"/>
        <v>0.6006</v>
      </c>
      <c r="F6138" s="224">
        <v>46.62</v>
      </c>
    </row>
    <row r="6139">
      <c r="A6139" s="219" t="s">
        <v>12950</v>
      </c>
      <c r="B6139" s="220" t="s">
        <v>12951</v>
      </c>
      <c r="C6139" s="221" t="s">
        <v>77</v>
      </c>
      <c r="D6139" s="222">
        <v>0.4015</v>
      </c>
      <c r="E6139" s="223">
        <f t="shared" si="1"/>
        <v>0.5985</v>
      </c>
      <c r="F6139" s="224">
        <v>60.53</v>
      </c>
    </row>
    <row r="6140">
      <c r="A6140" s="219" t="s">
        <v>12952</v>
      </c>
      <c r="B6140" s="220" t="s">
        <v>12953</v>
      </c>
      <c r="C6140" s="221" t="s">
        <v>77</v>
      </c>
      <c r="D6140" s="222">
        <v>0.4152</v>
      </c>
      <c r="E6140" s="223">
        <f t="shared" si="1"/>
        <v>0.5848</v>
      </c>
      <c r="F6140" s="224">
        <v>64.81</v>
      </c>
    </row>
    <row r="6141">
      <c r="A6141" s="219" t="s">
        <v>12954</v>
      </c>
      <c r="B6141" s="220" t="s">
        <v>12955</v>
      </c>
      <c r="C6141" s="221" t="s">
        <v>77</v>
      </c>
      <c r="D6141" s="222">
        <v>0.3791</v>
      </c>
      <c r="E6141" s="223">
        <f t="shared" si="1"/>
        <v>0.6209</v>
      </c>
      <c r="F6141" s="224">
        <v>66.77</v>
      </c>
    </row>
    <row r="6142">
      <c r="A6142" s="219" t="s">
        <v>12956</v>
      </c>
      <c r="B6142" s="220" t="s">
        <v>12957</v>
      </c>
      <c r="C6142" s="221" t="s">
        <v>77</v>
      </c>
      <c r="D6142" s="222">
        <v>0.3929</v>
      </c>
      <c r="E6142" s="223">
        <f t="shared" si="1"/>
        <v>0.6071</v>
      </c>
      <c r="F6142" s="224">
        <v>71.06</v>
      </c>
    </row>
    <row r="6143">
      <c r="A6143" s="219" t="s">
        <v>12958</v>
      </c>
      <c r="B6143" s="220" t="s">
        <v>12959</v>
      </c>
      <c r="C6143" s="221" t="s">
        <v>77</v>
      </c>
      <c r="D6143" s="222">
        <v>0.3663</v>
      </c>
      <c r="E6143" s="223">
        <f t="shared" si="1"/>
        <v>0.6337</v>
      </c>
      <c r="F6143" s="224">
        <v>69.06</v>
      </c>
    </row>
    <row r="6144">
      <c r="A6144" s="219" t="s">
        <v>12960</v>
      </c>
      <c r="B6144" s="220" t="s">
        <v>12961</v>
      </c>
      <c r="C6144" s="221" t="s">
        <v>77</v>
      </c>
      <c r="D6144" s="222">
        <v>0.3803</v>
      </c>
      <c r="E6144" s="223">
        <f t="shared" si="1"/>
        <v>0.6197</v>
      </c>
      <c r="F6144" s="224">
        <v>73.21</v>
      </c>
    </row>
    <row r="6145">
      <c r="A6145" s="219" t="s">
        <v>12962</v>
      </c>
      <c r="B6145" s="220" t="s">
        <v>12963</v>
      </c>
      <c r="C6145" s="221" t="s">
        <v>77</v>
      </c>
      <c r="D6145" s="222">
        <v>0.5164</v>
      </c>
      <c r="E6145" s="223">
        <f t="shared" si="1"/>
        <v>0.4836</v>
      </c>
      <c r="F6145" s="224">
        <v>85.63</v>
      </c>
    </row>
    <row r="6146">
      <c r="A6146" s="219" t="s">
        <v>12964</v>
      </c>
      <c r="B6146" s="220" t="s">
        <v>12965</v>
      </c>
      <c r="C6146" s="221" t="s">
        <v>77</v>
      </c>
      <c r="D6146" s="222">
        <v>0.5251</v>
      </c>
      <c r="E6146" s="223">
        <f t="shared" si="1"/>
        <v>0.4749</v>
      </c>
      <c r="F6146" s="224">
        <v>94.32</v>
      </c>
    </row>
    <row r="6147">
      <c r="A6147" s="219" t="s">
        <v>12966</v>
      </c>
      <c r="B6147" s="220" t="s">
        <v>12967</v>
      </c>
      <c r="C6147" s="221" t="s">
        <v>77</v>
      </c>
      <c r="D6147" s="222">
        <v>0.514</v>
      </c>
      <c r="E6147" s="223">
        <f t="shared" si="1"/>
        <v>0.486</v>
      </c>
      <c r="F6147" s="224">
        <v>112.59</v>
      </c>
    </row>
    <row r="6148">
      <c r="A6148" s="219" t="s">
        <v>12968</v>
      </c>
      <c r="B6148" s="220" t="s">
        <v>12969</v>
      </c>
      <c r="C6148" s="221" t="s">
        <v>77</v>
      </c>
      <c r="D6148" s="222">
        <v>0.4955</v>
      </c>
      <c r="E6148" s="223">
        <f t="shared" si="1"/>
        <v>0.5045</v>
      </c>
      <c r="F6148" s="224">
        <v>118.84</v>
      </c>
    </row>
    <row r="6149">
      <c r="A6149" s="219" t="s">
        <v>12970</v>
      </c>
      <c r="B6149" s="220" t="s">
        <v>12971</v>
      </c>
      <c r="C6149" s="221" t="s">
        <v>77</v>
      </c>
      <c r="D6149" s="222">
        <v>0.5047</v>
      </c>
      <c r="E6149" s="223">
        <f t="shared" si="1"/>
        <v>0.4953</v>
      </c>
      <c r="F6149" s="224">
        <v>142.55</v>
      </c>
    </row>
    <row r="6150">
      <c r="A6150" s="219" t="s">
        <v>12972</v>
      </c>
      <c r="B6150" s="220" t="s">
        <v>12973</v>
      </c>
      <c r="C6150" s="221" t="s">
        <v>77</v>
      </c>
      <c r="D6150" s="222">
        <v>0.4995</v>
      </c>
      <c r="E6150" s="223">
        <f t="shared" si="1"/>
        <v>0.5005</v>
      </c>
      <c r="F6150" s="224">
        <v>86.88</v>
      </c>
    </row>
    <row r="6151">
      <c r="A6151" s="219" t="s">
        <v>12974</v>
      </c>
      <c r="B6151" s="220" t="s">
        <v>12975</v>
      </c>
      <c r="C6151" s="221" t="s">
        <v>77</v>
      </c>
      <c r="D6151" s="222">
        <v>0.4864</v>
      </c>
      <c r="E6151" s="223">
        <f t="shared" si="1"/>
        <v>0.5136</v>
      </c>
      <c r="F6151" s="224">
        <v>104.58</v>
      </c>
    </row>
    <row r="6152">
      <c r="A6152" s="219" t="s">
        <v>12976</v>
      </c>
      <c r="B6152" s="220" t="s">
        <v>12977</v>
      </c>
      <c r="C6152" s="221" t="s">
        <v>77</v>
      </c>
      <c r="D6152" s="222">
        <v>0.5041</v>
      </c>
      <c r="E6152" s="223">
        <f t="shared" si="1"/>
        <v>0.4959</v>
      </c>
      <c r="F6152" s="224">
        <v>56.52</v>
      </c>
    </row>
    <row r="6153">
      <c r="A6153" s="219" t="s">
        <v>12978</v>
      </c>
      <c r="B6153" s="220" t="s">
        <v>12979</v>
      </c>
      <c r="C6153" s="221" t="s">
        <v>77</v>
      </c>
      <c r="D6153" s="222">
        <v>0.5043</v>
      </c>
      <c r="E6153" s="223">
        <f t="shared" si="1"/>
        <v>0.4957</v>
      </c>
      <c r="F6153" s="224">
        <v>72.68</v>
      </c>
    </row>
    <row r="6154">
      <c r="A6154" s="219" t="s">
        <v>12980</v>
      </c>
      <c r="B6154" s="220" t="s">
        <v>12981</v>
      </c>
      <c r="C6154" s="221" t="s">
        <v>77</v>
      </c>
      <c r="D6154" s="222">
        <v>0.4796</v>
      </c>
      <c r="E6154" s="223">
        <f t="shared" si="1"/>
        <v>0.5204</v>
      </c>
      <c r="F6154" s="224">
        <v>78.65</v>
      </c>
    </row>
    <row r="6155">
      <c r="A6155" s="219" t="s">
        <v>12982</v>
      </c>
      <c r="B6155" s="220" t="s">
        <v>12983</v>
      </c>
      <c r="C6155" s="221" t="s">
        <v>77</v>
      </c>
      <c r="D6155" s="222">
        <v>0.4969</v>
      </c>
      <c r="E6155" s="223">
        <f t="shared" si="1"/>
        <v>0.5031</v>
      </c>
      <c r="F6155" s="224">
        <v>93.26</v>
      </c>
    </row>
    <row r="6156">
      <c r="A6156" s="219" t="s">
        <v>12984</v>
      </c>
      <c r="B6156" s="220" t="s">
        <v>12985</v>
      </c>
      <c r="C6156" s="221" t="s">
        <v>77</v>
      </c>
      <c r="D6156" s="222">
        <v>0.4416</v>
      </c>
      <c r="E6156" s="223">
        <f t="shared" si="1"/>
        <v>0.5584</v>
      </c>
      <c r="F6156" s="224">
        <v>41.28</v>
      </c>
    </row>
    <row r="6157">
      <c r="A6157" s="219" t="s">
        <v>12986</v>
      </c>
      <c r="B6157" s="220" t="s">
        <v>12987</v>
      </c>
      <c r="C6157" s="221" t="s">
        <v>77</v>
      </c>
      <c r="D6157" s="222">
        <v>0.4616</v>
      </c>
      <c r="E6157" s="223">
        <f t="shared" si="1"/>
        <v>0.5384</v>
      </c>
      <c r="F6157" s="224">
        <v>57.11</v>
      </c>
    </row>
    <row r="6158">
      <c r="A6158" s="219" t="s">
        <v>12988</v>
      </c>
      <c r="B6158" s="220" t="s">
        <v>12989</v>
      </c>
      <c r="C6158" s="221" t="s">
        <v>77</v>
      </c>
      <c r="D6158" s="222">
        <v>0.4366</v>
      </c>
      <c r="E6158" s="223">
        <f t="shared" si="1"/>
        <v>0.5634</v>
      </c>
      <c r="F6158" s="224">
        <v>62.69</v>
      </c>
    </row>
    <row r="6159">
      <c r="A6159" s="219" t="s">
        <v>12990</v>
      </c>
      <c r="B6159" s="220" t="s">
        <v>12991</v>
      </c>
      <c r="C6159" s="221" t="s">
        <v>77</v>
      </c>
      <c r="D6159" s="222">
        <v>0.4372</v>
      </c>
      <c r="E6159" s="223">
        <f t="shared" si="1"/>
        <v>0.5628</v>
      </c>
      <c r="F6159" s="224">
        <v>68.39</v>
      </c>
    </row>
    <row r="6160">
      <c r="A6160" s="219" t="s">
        <v>12992</v>
      </c>
      <c r="B6160" s="220" t="s">
        <v>12993</v>
      </c>
      <c r="C6160" s="221" t="s">
        <v>77</v>
      </c>
      <c r="D6160" s="222">
        <v>0.5921</v>
      </c>
      <c r="E6160" s="223">
        <f t="shared" si="1"/>
        <v>0.4079</v>
      </c>
      <c r="F6160" s="224">
        <v>81.58</v>
      </c>
    </row>
    <row r="6161">
      <c r="A6161" s="219" t="s">
        <v>12994</v>
      </c>
      <c r="B6161" s="220" t="s">
        <v>12995</v>
      </c>
      <c r="C6161" s="221" t="s">
        <v>77</v>
      </c>
      <c r="D6161" s="222">
        <v>0.5794</v>
      </c>
      <c r="E6161" s="223">
        <f t="shared" si="1"/>
        <v>0.4206</v>
      </c>
      <c r="F6161" s="224">
        <v>97.4</v>
      </c>
    </row>
    <row r="6162">
      <c r="A6162" s="219" t="s">
        <v>12996</v>
      </c>
      <c r="B6162" s="220" t="s">
        <v>12997</v>
      </c>
      <c r="C6162" s="221" t="s">
        <v>77</v>
      </c>
      <c r="D6162" s="222">
        <v>0.5044</v>
      </c>
      <c r="E6162" s="223">
        <f t="shared" si="1"/>
        <v>0.4956</v>
      </c>
      <c r="F6162" s="224">
        <v>102.51</v>
      </c>
    </row>
    <row r="6163">
      <c r="A6163" s="219" t="s">
        <v>12998</v>
      </c>
      <c r="B6163" s="220" t="s">
        <v>12999</v>
      </c>
      <c r="C6163" s="221" t="s">
        <v>77</v>
      </c>
      <c r="D6163" s="222">
        <v>0.4848</v>
      </c>
      <c r="E6163" s="223">
        <f t="shared" si="1"/>
        <v>0.5152</v>
      </c>
      <c r="F6163" s="224">
        <v>108.75</v>
      </c>
    </row>
    <row r="6164">
      <c r="A6164" s="219" t="s">
        <v>13000</v>
      </c>
      <c r="B6164" s="220" t="s">
        <v>13001</v>
      </c>
      <c r="C6164" s="221" t="s">
        <v>77</v>
      </c>
      <c r="D6164" s="222">
        <v>0.4946</v>
      </c>
      <c r="E6164" s="223">
        <f t="shared" si="1"/>
        <v>0.5054</v>
      </c>
      <c r="F6164" s="224">
        <v>130.11</v>
      </c>
    </row>
    <row r="6165">
      <c r="A6165" s="219" t="s">
        <v>1470</v>
      </c>
      <c r="B6165" s="220" t="s">
        <v>1472</v>
      </c>
      <c r="C6165" s="221" t="s">
        <v>77</v>
      </c>
      <c r="D6165" s="222">
        <v>0.4579</v>
      </c>
      <c r="E6165" s="223">
        <f t="shared" si="1"/>
        <v>0.5421</v>
      </c>
      <c r="F6165" s="224">
        <v>44.07</v>
      </c>
    </row>
    <row r="6166">
      <c r="A6166" s="219" t="s">
        <v>13002</v>
      </c>
      <c r="B6166" s="220" t="s">
        <v>13003</v>
      </c>
      <c r="C6166" s="221" t="s">
        <v>77</v>
      </c>
      <c r="D6166" s="222">
        <v>0.4773</v>
      </c>
      <c r="E6166" s="223">
        <f t="shared" si="1"/>
        <v>0.5227</v>
      </c>
      <c r="F6166" s="224">
        <v>61.24</v>
      </c>
    </row>
    <row r="6167">
      <c r="A6167" s="219" t="s">
        <v>13004</v>
      </c>
      <c r="B6167" s="220" t="s">
        <v>13005</v>
      </c>
      <c r="C6167" s="221" t="s">
        <v>77</v>
      </c>
      <c r="D6167" s="222">
        <v>0.4526</v>
      </c>
      <c r="E6167" s="223">
        <f t="shared" si="1"/>
        <v>0.5474</v>
      </c>
      <c r="F6167" s="224">
        <v>66.82</v>
      </c>
    </row>
    <row r="6168">
      <c r="A6168" s="219" t="s">
        <v>13006</v>
      </c>
      <c r="B6168" s="220" t="s">
        <v>13007</v>
      </c>
      <c r="C6168" s="221" t="s">
        <v>77</v>
      </c>
      <c r="D6168" s="222">
        <v>0.4532</v>
      </c>
      <c r="E6168" s="223">
        <f t="shared" si="1"/>
        <v>0.5468</v>
      </c>
      <c r="F6168" s="224">
        <v>72.94</v>
      </c>
    </row>
    <row r="6169">
      <c r="A6169" s="219" t="s">
        <v>13008</v>
      </c>
      <c r="B6169" s="220" t="s">
        <v>13009</v>
      </c>
      <c r="C6169" s="221" t="s">
        <v>77</v>
      </c>
      <c r="D6169" s="222">
        <v>0.5187</v>
      </c>
      <c r="E6169" s="223">
        <f t="shared" si="1"/>
        <v>0.4813</v>
      </c>
      <c r="F6169" s="224">
        <v>61.25</v>
      </c>
    </row>
    <row r="6170">
      <c r="A6170" s="219" t="s">
        <v>13010</v>
      </c>
      <c r="B6170" s="220" t="s">
        <v>13011</v>
      </c>
      <c r="C6170" s="221" t="s">
        <v>77</v>
      </c>
      <c r="D6170" s="222">
        <v>0.5191</v>
      </c>
      <c r="E6170" s="223">
        <f t="shared" si="1"/>
        <v>0.4809</v>
      </c>
      <c r="F6170" s="224">
        <v>78.74</v>
      </c>
    </row>
    <row r="6171">
      <c r="A6171" s="219" t="s">
        <v>13012</v>
      </c>
      <c r="B6171" s="220" t="s">
        <v>13013</v>
      </c>
      <c r="C6171" s="221" t="s">
        <v>77</v>
      </c>
      <c r="D6171" s="222">
        <v>0.4951</v>
      </c>
      <c r="E6171" s="223">
        <f t="shared" si="1"/>
        <v>0.5049</v>
      </c>
      <c r="F6171" s="224">
        <v>84.71</v>
      </c>
    </row>
    <row r="6172">
      <c r="A6172" s="219" t="s">
        <v>13014</v>
      </c>
      <c r="B6172" s="220" t="s">
        <v>13015</v>
      </c>
      <c r="C6172" s="221" t="s">
        <v>77</v>
      </c>
      <c r="D6172" s="222">
        <v>0.5119</v>
      </c>
      <c r="E6172" s="223">
        <f t="shared" si="1"/>
        <v>0.4881</v>
      </c>
      <c r="F6172" s="224">
        <v>100.77</v>
      </c>
    </row>
    <row r="6173">
      <c r="A6173" s="219" t="s">
        <v>13016</v>
      </c>
      <c r="B6173" s="220" t="s">
        <v>13017</v>
      </c>
      <c r="C6173" s="221" t="s">
        <v>77</v>
      </c>
      <c r="D6173" s="222">
        <v>0.6019</v>
      </c>
      <c r="E6173" s="223">
        <f t="shared" si="1"/>
        <v>0.3981</v>
      </c>
      <c r="F6173" s="224">
        <v>90.07</v>
      </c>
    </row>
    <row r="6174">
      <c r="A6174" s="219" t="s">
        <v>13018</v>
      </c>
      <c r="B6174" s="220" t="s">
        <v>13019</v>
      </c>
      <c r="C6174" s="221" t="s">
        <v>77</v>
      </c>
      <c r="D6174" s="222">
        <v>0.5899</v>
      </c>
      <c r="E6174" s="223">
        <f t="shared" si="1"/>
        <v>0.4101</v>
      </c>
      <c r="F6174" s="224">
        <v>107.23</v>
      </c>
    </row>
    <row r="6175">
      <c r="A6175" s="219" t="s">
        <v>13020</v>
      </c>
      <c r="B6175" s="220" t="s">
        <v>13021</v>
      </c>
      <c r="C6175" s="221" t="s">
        <v>77</v>
      </c>
      <c r="D6175" s="222">
        <v>0.5578</v>
      </c>
      <c r="E6175" s="223">
        <f t="shared" si="1"/>
        <v>0.4422</v>
      </c>
      <c r="F6175" s="224">
        <v>102.98</v>
      </c>
    </row>
    <row r="6176">
      <c r="A6176" s="219" t="s">
        <v>13022</v>
      </c>
      <c r="B6176" s="220" t="s">
        <v>13023</v>
      </c>
      <c r="C6176" s="221" t="s">
        <v>77</v>
      </c>
      <c r="D6176" s="222">
        <v>0.5697</v>
      </c>
      <c r="E6176" s="223">
        <f t="shared" si="1"/>
        <v>0.4303</v>
      </c>
      <c r="F6176" s="224">
        <v>112.81</v>
      </c>
    </row>
    <row r="6177">
      <c r="A6177" s="219" t="s">
        <v>13024</v>
      </c>
      <c r="B6177" s="220" t="s">
        <v>13025</v>
      </c>
      <c r="C6177" s="221" t="s">
        <v>77</v>
      </c>
      <c r="D6177" s="222">
        <v>0.5795</v>
      </c>
      <c r="E6177" s="223">
        <f t="shared" si="1"/>
        <v>0.4205</v>
      </c>
      <c r="F6177" s="224">
        <v>134.76</v>
      </c>
    </row>
    <row r="6178">
      <c r="A6178" s="219" t="s">
        <v>13026</v>
      </c>
      <c r="B6178" s="220" t="s">
        <v>13027</v>
      </c>
      <c r="C6178" s="221" t="s">
        <v>77</v>
      </c>
      <c r="D6178" s="222">
        <v>0.59</v>
      </c>
      <c r="E6178" s="223">
        <f t="shared" si="1"/>
        <v>0.41</v>
      </c>
      <c r="F6178" s="224">
        <v>148.16</v>
      </c>
    </row>
    <row r="6179">
      <c r="A6179" s="219" t="s">
        <v>13028</v>
      </c>
      <c r="B6179" s="220" t="s">
        <v>13029</v>
      </c>
      <c r="C6179" s="221" t="s">
        <v>77</v>
      </c>
      <c r="D6179" s="222">
        <v>0.5709</v>
      </c>
      <c r="E6179" s="223">
        <f t="shared" si="1"/>
        <v>0.4291</v>
      </c>
      <c r="F6179" s="224">
        <v>82.89</v>
      </c>
    </row>
    <row r="6180">
      <c r="A6180" s="219" t="s">
        <v>13030</v>
      </c>
      <c r="B6180" s="220" t="s">
        <v>13031</v>
      </c>
      <c r="C6180" s="221" t="s">
        <v>77</v>
      </c>
      <c r="D6180" s="222">
        <v>0.5566</v>
      </c>
      <c r="E6180" s="223">
        <f t="shared" si="1"/>
        <v>0.4434</v>
      </c>
      <c r="F6180" s="224">
        <v>99.59</v>
      </c>
    </row>
    <row r="6181">
      <c r="A6181" s="219" t="s">
        <v>13032</v>
      </c>
      <c r="B6181" s="220" t="s">
        <v>13033</v>
      </c>
      <c r="C6181" s="221" t="s">
        <v>77</v>
      </c>
      <c r="D6181" s="222">
        <v>0.2227</v>
      </c>
      <c r="E6181" s="223">
        <f t="shared" si="1"/>
        <v>0.7773</v>
      </c>
      <c r="F6181" s="224">
        <v>44.1</v>
      </c>
    </row>
    <row r="6182">
      <c r="A6182" s="219" t="s">
        <v>13034</v>
      </c>
      <c r="B6182" s="220" t="s">
        <v>13035</v>
      </c>
      <c r="C6182" s="221" t="s">
        <v>77</v>
      </c>
      <c r="D6182" s="222">
        <v>0.2016</v>
      </c>
      <c r="E6182" s="223">
        <f t="shared" si="1"/>
        <v>0.7984</v>
      </c>
      <c r="F6182" s="224">
        <v>66.31</v>
      </c>
    </row>
    <row r="6183">
      <c r="A6183" s="219" t="s">
        <v>13036</v>
      </c>
      <c r="B6183" s="220" t="s">
        <v>13037</v>
      </c>
      <c r="C6183" s="221" t="s">
        <v>77</v>
      </c>
      <c r="D6183" s="222">
        <v>0.5548</v>
      </c>
      <c r="E6183" s="223">
        <f t="shared" si="1"/>
        <v>0.4452</v>
      </c>
      <c r="F6183" s="224">
        <v>39.11</v>
      </c>
    </row>
    <row r="6184">
      <c r="A6184" s="219" t="s">
        <v>13038</v>
      </c>
      <c r="B6184" s="220" t="s">
        <v>13039</v>
      </c>
      <c r="C6184" s="221" t="s">
        <v>77</v>
      </c>
      <c r="D6184" s="222">
        <v>0.5339</v>
      </c>
      <c r="E6184" s="223">
        <f t="shared" si="1"/>
        <v>0.4661</v>
      </c>
      <c r="F6184" s="224">
        <v>53.74</v>
      </c>
    </row>
    <row r="6185">
      <c r="A6185" s="219" t="s">
        <v>13040</v>
      </c>
      <c r="B6185" s="220" t="s">
        <v>13041</v>
      </c>
      <c r="C6185" s="221" t="s">
        <v>77</v>
      </c>
      <c r="D6185" s="222">
        <v>0.5336</v>
      </c>
      <c r="E6185" s="223">
        <f t="shared" si="1"/>
        <v>0.4664</v>
      </c>
      <c r="F6185" s="224">
        <v>34.26</v>
      </c>
    </row>
    <row r="6186">
      <c r="A6186" s="219" t="s">
        <v>13042</v>
      </c>
      <c r="B6186" s="220" t="s">
        <v>13043</v>
      </c>
      <c r="C6186" s="221" t="s">
        <v>77</v>
      </c>
      <c r="D6186" s="222">
        <v>0.5165</v>
      </c>
      <c r="E6186" s="223">
        <f t="shared" si="1"/>
        <v>0.4835</v>
      </c>
      <c r="F6186" s="224">
        <v>48.89</v>
      </c>
    </row>
    <row r="6187">
      <c r="A6187" s="219" t="s">
        <v>13044</v>
      </c>
      <c r="B6187" s="220" t="s">
        <v>13045</v>
      </c>
      <c r="C6187" s="221" t="s">
        <v>77</v>
      </c>
      <c r="D6187" s="222">
        <v>0.5813</v>
      </c>
      <c r="E6187" s="223">
        <f t="shared" si="1"/>
        <v>0.4187</v>
      </c>
      <c r="F6187" s="224">
        <v>47.26</v>
      </c>
    </row>
    <row r="6188">
      <c r="A6188" s="219" t="s">
        <v>13046</v>
      </c>
      <c r="B6188" s="220" t="s">
        <v>13047</v>
      </c>
      <c r="C6188" s="221" t="s">
        <v>77</v>
      </c>
      <c r="D6188" s="222">
        <v>0.5565</v>
      </c>
      <c r="E6188" s="223">
        <f t="shared" si="1"/>
        <v>0.4435</v>
      </c>
      <c r="F6188" s="224">
        <v>61.9</v>
      </c>
    </row>
    <row r="6189">
      <c r="A6189" s="219" t="s">
        <v>13048</v>
      </c>
      <c r="B6189" s="220" t="s">
        <v>13049</v>
      </c>
      <c r="C6189" s="221" t="s">
        <v>77</v>
      </c>
      <c r="D6189" s="222">
        <v>0.5093</v>
      </c>
      <c r="E6189" s="223">
        <f t="shared" si="1"/>
        <v>0.4907</v>
      </c>
      <c r="F6189" s="224">
        <v>30.1</v>
      </c>
    </row>
    <row r="6190">
      <c r="A6190" s="219" t="s">
        <v>13050</v>
      </c>
      <c r="B6190" s="220" t="s">
        <v>13051</v>
      </c>
      <c r="C6190" s="221" t="s">
        <v>77</v>
      </c>
      <c r="D6190" s="222">
        <v>0.487</v>
      </c>
      <c r="E6190" s="223">
        <f t="shared" si="1"/>
        <v>0.513</v>
      </c>
      <c r="F6190" s="224">
        <v>42.3</v>
      </c>
    </row>
    <row r="6191">
      <c r="A6191" s="219" t="s">
        <v>13052</v>
      </c>
      <c r="B6191" s="220" t="s">
        <v>13053</v>
      </c>
      <c r="C6191" s="221" t="s">
        <v>77</v>
      </c>
      <c r="D6191" s="222">
        <v>0.4866</v>
      </c>
      <c r="E6191" s="223">
        <f t="shared" si="1"/>
        <v>0.5134</v>
      </c>
      <c r="F6191" s="224">
        <v>26.96</v>
      </c>
    </row>
    <row r="6192">
      <c r="A6192" s="219" t="s">
        <v>13054</v>
      </c>
      <c r="B6192" s="220" t="s">
        <v>13055</v>
      </c>
      <c r="C6192" s="221" t="s">
        <v>77</v>
      </c>
      <c r="D6192" s="222">
        <v>0.4695</v>
      </c>
      <c r="E6192" s="223">
        <f t="shared" si="1"/>
        <v>0.5305</v>
      </c>
      <c r="F6192" s="224">
        <v>39.17</v>
      </c>
    </row>
    <row r="6193">
      <c r="A6193" s="219" t="s">
        <v>13056</v>
      </c>
      <c r="B6193" s="220" t="s">
        <v>13057</v>
      </c>
      <c r="C6193" s="221" t="s">
        <v>77</v>
      </c>
      <c r="D6193" s="222">
        <v>0.5114</v>
      </c>
      <c r="E6193" s="223">
        <f t="shared" si="1"/>
        <v>0.4886</v>
      </c>
      <c r="F6193" s="224">
        <v>47.56</v>
      </c>
    </row>
    <row r="6194">
      <c r="A6194" s="219" t="s">
        <v>13058</v>
      </c>
      <c r="B6194" s="220" t="s">
        <v>13059</v>
      </c>
      <c r="C6194" s="221" t="s">
        <v>77</v>
      </c>
      <c r="D6194" s="222">
        <v>0.5387</v>
      </c>
      <c r="E6194" s="223">
        <f t="shared" si="1"/>
        <v>0.4613</v>
      </c>
      <c r="F6194" s="224">
        <v>35.36</v>
      </c>
    </row>
    <row r="6195">
      <c r="A6195" s="219" t="s">
        <v>13060</v>
      </c>
      <c r="B6195" s="220" t="s">
        <v>13061</v>
      </c>
      <c r="C6195" s="221" t="s">
        <v>77</v>
      </c>
      <c r="D6195" s="222">
        <v>0.549</v>
      </c>
      <c r="E6195" s="223">
        <f t="shared" si="1"/>
        <v>0.451</v>
      </c>
      <c r="F6195" s="224">
        <v>36.23</v>
      </c>
    </row>
    <row r="6196">
      <c r="A6196" s="219" t="s">
        <v>13062</v>
      </c>
      <c r="B6196" s="220" t="s">
        <v>13063</v>
      </c>
      <c r="C6196" s="221" t="s">
        <v>77</v>
      </c>
      <c r="D6196" s="222">
        <v>0.5253</v>
      </c>
      <c r="E6196" s="223">
        <f t="shared" si="1"/>
        <v>0.4747</v>
      </c>
      <c r="F6196" s="224">
        <v>49.21</v>
      </c>
    </row>
    <row r="6197">
      <c r="A6197" s="219" t="s">
        <v>13064</v>
      </c>
      <c r="B6197" s="220" t="s">
        <v>13065</v>
      </c>
      <c r="C6197" s="221" t="s">
        <v>77</v>
      </c>
      <c r="D6197" s="222">
        <v>0.5249</v>
      </c>
      <c r="E6197" s="223">
        <f t="shared" si="1"/>
        <v>0.4751</v>
      </c>
      <c r="F6197" s="224">
        <v>31.38</v>
      </c>
    </row>
    <row r="6198">
      <c r="A6198" s="219" t="s">
        <v>13066</v>
      </c>
      <c r="B6198" s="220" t="s">
        <v>13067</v>
      </c>
      <c r="C6198" s="221" t="s">
        <v>77</v>
      </c>
      <c r="D6198" s="222">
        <v>0.5052</v>
      </c>
      <c r="E6198" s="223">
        <f t="shared" si="1"/>
        <v>0.4948</v>
      </c>
      <c r="F6198" s="224">
        <v>44.36</v>
      </c>
    </row>
    <row r="6199">
      <c r="A6199" s="219" t="s">
        <v>13068</v>
      </c>
      <c r="B6199" s="220" t="s">
        <v>13069</v>
      </c>
      <c r="C6199" s="221" t="s">
        <v>77</v>
      </c>
      <c r="D6199" s="222">
        <v>0.5782</v>
      </c>
      <c r="E6199" s="223">
        <f t="shared" si="1"/>
        <v>0.4218</v>
      </c>
      <c r="F6199" s="224">
        <v>44.38</v>
      </c>
    </row>
    <row r="6200">
      <c r="A6200" s="219" t="s">
        <v>13070</v>
      </c>
      <c r="B6200" s="220" t="s">
        <v>13071</v>
      </c>
      <c r="C6200" s="221" t="s">
        <v>77</v>
      </c>
      <c r="D6200" s="222">
        <v>0.551</v>
      </c>
      <c r="E6200" s="223">
        <f t="shared" si="1"/>
        <v>0.449</v>
      </c>
      <c r="F6200" s="224">
        <v>57.37</v>
      </c>
    </row>
    <row r="6201">
      <c r="A6201" s="219" t="s">
        <v>13072</v>
      </c>
      <c r="B6201" s="220" t="s">
        <v>13073</v>
      </c>
      <c r="C6201" s="221" t="s">
        <v>77</v>
      </c>
      <c r="D6201" s="222">
        <v>0.4967</v>
      </c>
      <c r="E6201" s="223">
        <f t="shared" si="1"/>
        <v>0.5033</v>
      </c>
      <c r="F6201" s="224">
        <v>27.22</v>
      </c>
    </row>
    <row r="6202">
      <c r="A6202" s="219" t="s">
        <v>13074</v>
      </c>
      <c r="B6202" s="220" t="s">
        <v>13075</v>
      </c>
      <c r="C6202" s="221" t="s">
        <v>77</v>
      </c>
      <c r="D6202" s="222">
        <v>0.4702</v>
      </c>
      <c r="E6202" s="223">
        <f t="shared" si="1"/>
        <v>0.5298</v>
      </c>
      <c r="F6202" s="224">
        <v>37.77</v>
      </c>
    </row>
    <row r="6203">
      <c r="A6203" s="219" t="s">
        <v>13076</v>
      </c>
      <c r="B6203" s="220" t="s">
        <v>13077</v>
      </c>
      <c r="C6203" s="221" t="s">
        <v>77</v>
      </c>
      <c r="D6203" s="222">
        <v>0.4697</v>
      </c>
      <c r="E6203" s="223">
        <f t="shared" si="1"/>
        <v>0.5303</v>
      </c>
      <c r="F6203" s="224">
        <v>24.08</v>
      </c>
    </row>
    <row r="6204">
      <c r="A6204" s="219" t="s">
        <v>13078</v>
      </c>
      <c r="B6204" s="220" t="s">
        <v>13079</v>
      </c>
      <c r="C6204" s="221" t="s">
        <v>77</v>
      </c>
      <c r="D6204" s="222">
        <v>0.4489</v>
      </c>
      <c r="E6204" s="223">
        <f t="shared" si="1"/>
        <v>0.5511</v>
      </c>
      <c r="F6204" s="224">
        <v>34.64</v>
      </c>
    </row>
    <row r="6205">
      <c r="A6205" s="219" t="s">
        <v>13080</v>
      </c>
      <c r="B6205" s="220" t="s">
        <v>13081</v>
      </c>
      <c r="C6205" s="221" t="s">
        <v>77</v>
      </c>
      <c r="D6205" s="222">
        <v>0.4992</v>
      </c>
      <c r="E6205" s="223">
        <f t="shared" si="1"/>
        <v>0.5008</v>
      </c>
      <c r="F6205" s="224">
        <v>43.03</v>
      </c>
    </row>
    <row r="6206">
      <c r="A6206" s="219" t="s">
        <v>13082</v>
      </c>
      <c r="B6206" s="220" t="s">
        <v>13083</v>
      </c>
      <c r="C6206" s="221" t="s">
        <v>77</v>
      </c>
      <c r="D6206" s="222">
        <v>0.5308</v>
      </c>
      <c r="E6206" s="223">
        <f t="shared" si="1"/>
        <v>0.4692</v>
      </c>
      <c r="F6206" s="224">
        <v>32.48</v>
      </c>
    </row>
    <row r="6207">
      <c r="A6207" s="219" t="s">
        <v>13084</v>
      </c>
      <c r="B6207" s="220" t="s">
        <v>13085</v>
      </c>
      <c r="C6207" s="221" t="s">
        <v>77</v>
      </c>
      <c r="D6207" s="222">
        <v>0.2007</v>
      </c>
      <c r="E6207" s="223">
        <f t="shared" si="1"/>
        <v>0.7993</v>
      </c>
      <c r="F6207" s="224">
        <v>42.25</v>
      </c>
    </row>
    <row r="6208">
      <c r="A6208" s="219" t="s">
        <v>13086</v>
      </c>
      <c r="B6208" s="220" t="s">
        <v>13087</v>
      </c>
      <c r="C6208" s="221" t="s">
        <v>77</v>
      </c>
      <c r="D6208" s="222">
        <v>0.2146</v>
      </c>
      <c r="E6208" s="223">
        <f t="shared" si="1"/>
        <v>0.7854</v>
      </c>
      <c r="F6208" s="224">
        <v>43.43</v>
      </c>
    </row>
    <row r="6209">
      <c r="A6209" s="219" t="s">
        <v>13088</v>
      </c>
      <c r="B6209" s="220" t="s">
        <v>13089</v>
      </c>
      <c r="C6209" s="221" t="s">
        <v>77</v>
      </c>
      <c r="D6209" s="222">
        <v>0.1868</v>
      </c>
      <c r="E6209" s="223">
        <f t="shared" si="1"/>
        <v>0.8132</v>
      </c>
      <c r="F6209" s="224">
        <v>64.45</v>
      </c>
    </row>
    <row r="6210">
      <c r="A6210" s="219" t="s">
        <v>13090</v>
      </c>
      <c r="B6210" s="220" t="s">
        <v>13091</v>
      </c>
      <c r="C6210" s="221" t="s">
        <v>77</v>
      </c>
      <c r="D6210" s="222">
        <v>0.2643</v>
      </c>
      <c r="E6210" s="223">
        <f t="shared" si="1"/>
        <v>0.7357</v>
      </c>
      <c r="F6210" s="224">
        <v>25.8</v>
      </c>
    </row>
    <row r="6211">
      <c r="A6211" s="219" t="s">
        <v>13092</v>
      </c>
      <c r="B6211" s="220" t="s">
        <v>13093</v>
      </c>
      <c r="C6211" s="221" t="s">
        <v>77</v>
      </c>
      <c r="D6211" s="222">
        <v>0.4932</v>
      </c>
      <c r="E6211" s="223">
        <f t="shared" si="1"/>
        <v>0.5068</v>
      </c>
      <c r="F6211" s="224">
        <v>27.74</v>
      </c>
    </row>
    <row r="6212">
      <c r="A6212" s="219" t="s">
        <v>13094</v>
      </c>
      <c r="B6212" s="220" t="s">
        <v>13095</v>
      </c>
      <c r="C6212" s="221" t="s">
        <v>77</v>
      </c>
      <c r="D6212" s="222">
        <v>0.4775</v>
      </c>
      <c r="E6212" s="223">
        <f t="shared" si="1"/>
        <v>0.5225</v>
      </c>
      <c r="F6212" s="224">
        <v>24.86</v>
      </c>
    </row>
    <row r="6213">
      <c r="A6213" s="219" t="s">
        <v>13096</v>
      </c>
      <c r="B6213" s="220" t="s">
        <v>13097</v>
      </c>
      <c r="C6213" s="221" t="s">
        <v>77</v>
      </c>
      <c r="D6213" s="222">
        <v>0.5635</v>
      </c>
      <c r="E6213" s="223">
        <f t="shared" si="1"/>
        <v>0.4365</v>
      </c>
      <c r="F6213" s="224">
        <v>41.47</v>
      </c>
    </row>
    <row r="6214">
      <c r="A6214" s="219" t="s">
        <v>13098</v>
      </c>
      <c r="B6214" s="220" t="s">
        <v>13099</v>
      </c>
      <c r="C6214" s="221" t="s">
        <v>77</v>
      </c>
      <c r="D6214" s="222">
        <v>0.541</v>
      </c>
      <c r="E6214" s="223">
        <f t="shared" si="1"/>
        <v>0.459</v>
      </c>
      <c r="F6214" s="224">
        <v>56.1</v>
      </c>
    </row>
    <row r="6215">
      <c r="A6215" s="219" t="s">
        <v>13100</v>
      </c>
      <c r="B6215" s="220" t="s">
        <v>13101</v>
      </c>
      <c r="C6215" s="221" t="s">
        <v>77</v>
      </c>
      <c r="D6215" s="222">
        <v>0.5214</v>
      </c>
      <c r="E6215" s="223">
        <f t="shared" si="1"/>
        <v>0.4786</v>
      </c>
      <c r="F6215" s="224">
        <v>50.1</v>
      </c>
    </row>
    <row r="6216">
      <c r="A6216" s="219" t="s">
        <v>13102</v>
      </c>
      <c r="B6216" s="220" t="s">
        <v>13103</v>
      </c>
      <c r="C6216" s="221" t="s">
        <v>77</v>
      </c>
      <c r="D6216" s="222">
        <v>0.5393</v>
      </c>
      <c r="E6216" s="223">
        <f t="shared" si="1"/>
        <v>0.4607</v>
      </c>
      <c r="F6216" s="224">
        <v>35.47</v>
      </c>
    </row>
    <row r="6217">
      <c r="A6217" s="219" t="s">
        <v>13104</v>
      </c>
      <c r="B6217" s="220" t="s">
        <v>13105</v>
      </c>
      <c r="C6217" s="221" t="s">
        <v>77</v>
      </c>
      <c r="D6217" s="222">
        <v>0.5191</v>
      </c>
      <c r="E6217" s="223">
        <f t="shared" si="1"/>
        <v>0.4809</v>
      </c>
      <c r="F6217" s="224">
        <v>31.61</v>
      </c>
    </row>
    <row r="6218">
      <c r="A6218" s="219" t="s">
        <v>13106</v>
      </c>
      <c r="B6218" s="220" t="s">
        <v>13107</v>
      </c>
      <c r="C6218" s="221" t="s">
        <v>77</v>
      </c>
      <c r="D6218" s="222">
        <v>0.4948</v>
      </c>
      <c r="E6218" s="223">
        <f t="shared" si="1"/>
        <v>0.5052</v>
      </c>
      <c r="F6218" s="224">
        <v>43.82</v>
      </c>
    </row>
    <row r="6219">
      <c r="A6219" s="219" t="s">
        <v>13108</v>
      </c>
      <c r="B6219" s="220" t="s">
        <v>13109</v>
      </c>
      <c r="C6219" s="221" t="s">
        <v>77</v>
      </c>
      <c r="D6219" s="222">
        <v>0.4741</v>
      </c>
      <c r="E6219" s="223">
        <f t="shared" si="1"/>
        <v>0.5259</v>
      </c>
      <c r="F6219" s="224">
        <v>39.95</v>
      </c>
    </row>
    <row r="6220">
      <c r="A6220" s="219" t="s">
        <v>13110</v>
      </c>
      <c r="B6220" s="220" t="s">
        <v>13111</v>
      </c>
      <c r="C6220" s="221" t="s">
        <v>77</v>
      </c>
      <c r="D6220" s="222">
        <v>0.5587</v>
      </c>
      <c r="E6220" s="223">
        <f t="shared" si="1"/>
        <v>0.4413</v>
      </c>
      <c r="F6220" s="224">
        <v>38.59</v>
      </c>
    </row>
    <row r="6221">
      <c r="A6221" s="219" t="s">
        <v>13112</v>
      </c>
      <c r="B6221" s="220" t="s">
        <v>13113</v>
      </c>
      <c r="C6221" s="221" t="s">
        <v>77</v>
      </c>
      <c r="D6221" s="222">
        <v>0.5334</v>
      </c>
      <c r="E6221" s="223">
        <f t="shared" si="1"/>
        <v>0.4666</v>
      </c>
      <c r="F6221" s="224">
        <v>51.57</v>
      </c>
    </row>
    <row r="6222">
      <c r="A6222" s="219" t="s">
        <v>13114</v>
      </c>
      <c r="B6222" s="220" t="s">
        <v>13115</v>
      </c>
      <c r="C6222" s="221" t="s">
        <v>77</v>
      </c>
      <c r="D6222" s="222">
        <v>0.5109</v>
      </c>
      <c r="E6222" s="223">
        <f t="shared" si="1"/>
        <v>0.4891</v>
      </c>
      <c r="F6222" s="224">
        <v>45.57</v>
      </c>
    </row>
    <row r="6223">
      <c r="A6223" s="219" t="s">
        <v>13116</v>
      </c>
      <c r="B6223" s="220" t="s">
        <v>13117</v>
      </c>
      <c r="C6223" s="221" t="s">
        <v>77</v>
      </c>
      <c r="D6223" s="222">
        <v>0.5315</v>
      </c>
      <c r="E6223" s="223">
        <f t="shared" si="1"/>
        <v>0.4685</v>
      </c>
      <c r="F6223" s="224">
        <v>32.59</v>
      </c>
    </row>
    <row r="6224">
      <c r="A6224" s="219" t="s">
        <v>13118</v>
      </c>
      <c r="B6224" s="220" t="s">
        <v>13119</v>
      </c>
      <c r="C6224" s="221" t="s">
        <v>77</v>
      </c>
      <c r="D6224" s="222">
        <v>0.5082</v>
      </c>
      <c r="E6224" s="223">
        <f t="shared" si="1"/>
        <v>0.4918</v>
      </c>
      <c r="F6224" s="224">
        <v>28.73</v>
      </c>
    </row>
    <row r="6225">
      <c r="A6225" s="219" t="s">
        <v>13120</v>
      </c>
      <c r="B6225" s="220" t="s">
        <v>13121</v>
      </c>
      <c r="C6225" s="221" t="s">
        <v>77</v>
      </c>
      <c r="D6225" s="222">
        <v>0.4795</v>
      </c>
      <c r="E6225" s="223">
        <f t="shared" si="1"/>
        <v>0.5205</v>
      </c>
      <c r="F6225" s="224">
        <v>39.29</v>
      </c>
    </row>
    <row r="6226">
      <c r="A6226" s="219" t="s">
        <v>13122</v>
      </c>
      <c r="B6226" s="220" t="s">
        <v>13123</v>
      </c>
      <c r="C6226" s="221" t="s">
        <v>77</v>
      </c>
      <c r="D6226" s="222">
        <v>0.4545</v>
      </c>
      <c r="E6226" s="223">
        <f t="shared" si="1"/>
        <v>0.5455</v>
      </c>
      <c r="F6226" s="224">
        <v>35.42</v>
      </c>
    </row>
    <row r="6227">
      <c r="A6227" s="219" t="s">
        <v>13124</v>
      </c>
      <c r="B6227" s="220" t="s">
        <v>13125</v>
      </c>
      <c r="C6227" s="221" t="s">
        <v>77</v>
      </c>
      <c r="D6227" s="222">
        <v>0.5694</v>
      </c>
      <c r="E6227" s="223">
        <f t="shared" si="1"/>
        <v>0.4306</v>
      </c>
      <c r="F6227" s="224">
        <v>41.55</v>
      </c>
    </row>
    <row r="6228">
      <c r="A6228" s="219" t="s">
        <v>13126</v>
      </c>
      <c r="B6228" s="220" t="s">
        <v>13127</v>
      </c>
      <c r="C6228" s="221" t="s">
        <v>77</v>
      </c>
      <c r="D6228" s="222">
        <v>0.5423</v>
      </c>
      <c r="E6228" s="223">
        <f t="shared" si="1"/>
        <v>0.4577</v>
      </c>
      <c r="F6228" s="224">
        <v>54.32</v>
      </c>
    </row>
    <row r="6229">
      <c r="A6229" s="219" t="s">
        <v>13128</v>
      </c>
      <c r="B6229" s="220" t="s">
        <v>13129</v>
      </c>
      <c r="C6229" s="221" t="s">
        <v>77</v>
      </c>
      <c r="D6229" s="222">
        <v>0.5481</v>
      </c>
      <c r="E6229" s="223">
        <f t="shared" si="1"/>
        <v>0.4519</v>
      </c>
      <c r="F6229" s="224">
        <v>36.0</v>
      </c>
    </row>
    <row r="6230">
      <c r="A6230" s="219" t="s">
        <v>13130</v>
      </c>
      <c r="B6230" s="220" t="s">
        <v>13131</v>
      </c>
      <c r="C6230" s="221" t="s">
        <v>77</v>
      </c>
      <c r="D6230" s="222">
        <v>0.519</v>
      </c>
      <c r="E6230" s="223">
        <f t="shared" si="1"/>
        <v>0.481</v>
      </c>
      <c r="F6230" s="224">
        <v>47.57</v>
      </c>
    </row>
    <row r="6231">
      <c r="A6231" s="219" t="s">
        <v>13132</v>
      </c>
      <c r="B6231" s="220" t="s">
        <v>13133</v>
      </c>
      <c r="C6231" s="221" t="s">
        <v>32</v>
      </c>
      <c r="D6231" s="222">
        <v>0.028</v>
      </c>
      <c r="E6231" s="223">
        <f t="shared" si="1"/>
        <v>0.972</v>
      </c>
      <c r="F6231" s="224">
        <v>1258.02</v>
      </c>
    </row>
    <row r="6232">
      <c r="A6232" s="219" t="s">
        <v>13134</v>
      </c>
      <c r="B6232" s="220" t="s">
        <v>13135</v>
      </c>
      <c r="C6232" s="221" t="s">
        <v>32</v>
      </c>
      <c r="D6232" s="222">
        <v>0.0566</v>
      </c>
      <c r="E6232" s="223">
        <f t="shared" si="1"/>
        <v>0.9434</v>
      </c>
      <c r="F6232" s="224">
        <v>1356.46</v>
      </c>
    </row>
    <row r="6233">
      <c r="A6233" s="219" t="s">
        <v>13136</v>
      </c>
      <c r="B6233" s="220" t="s">
        <v>13137</v>
      </c>
      <c r="C6233" s="221" t="s">
        <v>32</v>
      </c>
      <c r="D6233" s="222">
        <v>0.0262</v>
      </c>
      <c r="E6233" s="223">
        <f t="shared" si="1"/>
        <v>0.9738</v>
      </c>
      <c r="F6233" s="224">
        <v>1293.95</v>
      </c>
    </row>
    <row r="6234">
      <c r="A6234" s="219" t="s">
        <v>13138</v>
      </c>
      <c r="B6234" s="220" t="s">
        <v>13139</v>
      </c>
      <c r="C6234" s="221" t="s">
        <v>77</v>
      </c>
      <c r="D6234" s="222">
        <v>0.0866</v>
      </c>
      <c r="E6234" s="223">
        <f t="shared" si="1"/>
        <v>0.9134</v>
      </c>
      <c r="F6234" s="224">
        <v>313.32</v>
      </c>
    </row>
    <row r="6235">
      <c r="A6235" s="219" t="s">
        <v>13140</v>
      </c>
      <c r="B6235" s="220" t="s">
        <v>13141</v>
      </c>
      <c r="C6235" s="221" t="s">
        <v>77</v>
      </c>
      <c r="D6235" s="222">
        <v>0.0675</v>
      </c>
      <c r="E6235" s="223">
        <f t="shared" si="1"/>
        <v>0.9325</v>
      </c>
      <c r="F6235" s="224">
        <v>303.05</v>
      </c>
    </row>
    <row r="6236">
      <c r="A6236" s="219" t="s">
        <v>13142</v>
      </c>
      <c r="B6236" s="220" t="s">
        <v>13143</v>
      </c>
      <c r="C6236" s="221" t="s">
        <v>77</v>
      </c>
      <c r="D6236" s="222">
        <v>0.1097</v>
      </c>
      <c r="E6236" s="223">
        <f t="shared" si="1"/>
        <v>0.8903</v>
      </c>
      <c r="F6236" s="224">
        <v>144.53</v>
      </c>
    </row>
    <row r="6237">
      <c r="A6237" s="219" t="s">
        <v>13144</v>
      </c>
      <c r="B6237" s="220" t="s">
        <v>13145</v>
      </c>
      <c r="C6237" s="221" t="s">
        <v>77</v>
      </c>
      <c r="D6237" s="222">
        <v>0.1144</v>
      </c>
      <c r="E6237" s="223">
        <f t="shared" si="1"/>
        <v>0.8856</v>
      </c>
      <c r="F6237" s="224">
        <v>131.38</v>
      </c>
    </row>
    <row r="6238">
      <c r="A6238" s="219" t="s">
        <v>13146</v>
      </c>
      <c r="B6238" s="220" t="s">
        <v>13147</v>
      </c>
      <c r="C6238" s="221" t="s">
        <v>77</v>
      </c>
      <c r="D6238" s="222">
        <v>0.1184</v>
      </c>
      <c r="E6238" s="223">
        <f t="shared" si="1"/>
        <v>0.8816</v>
      </c>
      <c r="F6238" s="224">
        <v>147.1</v>
      </c>
    </row>
    <row r="6239">
      <c r="A6239" s="219" t="s">
        <v>13148</v>
      </c>
      <c r="B6239" s="220" t="s">
        <v>13149</v>
      </c>
      <c r="C6239" s="221" t="s">
        <v>77</v>
      </c>
      <c r="D6239" s="222">
        <v>0.097</v>
      </c>
      <c r="E6239" s="223">
        <f t="shared" si="1"/>
        <v>0.903</v>
      </c>
      <c r="F6239" s="224">
        <v>196.74</v>
      </c>
    </row>
    <row r="6240">
      <c r="A6240" s="219" t="s">
        <v>13150</v>
      </c>
      <c r="B6240" s="220" t="s">
        <v>13151</v>
      </c>
      <c r="C6240" s="221" t="s">
        <v>77</v>
      </c>
      <c r="D6240" s="222">
        <v>0.0995</v>
      </c>
      <c r="E6240" s="223">
        <f t="shared" si="1"/>
        <v>0.9005</v>
      </c>
      <c r="F6240" s="224">
        <v>183.59</v>
      </c>
    </row>
    <row r="6241">
      <c r="A6241" s="219" t="s">
        <v>13152</v>
      </c>
      <c r="B6241" s="220" t="s">
        <v>13153</v>
      </c>
      <c r="C6241" s="221" t="s">
        <v>77</v>
      </c>
      <c r="D6241" s="222">
        <v>0.1036</v>
      </c>
      <c r="E6241" s="223">
        <f t="shared" si="1"/>
        <v>0.8964</v>
      </c>
      <c r="F6241" s="224">
        <v>199.31</v>
      </c>
    </row>
    <row r="6242">
      <c r="A6242" s="219" t="s">
        <v>13154</v>
      </c>
      <c r="B6242" s="220" t="s">
        <v>13155</v>
      </c>
      <c r="C6242" s="221" t="s">
        <v>77</v>
      </c>
      <c r="D6242" s="222">
        <v>0.1354</v>
      </c>
      <c r="E6242" s="223">
        <f t="shared" si="1"/>
        <v>0.8646</v>
      </c>
      <c r="F6242" s="224">
        <v>151.51</v>
      </c>
    </row>
    <row r="6243">
      <c r="A6243" s="219" t="s">
        <v>13156</v>
      </c>
      <c r="B6243" s="220" t="s">
        <v>13157</v>
      </c>
      <c r="C6243" s="221" t="s">
        <v>77</v>
      </c>
      <c r="D6243" s="222">
        <v>0.142</v>
      </c>
      <c r="E6243" s="223">
        <f t="shared" si="1"/>
        <v>0.858</v>
      </c>
      <c r="F6243" s="224">
        <v>138.55</v>
      </c>
    </row>
    <row r="6244">
      <c r="A6244" s="219" t="s">
        <v>13158</v>
      </c>
      <c r="B6244" s="220" t="s">
        <v>13159</v>
      </c>
      <c r="C6244" s="221" t="s">
        <v>77</v>
      </c>
      <c r="D6244" s="222">
        <v>0.146</v>
      </c>
      <c r="E6244" s="223">
        <f t="shared" si="1"/>
        <v>0.854</v>
      </c>
      <c r="F6244" s="224">
        <v>154.87</v>
      </c>
    </row>
    <row r="6245">
      <c r="A6245" s="219" t="s">
        <v>13160</v>
      </c>
      <c r="B6245" s="220" t="s">
        <v>13161</v>
      </c>
      <c r="C6245" s="221" t="s">
        <v>77</v>
      </c>
      <c r="D6245" s="222">
        <v>0.1164</v>
      </c>
      <c r="E6245" s="223">
        <f t="shared" si="1"/>
        <v>0.8836</v>
      </c>
      <c r="F6245" s="224">
        <v>204.03</v>
      </c>
    </row>
    <row r="6246">
      <c r="A6246" s="219" t="s">
        <v>13162</v>
      </c>
      <c r="B6246" s="220" t="s">
        <v>13163</v>
      </c>
      <c r="C6246" s="221" t="s">
        <v>77</v>
      </c>
      <c r="D6246" s="222">
        <v>0.12</v>
      </c>
      <c r="E6246" s="223">
        <f t="shared" si="1"/>
        <v>0.88</v>
      </c>
      <c r="F6246" s="224">
        <v>191.14</v>
      </c>
    </row>
    <row r="6247">
      <c r="A6247" s="219" t="s">
        <v>13164</v>
      </c>
      <c r="B6247" s="220" t="s">
        <v>13165</v>
      </c>
      <c r="C6247" s="221" t="s">
        <v>77</v>
      </c>
      <c r="D6247" s="222">
        <v>0.1247</v>
      </c>
      <c r="E6247" s="223">
        <f t="shared" si="1"/>
        <v>0.8753</v>
      </c>
      <c r="F6247" s="224">
        <v>207.46</v>
      </c>
    </row>
    <row r="6248">
      <c r="A6248" s="219" t="s">
        <v>13166</v>
      </c>
      <c r="B6248" s="220" t="s">
        <v>13167</v>
      </c>
      <c r="C6248" s="221" t="s">
        <v>107</v>
      </c>
      <c r="D6248" s="222">
        <v>0.6968</v>
      </c>
      <c r="E6248" s="223">
        <f t="shared" si="1"/>
        <v>0.3032</v>
      </c>
      <c r="F6248" s="224">
        <v>223.43</v>
      </c>
    </row>
    <row r="6249">
      <c r="A6249" s="219" t="s">
        <v>13168</v>
      </c>
      <c r="B6249" s="220" t="s">
        <v>13169</v>
      </c>
      <c r="C6249" s="221" t="s">
        <v>107</v>
      </c>
      <c r="D6249" s="222">
        <v>0.7042</v>
      </c>
      <c r="E6249" s="223">
        <f t="shared" si="1"/>
        <v>0.2958</v>
      </c>
      <c r="F6249" s="224">
        <v>72.81</v>
      </c>
    </row>
    <row r="6250">
      <c r="A6250" s="219" t="s">
        <v>13170</v>
      </c>
      <c r="B6250" s="220" t="s">
        <v>13171</v>
      </c>
      <c r="C6250" s="221" t="s">
        <v>107</v>
      </c>
      <c r="D6250" s="222">
        <v>0.704</v>
      </c>
      <c r="E6250" s="223">
        <f t="shared" si="1"/>
        <v>0.296</v>
      </c>
      <c r="F6250" s="224">
        <v>103.7</v>
      </c>
    </row>
    <row r="6251">
      <c r="A6251" s="219" t="s">
        <v>13172</v>
      </c>
      <c r="B6251" s="220" t="s">
        <v>13173</v>
      </c>
      <c r="C6251" s="221" t="s">
        <v>107</v>
      </c>
      <c r="D6251" s="222">
        <v>0.6969</v>
      </c>
      <c r="E6251" s="223">
        <f t="shared" si="1"/>
        <v>0.3031</v>
      </c>
      <c r="F6251" s="224">
        <v>186.58</v>
      </c>
    </row>
    <row r="6252">
      <c r="A6252" s="219" t="s">
        <v>13174</v>
      </c>
      <c r="B6252" s="220" t="s">
        <v>13175</v>
      </c>
      <c r="C6252" s="221" t="s">
        <v>32</v>
      </c>
      <c r="D6252" s="222">
        <v>0.43</v>
      </c>
      <c r="E6252" s="223">
        <f t="shared" si="1"/>
        <v>0.57</v>
      </c>
      <c r="F6252" s="224">
        <v>4834.9</v>
      </c>
    </row>
    <row r="6253">
      <c r="A6253" s="219" t="s">
        <v>13176</v>
      </c>
      <c r="B6253" s="220" t="s">
        <v>13177</v>
      </c>
      <c r="C6253" s="221" t="s">
        <v>32</v>
      </c>
      <c r="D6253" s="222">
        <v>0.704</v>
      </c>
      <c r="E6253" s="223">
        <f t="shared" si="1"/>
        <v>0.296</v>
      </c>
      <c r="F6253" s="224">
        <v>3485.48</v>
      </c>
    </row>
    <row r="6254">
      <c r="A6254" s="219" t="s">
        <v>13178</v>
      </c>
      <c r="B6254" s="220" t="s">
        <v>13179</v>
      </c>
      <c r="C6254" s="221" t="s">
        <v>32</v>
      </c>
      <c r="D6254" s="222">
        <v>0.704</v>
      </c>
      <c r="E6254" s="223">
        <f t="shared" si="1"/>
        <v>0.296</v>
      </c>
      <c r="F6254" s="224">
        <v>2360.49</v>
      </c>
    </row>
    <row r="6255">
      <c r="A6255" s="219" t="s">
        <v>13180</v>
      </c>
      <c r="B6255" s="220" t="s">
        <v>13181</v>
      </c>
      <c r="C6255" s="221" t="s">
        <v>32</v>
      </c>
      <c r="D6255" s="222">
        <v>0.3236</v>
      </c>
      <c r="E6255" s="223">
        <f t="shared" si="1"/>
        <v>0.6764</v>
      </c>
      <c r="F6255" s="224">
        <v>18905.53</v>
      </c>
    </row>
    <row r="6256">
      <c r="A6256" s="219" t="s">
        <v>13182</v>
      </c>
      <c r="B6256" s="220" t="s">
        <v>13183</v>
      </c>
      <c r="C6256" s="221" t="s">
        <v>77</v>
      </c>
      <c r="D6256" s="222">
        <v>0.1944</v>
      </c>
      <c r="E6256" s="223">
        <f t="shared" si="1"/>
        <v>0.8056</v>
      </c>
      <c r="F6256" s="224">
        <v>6.02</v>
      </c>
    </row>
    <row r="6257">
      <c r="A6257" s="219" t="s">
        <v>13184</v>
      </c>
      <c r="B6257" s="220" t="s">
        <v>13185</v>
      </c>
      <c r="C6257" s="221" t="s">
        <v>77</v>
      </c>
      <c r="D6257" s="222">
        <v>0.6316</v>
      </c>
      <c r="E6257" s="223">
        <f t="shared" si="1"/>
        <v>0.3684</v>
      </c>
      <c r="F6257" s="224">
        <v>0.38</v>
      </c>
    </row>
    <row r="6258">
      <c r="A6258" s="219" t="s">
        <v>13186</v>
      </c>
      <c r="B6258" s="220" t="s">
        <v>13187</v>
      </c>
      <c r="C6258" s="221" t="s">
        <v>77</v>
      </c>
      <c r="D6258" s="222">
        <v>0.2785</v>
      </c>
      <c r="E6258" s="223">
        <f t="shared" si="1"/>
        <v>0.7215</v>
      </c>
      <c r="F6258" s="224">
        <v>4.13</v>
      </c>
    </row>
    <row r="6259">
      <c r="A6259" s="219" t="s">
        <v>13188</v>
      </c>
      <c r="B6259" s="220" t="s">
        <v>13189</v>
      </c>
      <c r="C6259" s="221" t="s">
        <v>32</v>
      </c>
      <c r="D6259" s="222">
        <v>0.0304</v>
      </c>
      <c r="E6259" s="223">
        <f t="shared" si="1"/>
        <v>0.9696</v>
      </c>
      <c r="F6259" s="224">
        <v>37.18</v>
      </c>
    </row>
    <row r="6260">
      <c r="A6260" s="219" t="s">
        <v>13190</v>
      </c>
      <c r="B6260" s="220" t="s">
        <v>13191</v>
      </c>
      <c r="C6260" s="221" t="s">
        <v>77</v>
      </c>
      <c r="D6260" s="222">
        <v>0.0924</v>
      </c>
      <c r="E6260" s="223">
        <f t="shared" si="1"/>
        <v>0.9076</v>
      </c>
      <c r="F6260" s="224">
        <v>57.9</v>
      </c>
    </row>
    <row r="6261">
      <c r="A6261" s="219" t="s">
        <v>2140</v>
      </c>
      <c r="B6261" s="220" t="s">
        <v>2141</v>
      </c>
      <c r="C6261" s="221" t="s">
        <v>77</v>
      </c>
      <c r="D6261" s="222">
        <v>0.2511</v>
      </c>
      <c r="E6261" s="223">
        <f t="shared" si="1"/>
        <v>0.7489</v>
      </c>
      <c r="F6261" s="224">
        <v>11.59</v>
      </c>
    </row>
    <row r="6262">
      <c r="A6262" s="219" t="s">
        <v>13192</v>
      </c>
      <c r="B6262" s="220" t="s">
        <v>13193</v>
      </c>
      <c r="C6262" s="221" t="s">
        <v>77</v>
      </c>
      <c r="D6262" s="222">
        <v>0.179</v>
      </c>
      <c r="E6262" s="223">
        <f t="shared" si="1"/>
        <v>0.821</v>
      </c>
      <c r="F6262" s="224">
        <v>20.06</v>
      </c>
    </row>
    <row r="6263">
      <c r="A6263" s="219" t="s">
        <v>13194</v>
      </c>
      <c r="B6263" s="220" t="s">
        <v>13195</v>
      </c>
      <c r="C6263" s="221" t="s">
        <v>77</v>
      </c>
      <c r="D6263" s="222">
        <v>0.2014</v>
      </c>
      <c r="E6263" s="223">
        <f t="shared" si="1"/>
        <v>0.7986</v>
      </c>
      <c r="F6263" s="224">
        <v>14.45</v>
      </c>
    </row>
    <row r="6264">
      <c r="A6264" s="219" t="s">
        <v>13196</v>
      </c>
      <c r="B6264" s="220" t="s">
        <v>13197</v>
      </c>
      <c r="C6264" s="221" t="s">
        <v>32</v>
      </c>
      <c r="D6264" s="222">
        <v>0.3178</v>
      </c>
      <c r="E6264" s="223">
        <f t="shared" si="1"/>
        <v>0.6822</v>
      </c>
      <c r="F6264" s="224">
        <v>303.65</v>
      </c>
    </row>
    <row r="6265">
      <c r="A6265" s="219" t="s">
        <v>13198</v>
      </c>
      <c r="B6265" s="220" t="s">
        <v>13199</v>
      </c>
      <c r="C6265" s="221" t="s">
        <v>32</v>
      </c>
      <c r="D6265" s="222">
        <v>0.2032</v>
      </c>
      <c r="E6265" s="223">
        <f t="shared" si="1"/>
        <v>0.7968</v>
      </c>
      <c r="F6265" s="224">
        <v>125.86</v>
      </c>
    </row>
    <row r="6266">
      <c r="A6266" s="219" t="s">
        <v>13200</v>
      </c>
      <c r="B6266" s="220" t="s">
        <v>13201</v>
      </c>
      <c r="C6266" s="221" t="s">
        <v>32</v>
      </c>
      <c r="D6266" s="222">
        <v>0.2928</v>
      </c>
      <c r="E6266" s="223">
        <f t="shared" si="1"/>
        <v>0.7072</v>
      </c>
      <c r="F6266" s="224">
        <v>76.36</v>
      </c>
    </row>
    <row r="6267">
      <c r="A6267" s="219" t="s">
        <v>13202</v>
      </c>
      <c r="B6267" s="220" t="s">
        <v>13203</v>
      </c>
      <c r="C6267" s="221" t="s">
        <v>77</v>
      </c>
      <c r="D6267" s="222">
        <v>0.6556</v>
      </c>
      <c r="E6267" s="223">
        <f t="shared" si="1"/>
        <v>0.3444</v>
      </c>
      <c r="F6267" s="224">
        <v>4.5</v>
      </c>
    </row>
    <row r="6268">
      <c r="A6268" s="219" t="s">
        <v>13204</v>
      </c>
      <c r="B6268" s="220" t="s">
        <v>13205</v>
      </c>
      <c r="C6268" s="221" t="s">
        <v>104</v>
      </c>
      <c r="D6268" s="222">
        <v>0.0403</v>
      </c>
      <c r="E6268" s="223">
        <f t="shared" si="1"/>
        <v>0.9597</v>
      </c>
      <c r="F6268" s="224">
        <v>8.93</v>
      </c>
    </row>
    <row r="6269">
      <c r="A6269" s="219" t="s">
        <v>13206</v>
      </c>
      <c r="B6269" s="220" t="s">
        <v>13207</v>
      </c>
      <c r="C6269" s="221" t="s">
        <v>104</v>
      </c>
      <c r="D6269" s="222">
        <v>0.0328</v>
      </c>
      <c r="E6269" s="223">
        <f t="shared" si="1"/>
        <v>0.9672</v>
      </c>
      <c r="F6269" s="224">
        <v>8.54</v>
      </c>
    </row>
    <row r="6270">
      <c r="A6270" s="219" t="s">
        <v>13208</v>
      </c>
      <c r="B6270" s="220" t="s">
        <v>13209</v>
      </c>
      <c r="C6270" s="221" t="s">
        <v>104</v>
      </c>
      <c r="D6270" s="222">
        <v>0.0306</v>
      </c>
      <c r="E6270" s="223">
        <f t="shared" si="1"/>
        <v>0.9694</v>
      </c>
      <c r="F6270" s="224">
        <v>11.1</v>
      </c>
    </row>
    <row r="6271">
      <c r="A6271" s="219" t="s">
        <v>13210</v>
      </c>
      <c r="B6271" s="220" t="s">
        <v>13211</v>
      </c>
      <c r="C6271" s="221" t="s">
        <v>104</v>
      </c>
      <c r="D6271" s="222">
        <v>0.0236</v>
      </c>
      <c r="E6271" s="223">
        <f t="shared" si="1"/>
        <v>0.9764</v>
      </c>
      <c r="F6271" s="224">
        <v>11.43</v>
      </c>
    </row>
    <row r="6272">
      <c r="A6272" s="219" t="s">
        <v>13212</v>
      </c>
      <c r="B6272" s="220" t="s">
        <v>13213</v>
      </c>
      <c r="C6272" s="221" t="s">
        <v>104</v>
      </c>
      <c r="D6272" s="222">
        <v>0.0211</v>
      </c>
      <c r="E6272" s="223">
        <f t="shared" si="1"/>
        <v>0.9789</v>
      </c>
      <c r="F6272" s="224">
        <v>11.35</v>
      </c>
    </row>
    <row r="6273">
      <c r="A6273" s="219" t="s">
        <v>13214</v>
      </c>
      <c r="B6273" s="220" t="s">
        <v>13215</v>
      </c>
      <c r="C6273" s="221" t="s">
        <v>104</v>
      </c>
      <c r="D6273" s="222">
        <v>0.0167</v>
      </c>
      <c r="E6273" s="223">
        <f t="shared" si="1"/>
        <v>0.9833</v>
      </c>
      <c r="F6273" s="224">
        <v>11.38</v>
      </c>
    </row>
    <row r="6274">
      <c r="A6274" s="219" t="s">
        <v>13216</v>
      </c>
      <c r="B6274" s="220" t="s">
        <v>13217</v>
      </c>
      <c r="C6274" s="221" t="s">
        <v>104</v>
      </c>
      <c r="D6274" s="222">
        <v>0.0765</v>
      </c>
      <c r="E6274" s="223">
        <f t="shared" si="1"/>
        <v>0.9235</v>
      </c>
      <c r="F6274" s="224">
        <v>10.98</v>
      </c>
    </row>
    <row r="6275">
      <c r="A6275" s="219" t="s">
        <v>13218</v>
      </c>
      <c r="B6275" s="220" t="s">
        <v>13219</v>
      </c>
      <c r="C6275" s="221" t="s">
        <v>104</v>
      </c>
      <c r="D6275" s="222">
        <v>0.0689</v>
      </c>
      <c r="E6275" s="223">
        <f t="shared" si="1"/>
        <v>0.9311</v>
      </c>
      <c r="F6275" s="224">
        <v>9.44</v>
      </c>
    </row>
    <row r="6276">
      <c r="A6276" s="219" t="s">
        <v>13220</v>
      </c>
      <c r="B6276" s="220" t="s">
        <v>13221</v>
      </c>
      <c r="C6276" s="221" t="s">
        <v>104</v>
      </c>
      <c r="D6276" s="222">
        <v>0.2129</v>
      </c>
      <c r="E6276" s="223">
        <f t="shared" si="1"/>
        <v>0.7871</v>
      </c>
      <c r="F6276" s="224">
        <v>13.2</v>
      </c>
    </row>
    <row r="6277">
      <c r="A6277" s="219" t="s">
        <v>13222</v>
      </c>
      <c r="B6277" s="220" t="s">
        <v>13223</v>
      </c>
      <c r="C6277" s="221" t="s">
        <v>104</v>
      </c>
      <c r="D6277" s="222">
        <v>0.1679</v>
      </c>
      <c r="E6277" s="223">
        <f t="shared" si="1"/>
        <v>0.8321</v>
      </c>
      <c r="F6277" s="224">
        <v>13.46</v>
      </c>
    </row>
    <row r="6278">
      <c r="A6278" s="219" t="s">
        <v>13224</v>
      </c>
      <c r="B6278" s="220" t="s">
        <v>13225</v>
      </c>
      <c r="C6278" s="221" t="s">
        <v>104</v>
      </c>
      <c r="D6278" s="222">
        <v>0.1161</v>
      </c>
      <c r="E6278" s="223">
        <f t="shared" si="1"/>
        <v>0.8839</v>
      </c>
      <c r="F6278" s="224">
        <v>12.4</v>
      </c>
    </row>
    <row r="6279">
      <c r="A6279" s="219" t="s">
        <v>13226</v>
      </c>
      <c r="B6279" s="220" t="s">
        <v>13227</v>
      </c>
      <c r="C6279" s="221" t="s">
        <v>104</v>
      </c>
      <c r="D6279" s="222">
        <v>0.0382</v>
      </c>
      <c r="E6279" s="223">
        <f t="shared" si="1"/>
        <v>0.9618</v>
      </c>
      <c r="F6279" s="224">
        <v>11.51</v>
      </c>
    </row>
    <row r="6280">
      <c r="A6280" s="219" t="s">
        <v>13228</v>
      </c>
      <c r="B6280" s="220" t="s">
        <v>13229</v>
      </c>
      <c r="C6280" s="221" t="s">
        <v>104</v>
      </c>
      <c r="D6280" s="222">
        <v>0.0188</v>
      </c>
      <c r="E6280" s="223">
        <f t="shared" si="1"/>
        <v>0.9812</v>
      </c>
      <c r="F6280" s="224">
        <v>11.19</v>
      </c>
    </row>
    <row r="6281">
      <c r="A6281" s="219" t="s">
        <v>13230</v>
      </c>
      <c r="B6281" s="220" t="s">
        <v>13231</v>
      </c>
      <c r="C6281" s="221" t="s">
        <v>104</v>
      </c>
      <c r="D6281" s="222">
        <v>0.033</v>
      </c>
      <c r="E6281" s="223">
        <f t="shared" si="1"/>
        <v>0.967</v>
      </c>
      <c r="F6281" s="224">
        <v>11.51</v>
      </c>
    </row>
    <row r="6282">
      <c r="A6282" s="219" t="s">
        <v>13232</v>
      </c>
      <c r="B6282" s="220" t="s">
        <v>13233</v>
      </c>
      <c r="C6282" s="221" t="s">
        <v>104</v>
      </c>
      <c r="D6282" s="222">
        <v>0.05</v>
      </c>
      <c r="E6282" s="223">
        <f t="shared" si="1"/>
        <v>0.95</v>
      </c>
      <c r="F6282" s="224">
        <v>11.81</v>
      </c>
    </row>
    <row r="6283">
      <c r="A6283" s="219" t="s">
        <v>13234</v>
      </c>
      <c r="B6283" s="220" t="s">
        <v>13235</v>
      </c>
      <c r="C6283" s="221" t="s">
        <v>104</v>
      </c>
      <c r="D6283" s="222">
        <v>0.097</v>
      </c>
      <c r="E6283" s="223">
        <f t="shared" si="1"/>
        <v>0.903</v>
      </c>
      <c r="F6283" s="224">
        <v>12.89</v>
      </c>
    </row>
    <row r="6284">
      <c r="A6284" s="219" t="s">
        <v>13236</v>
      </c>
      <c r="B6284" s="220" t="s">
        <v>13237</v>
      </c>
      <c r="C6284" s="221" t="s">
        <v>145</v>
      </c>
      <c r="D6284" s="222">
        <v>0.0277</v>
      </c>
      <c r="E6284" s="223">
        <f t="shared" si="1"/>
        <v>0.9723</v>
      </c>
      <c r="F6284" s="224">
        <v>587.24</v>
      </c>
    </row>
    <row r="6285">
      <c r="A6285" s="219" t="s">
        <v>13238</v>
      </c>
      <c r="B6285" s="220" t="s">
        <v>13239</v>
      </c>
      <c r="C6285" s="221" t="s">
        <v>145</v>
      </c>
      <c r="D6285" s="222">
        <v>0.0395</v>
      </c>
      <c r="E6285" s="223">
        <f t="shared" si="1"/>
        <v>0.9605</v>
      </c>
      <c r="F6285" s="224">
        <v>649.89</v>
      </c>
    </row>
    <row r="6286">
      <c r="A6286" s="219" t="s">
        <v>13240</v>
      </c>
      <c r="B6286" s="220" t="s">
        <v>13241</v>
      </c>
      <c r="C6286" s="221" t="s">
        <v>145</v>
      </c>
      <c r="D6286" s="222">
        <v>0.056</v>
      </c>
      <c r="E6286" s="223">
        <f t="shared" si="1"/>
        <v>0.944</v>
      </c>
      <c r="F6286" s="224">
        <v>612.55</v>
      </c>
    </row>
    <row r="6287">
      <c r="A6287" s="219" t="s">
        <v>13242</v>
      </c>
      <c r="B6287" s="220" t="s">
        <v>13243</v>
      </c>
      <c r="C6287" s="221" t="s">
        <v>145</v>
      </c>
      <c r="D6287" s="222">
        <v>0.1183</v>
      </c>
      <c r="E6287" s="223">
        <f t="shared" si="1"/>
        <v>0.8817</v>
      </c>
      <c r="F6287" s="224">
        <v>737.75</v>
      </c>
    </row>
    <row r="6288">
      <c r="A6288" s="219" t="s">
        <v>13244</v>
      </c>
      <c r="B6288" s="220" t="s">
        <v>13245</v>
      </c>
      <c r="C6288" s="221" t="s">
        <v>145</v>
      </c>
      <c r="D6288" s="222">
        <v>0.042</v>
      </c>
      <c r="E6288" s="223">
        <f t="shared" si="1"/>
        <v>0.958</v>
      </c>
      <c r="F6288" s="224">
        <v>661.92</v>
      </c>
    </row>
    <row r="6289">
      <c r="A6289" s="219" t="s">
        <v>13246</v>
      </c>
      <c r="B6289" s="220" t="s">
        <v>13247</v>
      </c>
      <c r="C6289" s="221" t="s">
        <v>145</v>
      </c>
      <c r="D6289" s="222">
        <v>0.0376</v>
      </c>
      <c r="E6289" s="223">
        <f t="shared" si="1"/>
        <v>0.9624</v>
      </c>
      <c r="F6289" s="224">
        <v>657.51</v>
      </c>
    </row>
    <row r="6290">
      <c r="A6290" s="219" t="s">
        <v>13248</v>
      </c>
      <c r="B6290" s="220" t="s">
        <v>13249</v>
      </c>
      <c r="C6290" s="221" t="s">
        <v>145</v>
      </c>
      <c r="D6290" s="222">
        <v>0.0393</v>
      </c>
      <c r="E6290" s="223">
        <f t="shared" si="1"/>
        <v>0.9607</v>
      </c>
      <c r="F6290" s="224">
        <v>645.46</v>
      </c>
    </row>
    <row r="6291">
      <c r="A6291" s="219" t="s">
        <v>13250</v>
      </c>
      <c r="B6291" s="220" t="s">
        <v>13251</v>
      </c>
      <c r="C6291" s="221" t="s">
        <v>145</v>
      </c>
      <c r="D6291" s="222">
        <v>0.036</v>
      </c>
      <c r="E6291" s="223">
        <f t="shared" si="1"/>
        <v>0.964</v>
      </c>
      <c r="F6291" s="224">
        <v>642.28</v>
      </c>
    </row>
    <row r="6292">
      <c r="A6292" s="219" t="s">
        <v>13252</v>
      </c>
      <c r="B6292" s="220" t="s">
        <v>13253</v>
      </c>
      <c r="C6292" s="221" t="s">
        <v>145</v>
      </c>
      <c r="D6292" s="222">
        <v>0.0424</v>
      </c>
      <c r="E6292" s="223">
        <f t="shared" si="1"/>
        <v>0.9576</v>
      </c>
      <c r="F6292" s="224">
        <v>634.26</v>
      </c>
    </row>
    <row r="6293">
      <c r="A6293" s="219" t="s">
        <v>13254</v>
      </c>
      <c r="B6293" s="220" t="s">
        <v>13255</v>
      </c>
      <c r="C6293" s="221" t="s">
        <v>145</v>
      </c>
      <c r="D6293" s="222">
        <v>0.0756</v>
      </c>
      <c r="E6293" s="223">
        <f t="shared" si="1"/>
        <v>0.9244</v>
      </c>
      <c r="F6293" s="224">
        <v>726.52</v>
      </c>
    </row>
    <row r="6294">
      <c r="A6294" s="219" t="s">
        <v>13256</v>
      </c>
      <c r="B6294" s="220" t="s">
        <v>13257</v>
      </c>
      <c r="C6294" s="221" t="s">
        <v>145</v>
      </c>
      <c r="D6294" s="222">
        <v>0.0334</v>
      </c>
      <c r="E6294" s="223">
        <f t="shared" si="1"/>
        <v>0.9666</v>
      </c>
      <c r="F6294" s="224">
        <v>625.93</v>
      </c>
    </row>
    <row r="6295">
      <c r="A6295" s="219" t="s">
        <v>13258</v>
      </c>
      <c r="B6295" s="220" t="s">
        <v>13259</v>
      </c>
      <c r="C6295" s="221" t="s">
        <v>145</v>
      </c>
      <c r="D6295" s="222">
        <v>0.0531</v>
      </c>
      <c r="E6295" s="223">
        <f t="shared" si="1"/>
        <v>0.9469</v>
      </c>
      <c r="F6295" s="224">
        <v>701.27</v>
      </c>
    </row>
    <row r="6296">
      <c r="A6296" s="219" t="s">
        <v>13260</v>
      </c>
      <c r="B6296" s="220" t="s">
        <v>13261</v>
      </c>
      <c r="C6296" s="221" t="s">
        <v>77</v>
      </c>
      <c r="D6296" s="222">
        <v>0.4556</v>
      </c>
      <c r="E6296" s="223">
        <f t="shared" si="1"/>
        <v>0.5444</v>
      </c>
      <c r="F6296" s="224">
        <v>11.15</v>
      </c>
    </row>
    <row r="6297">
      <c r="A6297" s="219" t="s">
        <v>13262</v>
      </c>
      <c r="B6297" s="220" t="s">
        <v>13263</v>
      </c>
      <c r="C6297" s="221" t="s">
        <v>77</v>
      </c>
      <c r="D6297" s="222">
        <v>0.3719</v>
      </c>
      <c r="E6297" s="223">
        <f t="shared" si="1"/>
        <v>0.6281</v>
      </c>
      <c r="F6297" s="224">
        <v>13.66</v>
      </c>
    </row>
    <row r="6298">
      <c r="A6298" s="219" t="s">
        <v>13264</v>
      </c>
      <c r="B6298" s="220" t="s">
        <v>13265</v>
      </c>
      <c r="C6298" s="221" t="s">
        <v>77</v>
      </c>
      <c r="D6298" s="222">
        <v>0.6706</v>
      </c>
      <c r="E6298" s="223">
        <f t="shared" si="1"/>
        <v>0.3294</v>
      </c>
      <c r="F6298" s="224">
        <v>7.71</v>
      </c>
    </row>
    <row r="6299">
      <c r="A6299" s="219" t="s">
        <v>13266</v>
      </c>
      <c r="B6299" s="220" t="s">
        <v>13267</v>
      </c>
      <c r="C6299" s="221" t="s">
        <v>77</v>
      </c>
      <c r="D6299" s="222">
        <v>0.5485</v>
      </c>
      <c r="E6299" s="223">
        <f t="shared" si="1"/>
        <v>0.4515</v>
      </c>
      <c r="F6299" s="224">
        <v>17.43</v>
      </c>
    </row>
    <row r="6300">
      <c r="A6300" s="219" t="s">
        <v>13268</v>
      </c>
      <c r="B6300" s="220" t="s">
        <v>13269</v>
      </c>
      <c r="C6300" s="221" t="s">
        <v>77</v>
      </c>
      <c r="D6300" s="222">
        <v>0.4794</v>
      </c>
      <c r="E6300" s="223">
        <f t="shared" si="1"/>
        <v>0.5206</v>
      </c>
      <c r="F6300" s="224">
        <v>19.94</v>
      </c>
    </row>
    <row r="6301">
      <c r="A6301" s="219" t="s">
        <v>13270</v>
      </c>
      <c r="B6301" s="220" t="s">
        <v>13271</v>
      </c>
      <c r="C6301" s="221" t="s">
        <v>77</v>
      </c>
      <c r="D6301" s="222">
        <v>0.6898</v>
      </c>
      <c r="E6301" s="223">
        <f t="shared" si="1"/>
        <v>0.3102</v>
      </c>
      <c r="F6301" s="224">
        <v>13.99</v>
      </c>
    </row>
    <row r="6302">
      <c r="A6302" s="219" t="s">
        <v>13272</v>
      </c>
      <c r="B6302" s="220" t="s">
        <v>13273</v>
      </c>
      <c r="C6302" s="221" t="s">
        <v>77</v>
      </c>
      <c r="D6302" s="222">
        <v>0.5286</v>
      </c>
      <c r="E6302" s="223">
        <f t="shared" si="1"/>
        <v>0.4714</v>
      </c>
      <c r="F6302" s="224">
        <v>15.55</v>
      </c>
    </row>
    <row r="6303">
      <c r="A6303" s="219" t="s">
        <v>13274</v>
      </c>
      <c r="B6303" s="220" t="s">
        <v>13275</v>
      </c>
      <c r="C6303" s="221" t="s">
        <v>77</v>
      </c>
      <c r="D6303" s="222">
        <v>0.4551</v>
      </c>
      <c r="E6303" s="223">
        <f t="shared" si="1"/>
        <v>0.5449</v>
      </c>
      <c r="F6303" s="224">
        <v>18.06</v>
      </c>
    </row>
    <row r="6304">
      <c r="A6304" s="219" t="s">
        <v>13276</v>
      </c>
      <c r="B6304" s="220" t="s">
        <v>13277</v>
      </c>
      <c r="C6304" s="221" t="s">
        <v>77</v>
      </c>
      <c r="D6304" s="222">
        <v>0.6862</v>
      </c>
      <c r="E6304" s="223">
        <f t="shared" si="1"/>
        <v>0.3138</v>
      </c>
      <c r="F6304" s="224">
        <v>12.11</v>
      </c>
    </row>
    <row r="6305">
      <c r="A6305" s="219" t="s">
        <v>13278</v>
      </c>
      <c r="B6305" s="220" t="s">
        <v>13279</v>
      </c>
      <c r="C6305" s="221" t="s">
        <v>77</v>
      </c>
      <c r="D6305" s="222">
        <v>0.4022</v>
      </c>
      <c r="E6305" s="223">
        <f t="shared" si="1"/>
        <v>0.5978</v>
      </c>
      <c r="F6305" s="224">
        <v>9.25</v>
      </c>
    </row>
    <row r="6306">
      <c r="A6306" s="219" t="s">
        <v>13280</v>
      </c>
      <c r="B6306" s="220" t="s">
        <v>13281</v>
      </c>
      <c r="C6306" s="221" t="s">
        <v>77</v>
      </c>
      <c r="D6306" s="222">
        <v>0.3163</v>
      </c>
      <c r="E6306" s="223">
        <f t="shared" si="1"/>
        <v>0.6837</v>
      </c>
      <c r="F6306" s="224">
        <v>11.76</v>
      </c>
    </row>
    <row r="6307">
      <c r="A6307" s="219" t="s">
        <v>13282</v>
      </c>
      <c r="B6307" s="220" t="s">
        <v>13283</v>
      </c>
      <c r="C6307" s="221" t="s">
        <v>77</v>
      </c>
      <c r="D6307" s="222">
        <v>0.6558</v>
      </c>
      <c r="E6307" s="223">
        <f t="shared" si="1"/>
        <v>0.3442</v>
      </c>
      <c r="F6307" s="224">
        <v>5.81</v>
      </c>
    </row>
    <row r="6308">
      <c r="A6308" s="219" t="s">
        <v>13284</v>
      </c>
      <c r="B6308" s="220" t="s">
        <v>13285</v>
      </c>
      <c r="C6308" s="221" t="s">
        <v>77</v>
      </c>
      <c r="D6308" s="222">
        <v>0.4969</v>
      </c>
      <c r="E6308" s="223">
        <f t="shared" si="1"/>
        <v>0.5031</v>
      </c>
      <c r="F6308" s="224">
        <v>7.95</v>
      </c>
    </row>
    <row r="6309">
      <c r="A6309" s="219" t="s">
        <v>13286</v>
      </c>
      <c r="B6309" s="220" t="s">
        <v>13287</v>
      </c>
      <c r="C6309" s="221" t="s">
        <v>77</v>
      </c>
      <c r="D6309" s="222">
        <v>0.3275</v>
      </c>
      <c r="E6309" s="223">
        <f t="shared" si="1"/>
        <v>0.6725</v>
      </c>
      <c r="F6309" s="224">
        <v>12.06</v>
      </c>
    </row>
    <row r="6310">
      <c r="A6310" s="219" t="s">
        <v>13288</v>
      </c>
      <c r="B6310" s="220" t="s">
        <v>13289</v>
      </c>
      <c r="C6310" s="221" t="s">
        <v>77</v>
      </c>
      <c r="D6310" s="222">
        <v>0.6629</v>
      </c>
      <c r="E6310" s="223">
        <f t="shared" si="1"/>
        <v>0.3371</v>
      </c>
      <c r="F6310" s="224">
        <v>6.14</v>
      </c>
    </row>
    <row r="6311">
      <c r="A6311" s="219" t="s">
        <v>13290</v>
      </c>
      <c r="B6311" s="220" t="s">
        <v>13291</v>
      </c>
      <c r="C6311" s="221" t="s">
        <v>77</v>
      </c>
      <c r="D6311" s="222">
        <v>0.4648</v>
      </c>
      <c r="E6311" s="223">
        <f t="shared" si="1"/>
        <v>0.5352</v>
      </c>
      <c r="F6311" s="224">
        <v>6.97</v>
      </c>
    </row>
    <row r="6312">
      <c r="A6312" s="219" t="s">
        <v>13292</v>
      </c>
      <c r="B6312" s="220" t="s">
        <v>13293</v>
      </c>
      <c r="C6312" s="221" t="s">
        <v>77</v>
      </c>
      <c r="D6312" s="222">
        <v>0.2924</v>
      </c>
      <c r="E6312" s="223">
        <f t="shared" si="1"/>
        <v>0.7076</v>
      </c>
      <c r="F6312" s="224">
        <v>11.08</v>
      </c>
    </row>
    <row r="6313">
      <c r="A6313" s="219" t="s">
        <v>13294</v>
      </c>
      <c r="B6313" s="220" t="s">
        <v>13295</v>
      </c>
      <c r="C6313" s="221" t="s">
        <v>77</v>
      </c>
      <c r="D6313" s="222">
        <v>0.6512</v>
      </c>
      <c r="E6313" s="223">
        <f t="shared" si="1"/>
        <v>0.3488</v>
      </c>
      <c r="F6313" s="224">
        <v>5.16</v>
      </c>
    </row>
    <row r="6314">
      <c r="A6314" s="219" t="s">
        <v>13296</v>
      </c>
      <c r="B6314" s="220" t="s">
        <v>13297</v>
      </c>
      <c r="C6314" s="221" t="s">
        <v>77</v>
      </c>
      <c r="D6314" s="222">
        <v>0.584</v>
      </c>
      <c r="E6314" s="223">
        <f t="shared" si="1"/>
        <v>0.416</v>
      </c>
      <c r="F6314" s="224">
        <v>13.15</v>
      </c>
    </row>
    <row r="6315">
      <c r="A6315" s="219" t="s">
        <v>13298</v>
      </c>
      <c r="B6315" s="220" t="s">
        <v>13299</v>
      </c>
      <c r="C6315" s="221" t="s">
        <v>77</v>
      </c>
      <c r="D6315" s="222">
        <v>0.445</v>
      </c>
      <c r="E6315" s="223">
        <f t="shared" si="1"/>
        <v>0.555</v>
      </c>
      <c r="F6315" s="224">
        <v>17.26</v>
      </c>
    </row>
    <row r="6316">
      <c r="A6316" s="219" t="s">
        <v>13300</v>
      </c>
      <c r="B6316" s="220" t="s">
        <v>13301</v>
      </c>
      <c r="C6316" s="221" t="s">
        <v>77</v>
      </c>
      <c r="D6316" s="222">
        <v>0.6878</v>
      </c>
      <c r="E6316" s="223">
        <f t="shared" si="1"/>
        <v>0.3122</v>
      </c>
      <c r="F6316" s="224">
        <v>11.34</v>
      </c>
    </row>
    <row r="6317">
      <c r="A6317" s="219" t="s">
        <v>13302</v>
      </c>
      <c r="B6317" s="220" t="s">
        <v>13303</v>
      </c>
      <c r="C6317" s="221" t="s">
        <v>77</v>
      </c>
      <c r="D6317" s="222">
        <v>0.6677</v>
      </c>
      <c r="E6317" s="223">
        <f t="shared" si="1"/>
        <v>0.3323</v>
      </c>
      <c r="F6317" s="224">
        <v>3.13</v>
      </c>
    </row>
    <row r="6318">
      <c r="A6318" s="219" t="s">
        <v>13304</v>
      </c>
      <c r="B6318" s="220" t="s">
        <v>13305</v>
      </c>
      <c r="C6318" s="221" t="s">
        <v>77</v>
      </c>
      <c r="D6318" s="222">
        <v>0.6904</v>
      </c>
      <c r="E6318" s="223">
        <f t="shared" si="1"/>
        <v>0.3096</v>
      </c>
      <c r="F6318" s="224">
        <v>5.75</v>
      </c>
    </row>
    <row r="6319">
      <c r="A6319" s="219" t="s">
        <v>13306</v>
      </c>
      <c r="B6319" s="220" t="s">
        <v>13307</v>
      </c>
      <c r="C6319" s="221" t="s">
        <v>77</v>
      </c>
      <c r="D6319" s="222">
        <v>0.6847</v>
      </c>
      <c r="E6319" s="223">
        <f t="shared" si="1"/>
        <v>0.3153</v>
      </c>
      <c r="F6319" s="224">
        <v>4.98</v>
      </c>
    </row>
    <row r="6320">
      <c r="A6320" s="219" t="s">
        <v>13308</v>
      </c>
      <c r="B6320" s="220" t="s">
        <v>13309</v>
      </c>
      <c r="C6320" s="221" t="s">
        <v>77</v>
      </c>
      <c r="D6320" s="222">
        <v>0.6555</v>
      </c>
      <c r="E6320" s="223">
        <f t="shared" si="1"/>
        <v>0.3445</v>
      </c>
      <c r="F6320" s="224">
        <v>2.38</v>
      </c>
    </row>
    <row r="6321">
      <c r="A6321" s="219" t="s">
        <v>13310</v>
      </c>
      <c r="B6321" s="220" t="s">
        <v>13311</v>
      </c>
      <c r="C6321" s="221" t="s">
        <v>77</v>
      </c>
      <c r="D6321" s="222">
        <v>0.6818</v>
      </c>
      <c r="E6321" s="223">
        <f t="shared" si="1"/>
        <v>0.3182</v>
      </c>
      <c r="F6321" s="224">
        <v>2.42</v>
      </c>
    </row>
    <row r="6322">
      <c r="A6322" s="219" t="s">
        <v>13312</v>
      </c>
      <c r="B6322" s="220" t="s">
        <v>13313</v>
      </c>
      <c r="C6322" s="221" t="s">
        <v>77</v>
      </c>
      <c r="D6322" s="222">
        <v>0.675</v>
      </c>
      <c r="E6322" s="223">
        <f t="shared" si="1"/>
        <v>0.325</v>
      </c>
      <c r="F6322" s="224">
        <v>2.0</v>
      </c>
    </row>
    <row r="6323">
      <c r="A6323" s="219" t="s">
        <v>13314</v>
      </c>
      <c r="B6323" s="220" t="s">
        <v>13315</v>
      </c>
      <c r="C6323" s="221" t="s">
        <v>77</v>
      </c>
      <c r="D6323" s="222">
        <v>0.6982</v>
      </c>
      <c r="E6323" s="223">
        <f t="shared" si="1"/>
        <v>0.3018</v>
      </c>
      <c r="F6323" s="224">
        <v>4.54</v>
      </c>
    </row>
    <row r="6324">
      <c r="A6324" s="219" t="s">
        <v>13316</v>
      </c>
      <c r="B6324" s="220" t="s">
        <v>13317</v>
      </c>
      <c r="C6324" s="221" t="s">
        <v>77</v>
      </c>
      <c r="D6324" s="222">
        <v>0.6985</v>
      </c>
      <c r="E6324" s="223">
        <f t="shared" si="1"/>
        <v>0.3015</v>
      </c>
      <c r="F6324" s="224">
        <v>4.08</v>
      </c>
    </row>
    <row r="6325">
      <c r="A6325" s="219" t="s">
        <v>13318</v>
      </c>
      <c r="B6325" s="220" t="s">
        <v>13319</v>
      </c>
      <c r="C6325" s="221" t="s">
        <v>77</v>
      </c>
      <c r="D6325" s="222">
        <v>0.6967</v>
      </c>
      <c r="E6325" s="223">
        <f t="shared" si="1"/>
        <v>0.3033</v>
      </c>
      <c r="F6325" s="224">
        <v>3.66</v>
      </c>
    </row>
    <row r="6326">
      <c r="A6326" s="219" t="s">
        <v>13320</v>
      </c>
      <c r="B6326" s="220" t="s">
        <v>13321</v>
      </c>
      <c r="C6326" s="221" t="s">
        <v>77</v>
      </c>
      <c r="D6326" s="222">
        <v>0.7051</v>
      </c>
      <c r="E6326" s="223">
        <f t="shared" si="1"/>
        <v>0.2949</v>
      </c>
      <c r="F6326" s="224">
        <v>6.24</v>
      </c>
    </row>
    <row r="6327">
      <c r="A6327" s="219" t="s">
        <v>13322</v>
      </c>
      <c r="B6327" s="220" t="s">
        <v>13323</v>
      </c>
      <c r="C6327" s="221" t="s">
        <v>107</v>
      </c>
      <c r="D6327" s="222">
        <v>0.0637</v>
      </c>
      <c r="E6327" s="223">
        <f t="shared" si="1"/>
        <v>0.9363</v>
      </c>
      <c r="F6327" s="224">
        <v>34.99</v>
      </c>
    </row>
    <row r="6328">
      <c r="A6328" s="219" t="s">
        <v>246</v>
      </c>
      <c r="B6328" s="220" t="s">
        <v>247</v>
      </c>
      <c r="C6328" s="221" t="s">
        <v>107</v>
      </c>
      <c r="D6328" s="222">
        <v>0.1557</v>
      </c>
      <c r="E6328" s="223">
        <f t="shared" si="1"/>
        <v>0.8443</v>
      </c>
      <c r="F6328" s="224">
        <v>11.56</v>
      </c>
    </row>
    <row r="6329">
      <c r="A6329" s="219" t="s">
        <v>13324</v>
      </c>
      <c r="B6329" s="220" t="s">
        <v>13325</v>
      </c>
      <c r="C6329" s="221" t="s">
        <v>77</v>
      </c>
      <c r="D6329" s="222">
        <v>0.1203</v>
      </c>
      <c r="E6329" s="223">
        <f t="shared" si="1"/>
        <v>0.8797</v>
      </c>
      <c r="F6329" s="224">
        <v>181.62</v>
      </c>
    </row>
    <row r="6330">
      <c r="A6330" s="219" t="s">
        <v>13326</v>
      </c>
      <c r="B6330" s="220" t="s">
        <v>13327</v>
      </c>
      <c r="C6330" s="221" t="s">
        <v>77</v>
      </c>
      <c r="D6330" s="222">
        <v>0.1256</v>
      </c>
      <c r="E6330" s="223">
        <f t="shared" si="1"/>
        <v>0.8744</v>
      </c>
      <c r="F6330" s="224">
        <v>153.65</v>
      </c>
    </row>
    <row r="6331">
      <c r="A6331" s="219" t="s">
        <v>13328</v>
      </c>
      <c r="B6331" s="220" t="s">
        <v>13329</v>
      </c>
      <c r="C6331" s="221" t="s">
        <v>77</v>
      </c>
      <c r="D6331" s="222">
        <v>0.126</v>
      </c>
      <c r="E6331" s="223">
        <f t="shared" si="1"/>
        <v>0.874</v>
      </c>
      <c r="F6331" s="224">
        <v>205.21</v>
      </c>
    </row>
    <row r="6332">
      <c r="A6332" s="219" t="s">
        <v>13330</v>
      </c>
      <c r="B6332" s="220" t="s">
        <v>13331</v>
      </c>
      <c r="C6332" s="221" t="s">
        <v>77</v>
      </c>
      <c r="D6332" s="222">
        <v>0.1382</v>
      </c>
      <c r="E6332" s="223">
        <f t="shared" si="1"/>
        <v>0.8618</v>
      </c>
      <c r="F6332" s="224">
        <v>247.0</v>
      </c>
    </row>
    <row r="6333">
      <c r="A6333" s="219" t="s">
        <v>13332</v>
      </c>
      <c r="B6333" s="220" t="s">
        <v>13333</v>
      </c>
      <c r="C6333" s="221" t="s">
        <v>77</v>
      </c>
      <c r="D6333" s="222">
        <v>0.1343</v>
      </c>
      <c r="E6333" s="223">
        <f t="shared" si="1"/>
        <v>0.8657</v>
      </c>
      <c r="F6333" s="224">
        <v>165.86</v>
      </c>
    </row>
    <row r="6334">
      <c r="A6334" s="219" t="s">
        <v>13334</v>
      </c>
      <c r="B6334" s="220" t="s">
        <v>13335</v>
      </c>
      <c r="C6334" s="221" t="s">
        <v>77</v>
      </c>
      <c r="D6334" s="222">
        <v>0.1505</v>
      </c>
      <c r="E6334" s="223">
        <f t="shared" si="1"/>
        <v>0.8495</v>
      </c>
      <c r="F6334" s="224">
        <v>189.88</v>
      </c>
    </row>
    <row r="6335">
      <c r="A6335" s="219" t="s">
        <v>250</v>
      </c>
      <c r="B6335" s="220" t="s">
        <v>251</v>
      </c>
      <c r="C6335" s="221" t="s">
        <v>77</v>
      </c>
      <c r="D6335" s="222">
        <v>0.1264</v>
      </c>
      <c r="E6335" s="223">
        <f t="shared" si="1"/>
        <v>0.8736</v>
      </c>
      <c r="F6335" s="224">
        <v>152.69</v>
      </c>
    </row>
    <row r="6336">
      <c r="A6336" s="219" t="s">
        <v>13336</v>
      </c>
      <c r="B6336" s="220" t="s">
        <v>13337</v>
      </c>
      <c r="C6336" s="221" t="s">
        <v>77</v>
      </c>
      <c r="D6336" s="222">
        <v>0.1337</v>
      </c>
      <c r="E6336" s="223">
        <f t="shared" si="1"/>
        <v>0.8663</v>
      </c>
      <c r="F6336" s="224">
        <v>147.94</v>
      </c>
    </row>
    <row r="6337">
      <c r="A6337" s="219" t="s">
        <v>13338</v>
      </c>
      <c r="B6337" s="220" t="s">
        <v>13339</v>
      </c>
      <c r="C6337" s="221" t="s">
        <v>77</v>
      </c>
      <c r="D6337" s="222">
        <v>0.1397</v>
      </c>
      <c r="E6337" s="223">
        <f t="shared" si="1"/>
        <v>0.8603</v>
      </c>
      <c r="F6337" s="224">
        <v>186.99</v>
      </c>
    </row>
    <row r="6338">
      <c r="A6338" s="219" t="s">
        <v>13340</v>
      </c>
      <c r="B6338" s="220" t="s">
        <v>13341</v>
      </c>
      <c r="C6338" s="221" t="s">
        <v>77</v>
      </c>
      <c r="D6338" s="222">
        <v>0.1333</v>
      </c>
      <c r="E6338" s="223">
        <f t="shared" si="1"/>
        <v>0.8667</v>
      </c>
      <c r="F6338" s="224">
        <v>125.74</v>
      </c>
    </row>
    <row r="6339">
      <c r="A6339" s="219" t="s">
        <v>13342</v>
      </c>
      <c r="B6339" s="220" t="s">
        <v>13343</v>
      </c>
      <c r="C6339" s="221" t="s">
        <v>77</v>
      </c>
      <c r="D6339" s="222">
        <v>0.1494</v>
      </c>
      <c r="E6339" s="223">
        <f t="shared" si="1"/>
        <v>0.8506</v>
      </c>
      <c r="F6339" s="224">
        <v>108.61</v>
      </c>
    </row>
    <row r="6340">
      <c r="A6340" s="219" t="s">
        <v>13344</v>
      </c>
      <c r="B6340" s="220" t="s">
        <v>13345</v>
      </c>
      <c r="C6340" s="221" t="s">
        <v>77</v>
      </c>
      <c r="D6340" s="222">
        <v>0.1584</v>
      </c>
      <c r="E6340" s="223">
        <f t="shared" si="1"/>
        <v>0.8416</v>
      </c>
      <c r="F6340" s="224">
        <v>129.86</v>
      </c>
    </row>
    <row r="6341">
      <c r="A6341" s="219" t="s">
        <v>13346</v>
      </c>
      <c r="B6341" s="220" t="s">
        <v>13347</v>
      </c>
      <c r="C6341" s="221" t="s">
        <v>77</v>
      </c>
      <c r="D6341" s="222">
        <v>0.1469</v>
      </c>
      <c r="E6341" s="223">
        <f t="shared" si="1"/>
        <v>0.8531</v>
      </c>
      <c r="F6341" s="224">
        <v>96.84</v>
      </c>
    </row>
    <row r="6342">
      <c r="A6342" s="219" t="s">
        <v>13348</v>
      </c>
      <c r="B6342" s="220" t="s">
        <v>13349</v>
      </c>
      <c r="C6342" s="221" t="s">
        <v>77</v>
      </c>
      <c r="D6342" s="222">
        <v>0.1439</v>
      </c>
      <c r="E6342" s="223">
        <f t="shared" si="1"/>
        <v>0.8561</v>
      </c>
      <c r="F6342" s="224">
        <v>75.34</v>
      </c>
    </row>
    <row r="6343">
      <c r="A6343" s="219" t="s">
        <v>13350</v>
      </c>
      <c r="B6343" s="220" t="s">
        <v>13351</v>
      </c>
      <c r="C6343" s="221" t="s">
        <v>77</v>
      </c>
      <c r="D6343" s="222">
        <v>0.1491</v>
      </c>
      <c r="E6343" s="223">
        <f t="shared" si="1"/>
        <v>0.8509</v>
      </c>
      <c r="F6343" s="224">
        <v>95.2</v>
      </c>
    </row>
    <row r="6344">
      <c r="A6344" s="219" t="s">
        <v>2380</v>
      </c>
      <c r="B6344" s="220" t="s">
        <v>2381</v>
      </c>
      <c r="C6344" s="221" t="s">
        <v>77</v>
      </c>
      <c r="D6344" s="222">
        <v>0.1457</v>
      </c>
      <c r="E6344" s="223">
        <f t="shared" si="1"/>
        <v>0.8543</v>
      </c>
      <c r="F6344" s="224">
        <v>64.29</v>
      </c>
    </row>
    <row r="6345">
      <c r="A6345" s="219" t="s">
        <v>13352</v>
      </c>
      <c r="B6345" s="220" t="s">
        <v>13353</v>
      </c>
      <c r="C6345" s="221" t="s">
        <v>77</v>
      </c>
      <c r="D6345" s="222">
        <v>0.1293</v>
      </c>
      <c r="E6345" s="223">
        <f t="shared" si="1"/>
        <v>0.8707</v>
      </c>
      <c r="F6345" s="224">
        <v>176.58</v>
      </c>
    </row>
    <row r="6346">
      <c r="A6346" s="219" t="s">
        <v>13354</v>
      </c>
      <c r="B6346" s="220" t="s">
        <v>13355</v>
      </c>
      <c r="C6346" s="221" t="s">
        <v>77</v>
      </c>
      <c r="D6346" s="222">
        <v>0.1389</v>
      </c>
      <c r="E6346" s="223">
        <f t="shared" si="1"/>
        <v>0.8611</v>
      </c>
      <c r="F6346" s="224">
        <v>216.99</v>
      </c>
    </row>
    <row r="6347">
      <c r="A6347" s="219" t="s">
        <v>13356</v>
      </c>
      <c r="B6347" s="220" t="s">
        <v>13357</v>
      </c>
      <c r="C6347" s="221" t="s">
        <v>77</v>
      </c>
      <c r="D6347" s="222">
        <v>0.1403</v>
      </c>
      <c r="E6347" s="223">
        <f t="shared" si="1"/>
        <v>0.8597</v>
      </c>
      <c r="F6347" s="224">
        <v>137.22</v>
      </c>
    </row>
    <row r="6348">
      <c r="A6348" s="219" t="s">
        <v>13358</v>
      </c>
      <c r="B6348" s="220" t="s">
        <v>13359</v>
      </c>
      <c r="C6348" s="221" t="s">
        <v>77</v>
      </c>
      <c r="D6348" s="222">
        <v>0.1538</v>
      </c>
      <c r="E6348" s="223">
        <f t="shared" si="1"/>
        <v>0.8462</v>
      </c>
      <c r="F6348" s="224">
        <v>159.86</v>
      </c>
    </row>
    <row r="6349">
      <c r="A6349" s="219" t="s">
        <v>13360</v>
      </c>
      <c r="B6349" s="220" t="s">
        <v>13361</v>
      </c>
      <c r="C6349" s="221" t="s">
        <v>77</v>
      </c>
      <c r="D6349" s="222">
        <v>0.1343</v>
      </c>
      <c r="E6349" s="223">
        <f t="shared" si="1"/>
        <v>0.8657</v>
      </c>
      <c r="F6349" s="224">
        <v>124.76</v>
      </c>
    </row>
    <row r="6350">
      <c r="A6350" s="219" t="s">
        <v>13362</v>
      </c>
      <c r="B6350" s="220" t="s">
        <v>13363</v>
      </c>
      <c r="C6350" s="221" t="s">
        <v>32</v>
      </c>
      <c r="D6350" s="222">
        <v>0.0266</v>
      </c>
      <c r="E6350" s="223">
        <f t="shared" si="1"/>
        <v>0.9734</v>
      </c>
      <c r="F6350" s="224">
        <v>2392.44</v>
      </c>
    </row>
    <row r="6351">
      <c r="A6351" s="219" t="s">
        <v>13364</v>
      </c>
      <c r="B6351" s="220" t="s">
        <v>13365</v>
      </c>
      <c r="C6351" s="221" t="s">
        <v>32</v>
      </c>
      <c r="D6351" s="222">
        <v>0.035</v>
      </c>
      <c r="E6351" s="223">
        <f t="shared" si="1"/>
        <v>0.965</v>
      </c>
      <c r="F6351" s="224">
        <v>2413.91</v>
      </c>
    </row>
    <row r="6352">
      <c r="A6352" s="219" t="s">
        <v>13366</v>
      </c>
      <c r="B6352" s="220" t="s">
        <v>13367</v>
      </c>
      <c r="C6352" s="221" t="s">
        <v>32</v>
      </c>
      <c r="D6352" s="222">
        <v>0.0181</v>
      </c>
      <c r="E6352" s="223">
        <f t="shared" si="1"/>
        <v>0.9819</v>
      </c>
      <c r="F6352" s="224">
        <v>6183.73</v>
      </c>
    </row>
    <row r="6353">
      <c r="A6353" s="219" t="s">
        <v>13368</v>
      </c>
      <c r="B6353" s="220" t="s">
        <v>13369</v>
      </c>
      <c r="C6353" s="221" t="s">
        <v>32</v>
      </c>
      <c r="D6353" s="222">
        <v>0.0071</v>
      </c>
      <c r="E6353" s="223">
        <f t="shared" si="1"/>
        <v>0.9929</v>
      </c>
      <c r="F6353" s="224">
        <v>6499.2</v>
      </c>
    </row>
    <row r="6354">
      <c r="A6354" s="219" t="s">
        <v>13370</v>
      </c>
      <c r="B6354" s="220" t="s">
        <v>13371</v>
      </c>
      <c r="C6354" s="221" t="s">
        <v>32</v>
      </c>
      <c r="D6354" s="222">
        <v>0.0655</v>
      </c>
      <c r="E6354" s="223">
        <f t="shared" si="1"/>
        <v>0.9345</v>
      </c>
      <c r="F6354" s="224">
        <v>2336.39</v>
      </c>
    </row>
    <row r="6355">
      <c r="A6355" s="219" t="s">
        <v>13372</v>
      </c>
      <c r="B6355" s="220" t="s">
        <v>13373</v>
      </c>
      <c r="C6355" s="221" t="s">
        <v>32</v>
      </c>
      <c r="D6355" s="222">
        <v>0.0296</v>
      </c>
      <c r="E6355" s="223">
        <f t="shared" si="1"/>
        <v>0.9704</v>
      </c>
      <c r="F6355" s="224">
        <v>2208.21</v>
      </c>
    </row>
    <row r="6356">
      <c r="A6356" s="219" t="s">
        <v>13374</v>
      </c>
      <c r="B6356" s="220" t="s">
        <v>13375</v>
      </c>
      <c r="C6356" s="221" t="s">
        <v>32</v>
      </c>
      <c r="D6356" s="222">
        <v>0.0239</v>
      </c>
      <c r="E6356" s="223">
        <f t="shared" si="1"/>
        <v>0.9761</v>
      </c>
      <c r="F6356" s="224">
        <v>4120.56</v>
      </c>
    </row>
    <row r="6357">
      <c r="A6357" s="219" t="s">
        <v>13376</v>
      </c>
      <c r="B6357" s="220" t="s">
        <v>13377</v>
      </c>
      <c r="C6357" s="221" t="s">
        <v>32</v>
      </c>
      <c r="D6357" s="222">
        <v>0.0189</v>
      </c>
      <c r="E6357" s="223">
        <f t="shared" si="1"/>
        <v>0.9811</v>
      </c>
      <c r="F6357" s="224">
        <v>4099.1</v>
      </c>
    </row>
    <row r="6358">
      <c r="A6358" s="219" t="s">
        <v>13378</v>
      </c>
      <c r="B6358" s="220" t="s">
        <v>13379</v>
      </c>
      <c r="C6358" s="221" t="s">
        <v>32</v>
      </c>
      <c r="D6358" s="222">
        <v>0.0329</v>
      </c>
      <c r="E6358" s="223">
        <f t="shared" si="1"/>
        <v>0.9671</v>
      </c>
      <c r="F6358" s="224">
        <v>2567.55</v>
      </c>
    </row>
    <row r="6359">
      <c r="A6359" s="219" t="s">
        <v>13380</v>
      </c>
      <c r="B6359" s="220" t="s">
        <v>13381</v>
      </c>
      <c r="C6359" s="221" t="s">
        <v>32</v>
      </c>
      <c r="D6359" s="222">
        <v>0.025</v>
      </c>
      <c r="E6359" s="223">
        <f t="shared" si="1"/>
        <v>0.975</v>
      </c>
      <c r="F6359" s="224">
        <v>2546.08</v>
      </c>
    </row>
    <row r="6360">
      <c r="A6360" s="219" t="s">
        <v>13382</v>
      </c>
      <c r="B6360" s="220" t="s">
        <v>13383</v>
      </c>
      <c r="C6360" s="221" t="s">
        <v>32</v>
      </c>
      <c r="D6360" s="222">
        <v>0.0426</v>
      </c>
      <c r="E6360" s="223">
        <f t="shared" si="1"/>
        <v>0.9574</v>
      </c>
      <c r="F6360" s="224">
        <v>1986.28</v>
      </c>
    </row>
    <row r="6361">
      <c r="A6361" s="219" t="s">
        <v>13384</v>
      </c>
      <c r="B6361" s="220" t="s">
        <v>13385</v>
      </c>
      <c r="C6361" s="221" t="s">
        <v>32</v>
      </c>
      <c r="D6361" s="222">
        <v>0.0324</v>
      </c>
      <c r="E6361" s="223">
        <f t="shared" si="1"/>
        <v>0.9676</v>
      </c>
      <c r="F6361" s="224">
        <v>1964.81</v>
      </c>
    </row>
    <row r="6362">
      <c r="A6362" s="219" t="s">
        <v>13386</v>
      </c>
      <c r="B6362" s="220" t="s">
        <v>13387</v>
      </c>
      <c r="C6362" s="221" t="s">
        <v>32</v>
      </c>
      <c r="D6362" s="222">
        <v>0.0157</v>
      </c>
      <c r="E6362" s="223">
        <f t="shared" si="1"/>
        <v>0.9843</v>
      </c>
      <c r="F6362" s="224">
        <v>4897.68</v>
      </c>
    </row>
    <row r="6363">
      <c r="A6363" s="219" t="s">
        <v>13388</v>
      </c>
      <c r="B6363" s="220" t="s">
        <v>13389</v>
      </c>
      <c r="C6363" s="221" t="s">
        <v>32</v>
      </c>
      <c r="D6363" s="222">
        <v>0.0112</v>
      </c>
      <c r="E6363" s="223">
        <f t="shared" si="1"/>
        <v>0.9888</v>
      </c>
      <c r="F6363" s="224">
        <v>5258.85</v>
      </c>
    </row>
    <row r="6364">
      <c r="A6364" s="219" t="s">
        <v>13390</v>
      </c>
      <c r="B6364" s="220" t="s">
        <v>13391</v>
      </c>
      <c r="C6364" s="221" t="s">
        <v>32</v>
      </c>
      <c r="D6364" s="222">
        <v>0.0156</v>
      </c>
      <c r="E6364" s="223">
        <f t="shared" si="1"/>
        <v>0.9844</v>
      </c>
      <c r="F6364" s="224">
        <v>2639.16</v>
      </c>
    </row>
    <row r="6365">
      <c r="A6365" s="219" t="s">
        <v>13392</v>
      </c>
      <c r="B6365" s="220" t="s">
        <v>13393</v>
      </c>
      <c r="C6365" s="221" t="s">
        <v>32</v>
      </c>
      <c r="D6365" s="222">
        <v>0.0297</v>
      </c>
      <c r="E6365" s="223">
        <f t="shared" si="1"/>
        <v>0.9703</v>
      </c>
      <c r="F6365" s="224">
        <v>2844.25</v>
      </c>
    </row>
    <row r="6366">
      <c r="A6366" s="219" t="s">
        <v>13394</v>
      </c>
      <c r="B6366" s="220" t="s">
        <v>13395</v>
      </c>
      <c r="C6366" s="221" t="s">
        <v>32</v>
      </c>
      <c r="D6366" s="222">
        <v>0.0226</v>
      </c>
      <c r="E6366" s="223">
        <f t="shared" si="1"/>
        <v>0.9774</v>
      </c>
      <c r="F6366" s="224">
        <v>2822.78</v>
      </c>
    </row>
    <row r="6367">
      <c r="A6367" s="219" t="s">
        <v>13396</v>
      </c>
      <c r="B6367" s="220" t="s">
        <v>13397</v>
      </c>
      <c r="C6367" s="221" t="s">
        <v>77</v>
      </c>
      <c r="D6367" s="222">
        <v>0.1974</v>
      </c>
      <c r="E6367" s="223">
        <f t="shared" si="1"/>
        <v>0.8026</v>
      </c>
      <c r="F6367" s="224">
        <v>82.26</v>
      </c>
    </row>
    <row r="6368">
      <c r="A6368" s="219" t="s">
        <v>13398</v>
      </c>
      <c r="B6368" s="220" t="s">
        <v>13399</v>
      </c>
      <c r="C6368" s="221" t="s">
        <v>77</v>
      </c>
      <c r="D6368" s="222">
        <v>0.2158</v>
      </c>
      <c r="E6368" s="223">
        <f t="shared" si="1"/>
        <v>0.7842</v>
      </c>
      <c r="F6368" s="224">
        <v>98.52</v>
      </c>
    </row>
    <row r="6369">
      <c r="A6369" s="219" t="s">
        <v>1484</v>
      </c>
      <c r="B6369" s="220" t="s">
        <v>1487</v>
      </c>
      <c r="C6369" s="221" t="s">
        <v>145</v>
      </c>
      <c r="D6369" s="222">
        <v>0.2879</v>
      </c>
      <c r="E6369" s="223">
        <f t="shared" si="1"/>
        <v>0.7121</v>
      </c>
      <c r="F6369" s="224">
        <v>786.63</v>
      </c>
    </row>
    <row r="6370">
      <c r="A6370" s="219" t="s">
        <v>13400</v>
      </c>
      <c r="B6370" s="220" t="s">
        <v>13401</v>
      </c>
      <c r="C6370" s="221" t="s">
        <v>145</v>
      </c>
      <c r="D6370" s="222">
        <v>0.1116</v>
      </c>
      <c r="E6370" s="223">
        <f t="shared" si="1"/>
        <v>0.8884</v>
      </c>
      <c r="F6370" s="224">
        <v>669.69</v>
      </c>
    </row>
    <row r="6371">
      <c r="A6371" s="219" t="s">
        <v>13402</v>
      </c>
      <c r="B6371" s="220" t="s">
        <v>13403</v>
      </c>
      <c r="C6371" s="221" t="s">
        <v>145</v>
      </c>
      <c r="D6371" s="222">
        <v>0.1092</v>
      </c>
      <c r="E6371" s="223">
        <f t="shared" si="1"/>
        <v>0.8908</v>
      </c>
      <c r="F6371" s="224">
        <v>684.9</v>
      </c>
    </row>
    <row r="6372">
      <c r="A6372" s="219" t="s">
        <v>13404</v>
      </c>
      <c r="B6372" s="220" t="s">
        <v>13405</v>
      </c>
      <c r="C6372" s="221" t="s">
        <v>77</v>
      </c>
      <c r="D6372" s="222">
        <v>0.0949</v>
      </c>
      <c r="E6372" s="223">
        <f t="shared" si="1"/>
        <v>0.9051</v>
      </c>
      <c r="F6372" s="224">
        <v>75.25</v>
      </c>
    </row>
    <row r="6373">
      <c r="A6373" s="219" t="s">
        <v>13406</v>
      </c>
      <c r="B6373" s="220" t="s">
        <v>13407</v>
      </c>
      <c r="C6373" s="221" t="s">
        <v>77</v>
      </c>
      <c r="D6373" s="222">
        <v>0.1023</v>
      </c>
      <c r="E6373" s="223">
        <f t="shared" si="1"/>
        <v>0.8977</v>
      </c>
      <c r="F6373" s="224">
        <v>89.16</v>
      </c>
    </row>
    <row r="6374">
      <c r="A6374" s="219" t="s">
        <v>13408</v>
      </c>
      <c r="B6374" s="220" t="s">
        <v>13409</v>
      </c>
      <c r="C6374" s="221" t="s">
        <v>77</v>
      </c>
      <c r="D6374" s="222">
        <v>0.1699</v>
      </c>
      <c r="E6374" s="223">
        <f t="shared" si="1"/>
        <v>0.8301</v>
      </c>
      <c r="F6374" s="224">
        <v>115.12</v>
      </c>
    </row>
    <row r="6375">
      <c r="A6375" s="219" t="s">
        <v>13410</v>
      </c>
      <c r="B6375" s="220" t="s">
        <v>13411</v>
      </c>
      <c r="C6375" s="221" t="s">
        <v>77</v>
      </c>
      <c r="D6375" s="222">
        <v>0.1495</v>
      </c>
      <c r="E6375" s="223">
        <f t="shared" si="1"/>
        <v>0.8505</v>
      </c>
      <c r="F6375" s="224">
        <v>98.97</v>
      </c>
    </row>
    <row r="6376">
      <c r="A6376" s="219" t="s">
        <v>13412</v>
      </c>
      <c r="B6376" s="220" t="s">
        <v>13413</v>
      </c>
      <c r="C6376" s="221" t="s">
        <v>77</v>
      </c>
      <c r="D6376" s="222">
        <v>0.2469</v>
      </c>
      <c r="E6376" s="223">
        <f t="shared" si="1"/>
        <v>0.7531</v>
      </c>
      <c r="F6376" s="224">
        <v>73.84</v>
      </c>
    </row>
    <row r="6377">
      <c r="A6377" s="219" t="s">
        <v>13414</v>
      </c>
      <c r="B6377" s="220" t="s">
        <v>13415</v>
      </c>
      <c r="C6377" s="221" t="s">
        <v>77</v>
      </c>
      <c r="D6377" s="222">
        <v>0.2559</v>
      </c>
      <c r="E6377" s="223">
        <f t="shared" si="1"/>
        <v>0.7441</v>
      </c>
      <c r="F6377" s="224">
        <v>45.61</v>
      </c>
    </row>
    <row r="6378">
      <c r="A6378" s="219" t="s">
        <v>13416</v>
      </c>
      <c r="B6378" s="220" t="s">
        <v>13417</v>
      </c>
      <c r="C6378" s="221" t="s">
        <v>77</v>
      </c>
      <c r="D6378" s="222">
        <v>0.1714</v>
      </c>
      <c r="E6378" s="223">
        <f t="shared" si="1"/>
        <v>0.8286</v>
      </c>
      <c r="F6378" s="224">
        <v>71.84</v>
      </c>
    </row>
    <row r="6379">
      <c r="A6379" s="219" t="s">
        <v>13418</v>
      </c>
      <c r="B6379" s="220" t="s">
        <v>13419</v>
      </c>
      <c r="C6379" s="221" t="s">
        <v>77</v>
      </c>
      <c r="D6379" s="222">
        <v>0.1842</v>
      </c>
      <c r="E6379" s="223">
        <f t="shared" si="1"/>
        <v>0.8158</v>
      </c>
      <c r="F6379" s="224">
        <v>90.32</v>
      </c>
    </row>
    <row r="6380">
      <c r="A6380" s="219" t="s">
        <v>13420</v>
      </c>
      <c r="B6380" s="220" t="s">
        <v>13421</v>
      </c>
      <c r="C6380" s="221" t="s">
        <v>77</v>
      </c>
      <c r="D6380" s="222">
        <v>0.1648</v>
      </c>
      <c r="E6380" s="223">
        <f t="shared" si="1"/>
        <v>0.8352</v>
      </c>
      <c r="F6380" s="224">
        <v>86.37</v>
      </c>
    </row>
    <row r="6381">
      <c r="A6381" s="219" t="s">
        <v>1643</v>
      </c>
      <c r="B6381" s="220" t="s">
        <v>1645</v>
      </c>
      <c r="C6381" s="221" t="s">
        <v>77</v>
      </c>
      <c r="D6381" s="222">
        <v>0.1911</v>
      </c>
      <c r="E6381" s="223">
        <f t="shared" si="1"/>
        <v>0.8089</v>
      </c>
      <c r="F6381" s="224">
        <v>74.48</v>
      </c>
    </row>
    <row r="6382">
      <c r="A6382" s="219" t="s">
        <v>13422</v>
      </c>
      <c r="B6382" s="220" t="s">
        <v>13423</v>
      </c>
      <c r="C6382" s="221" t="s">
        <v>77</v>
      </c>
      <c r="D6382" s="222">
        <v>0.0902</v>
      </c>
      <c r="E6382" s="223">
        <f t="shared" si="1"/>
        <v>0.9098</v>
      </c>
      <c r="F6382" s="224">
        <v>116.29</v>
      </c>
    </row>
    <row r="6383">
      <c r="A6383" s="219" t="s">
        <v>13424</v>
      </c>
      <c r="B6383" s="220" t="s">
        <v>13425</v>
      </c>
      <c r="C6383" s="221" t="s">
        <v>77</v>
      </c>
      <c r="D6383" s="222">
        <v>0.096</v>
      </c>
      <c r="E6383" s="223">
        <f t="shared" si="1"/>
        <v>0.904</v>
      </c>
      <c r="F6383" s="224">
        <v>60.1</v>
      </c>
    </row>
    <row r="6384">
      <c r="A6384" s="219" t="s">
        <v>13426</v>
      </c>
      <c r="B6384" s="220" t="s">
        <v>13427</v>
      </c>
      <c r="C6384" s="221" t="s">
        <v>77</v>
      </c>
      <c r="D6384" s="222">
        <v>0.1164</v>
      </c>
      <c r="E6384" s="223">
        <f t="shared" si="1"/>
        <v>0.8836</v>
      </c>
      <c r="F6384" s="224">
        <v>69.86</v>
      </c>
    </row>
    <row r="6385">
      <c r="A6385" s="219" t="s">
        <v>13428</v>
      </c>
      <c r="B6385" s="220" t="s">
        <v>13429</v>
      </c>
      <c r="C6385" s="221" t="s">
        <v>77</v>
      </c>
      <c r="D6385" s="222">
        <v>0.0577</v>
      </c>
      <c r="E6385" s="223">
        <f t="shared" si="1"/>
        <v>0.9423</v>
      </c>
      <c r="F6385" s="224">
        <v>63.79</v>
      </c>
    </row>
    <row r="6386">
      <c r="A6386" s="219" t="s">
        <v>13430</v>
      </c>
      <c r="B6386" s="220" t="s">
        <v>13431</v>
      </c>
      <c r="C6386" s="221" t="s">
        <v>77</v>
      </c>
      <c r="D6386" s="222">
        <v>0.0592</v>
      </c>
      <c r="E6386" s="223">
        <f t="shared" si="1"/>
        <v>0.9408</v>
      </c>
      <c r="F6386" s="224">
        <v>69.62</v>
      </c>
    </row>
    <row r="6387">
      <c r="A6387" s="219" t="s">
        <v>13432</v>
      </c>
      <c r="B6387" s="220" t="s">
        <v>13433</v>
      </c>
      <c r="C6387" s="221" t="s">
        <v>77</v>
      </c>
      <c r="D6387" s="222">
        <v>0.1207</v>
      </c>
      <c r="E6387" s="223">
        <f t="shared" si="1"/>
        <v>0.8793</v>
      </c>
      <c r="F6387" s="224">
        <v>77.2</v>
      </c>
    </row>
    <row r="6388">
      <c r="A6388" s="219" t="s">
        <v>13434</v>
      </c>
      <c r="B6388" s="220" t="s">
        <v>13435</v>
      </c>
      <c r="C6388" s="221" t="s">
        <v>77</v>
      </c>
      <c r="D6388" s="222">
        <v>0.1031</v>
      </c>
      <c r="E6388" s="223">
        <f t="shared" si="1"/>
        <v>0.8969</v>
      </c>
      <c r="F6388" s="224">
        <v>74.59</v>
      </c>
    </row>
    <row r="6389">
      <c r="A6389" s="219" t="s">
        <v>13436</v>
      </c>
      <c r="B6389" s="220" t="s">
        <v>13437</v>
      </c>
      <c r="C6389" s="221" t="s">
        <v>77</v>
      </c>
      <c r="D6389" s="222">
        <v>0.1129</v>
      </c>
      <c r="E6389" s="223">
        <f t="shared" si="1"/>
        <v>0.8871</v>
      </c>
      <c r="F6389" s="224">
        <v>88.98</v>
      </c>
    </row>
    <row r="6390">
      <c r="A6390" s="219" t="s">
        <v>13438</v>
      </c>
      <c r="B6390" s="220" t="s">
        <v>13439</v>
      </c>
      <c r="C6390" s="221" t="s">
        <v>77</v>
      </c>
      <c r="D6390" s="222">
        <v>0.1221</v>
      </c>
      <c r="E6390" s="223">
        <f t="shared" si="1"/>
        <v>0.8779</v>
      </c>
      <c r="F6390" s="224">
        <v>63.0</v>
      </c>
    </row>
    <row r="6391">
      <c r="A6391" s="219" t="s">
        <v>13440</v>
      </c>
      <c r="B6391" s="220" t="s">
        <v>13441</v>
      </c>
      <c r="C6391" s="221" t="s">
        <v>77</v>
      </c>
      <c r="D6391" s="222">
        <v>0.1381</v>
      </c>
      <c r="E6391" s="223">
        <f t="shared" si="1"/>
        <v>0.8619</v>
      </c>
      <c r="F6391" s="224">
        <v>72.76</v>
      </c>
    </row>
    <row r="6392">
      <c r="A6392" s="219" t="s">
        <v>13442</v>
      </c>
      <c r="B6392" s="220" t="s">
        <v>13443</v>
      </c>
      <c r="C6392" s="221" t="s">
        <v>77</v>
      </c>
      <c r="D6392" s="222">
        <v>0.1463</v>
      </c>
      <c r="E6392" s="223">
        <f t="shared" si="1"/>
        <v>0.8537</v>
      </c>
      <c r="F6392" s="224">
        <v>84.82</v>
      </c>
    </row>
    <row r="6393">
      <c r="A6393" s="219" t="s">
        <v>13444</v>
      </c>
      <c r="B6393" s="220" t="s">
        <v>13445</v>
      </c>
      <c r="C6393" s="221" t="s">
        <v>77</v>
      </c>
      <c r="D6393" s="222">
        <v>0.0877</v>
      </c>
      <c r="E6393" s="223">
        <f t="shared" si="1"/>
        <v>0.9123</v>
      </c>
      <c r="F6393" s="224">
        <v>100.08</v>
      </c>
    </row>
    <row r="6394">
      <c r="A6394" s="219" t="s">
        <v>13446</v>
      </c>
      <c r="B6394" s="220" t="s">
        <v>13447</v>
      </c>
      <c r="C6394" s="221" t="s">
        <v>77</v>
      </c>
      <c r="D6394" s="222">
        <v>0.0733</v>
      </c>
      <c r="E6394" s="223">
        <f t="shared" si="1"/>
        <v>0.9267</v>
      </c>
      <c r="F6394" s="224">
        <v>64.53</v>
      </c>
    </row>
    <row r="6395">
      <c r="A6395" s="219" t="s">
        <v>13448</v>
      </c>
      <c r="B6395" s="220" t="s">
        <v>13449</v>
      </c>
      <c r="C6395" s="221" t="s">
        <v>77</v>
      </c>
      <c r="D6395" s="222">
        <v>0.0832</v>
      </c>
      <c r="E6395" s="223">
        <f t="shared" si="1"/>
        <v>0.9168</v>
      </c>
      <c r="F6395" s="224">
        <v>77.12</v>
      </c>
    </row>
    <row r="6396">
      <c r="A6396" s="219" t="s">
        <v>13450</v>
      </c>
      <c r="B6396" s="220" t="s">
        <v>13451</v>
      </c>
      <c r="C6396" s="221" t="s">
        <v>104</v>
      </c>
      <c r="D6396" s="222">
        <v>0.186</v>
      </c>
      <c r="E6396" s="223">
        <f t="shared" si="1"/>
        <v>0.814</v>
      </c>
      <c r="F6396" s="224">
        <v>60.63</v>
      </c>
    </row>
    <row r="6397">
      <c r="A6397" s="219" t="s">
        <v>181</v>
      </c>
      <c r="B6397" s="220" t="s">
        <v>13452</v>
      </c>
      <c r="C6397" s="221" t="s">
        <v>77</v>
      </c>
      <c r="D6397" s="222">
        <v>0.0902</v>
      </c>
      <c r="E6397" s="223">
        <f t="shared" si="1"/>
        <v>0.9098</v>
      </c>
      <c r="F6397" s="224">
        <v>2.44</v>
      </c>
    </row>
    <row r="6398">
      <c r="A6398" s="219" t="s">
        <v>13453</v>
      </c>
      <c r="B6398" s="220" t="s">
        <v>13454</v>
      </c>
      <c r="C6398" s="221" t="s">
        <v>104</v>
      </c>
      <c r="D6398" s="222">
        <v>0.1265</v>
      </c>
      <c r="E6398" s="223">
        <f t="shared" si="1"/>
        <v>0.8735</v>
      </c>
      <c r="F6398" s="224">
        <v>10.51</v>
      </c>
    </row>
    <row r="6399">
      <c r="A6399" s="219" t="s">
        <v>13455</v>
      </c>
      <c r="B6399" s="220" t="s">
        <v>13456</v>
      </c>
      <c r="C6399" s="221" t="s">
        <v>104</v>
      </c>
      <c r="D6399" s="222">
        <v>0.3335</v>
      </c>
      <c r="E6399" s="223">
        <f t="shared" si="1"/>
        <v>0.6665</v>
      </c>
      <c r="F6399" s="224">
        <v>25.61</v>
      </c>
    </row>
    <row r="6400">
      <c r="A6400" s="219" t="s">
        <v>13457</v>
      </c>
      <c r="B6400" s="220" t="s">
        <v>13458</v>
      </c>
      <c r="C6400" s="221" t="s">
        <v>104</v>
      </c>
      <c r="D6400" s="222">
        <v>0.2476</v>
      </c>
      <c r="E6400" s="223">
        <f t="shared" si="1"/>
        <v>0.7524</v>
      </c>
      <c r="F6400" s="224">
        <v>22.05</v>
      </c>
    </row>
    <row r="6401">
      <c r="A6401" s="219" t="s">
        <v>13459</v>
      </c>
      <c r="B6401" s="220" t="s">
        <v>13460</v>
      </c>
      <c r="C6401" s="221" t="s">
        <v>104</v>
      </c>
      <c r="D6401" s="222">
        <v>0.1927</v>
      </c>
      <c r="E6401" s="223">
        <f t="shared" si="1"/>
        <v>0.8073</v>
      </c>
      <c r="F6401" s="224">
        <v>18.11</v>
      </c>
    </row>
    <row r="6402">
      <c r="A6402" s="219" t="s">
        <v>13461</v>
      </c>
      <c r="B6402" s="220" t="s">
        <v>13462</v>
      </c>
      <c r="C6402" s="221" t="s">
        <v>104</v>
      </c>
      <c r="D6402" s="222">
        <v>0.1318</v>
      </c>
      <c r="E6402" s="223">
        <f t="shared" si="1"/>
        <v>0.8682</v>
      </c>
      <c r="F6402" s="224">
        <v>16.16</v>
      </c>
    </row>
    <row r="6403">
      <c r="A6403" s="219" t="s">
        <v>13463</v>
      </c>
      <c r="B6403" s="220" t="s">
        <v>13464</v>
      </c>
      <c r="C6403" s="221" t="s">
        <v>107</v>
      </c>
      <c r="D6403" s="222">
        <v>0.6522</v>
      </c>
      <c r="E6403" s="223">
        <f t="shared" si="1"/>
        <v>0.3478</v>
      </c>
      <c r="F6403" s="224">
        <v>0.46</v>
      </c>
    </row>
    <row r="6404">
      <c r="A6404" s="219" t="s">
        <v>13465</v>
      </c>
      <c r="B6404" s="220" t="s">
        <v>13466</v>
      </c>
      <c r="C6404" s="221" t="s">
        <v>77</v>
      </c>
      <c r="D6404" s="222">
        <v>0.0782</v>
      </c>
      <c r="E6404" s="223">
        <f t="shared" si="1"/>
        <v>0.9218</v>
      </c>
      <c r="F6404" s="224">
        <v>212.71</v>
      </c>
    </row>
    <row r="6405">
      <c r="A6405" s="219" t="s">
        <v>13467</v>
      </c>
      <c r="B6405" s="220" t="s">
        <v>13468</v>
      </c>
      <c r="C6405" s="221" t="s">
        <v>77</v>
      </c>
      <c r="D6405" s="222">
        <v>0.0811</v>
      </c>
      <c r="E6405" s="223">
        <f t="shared" si="1"/>
        <v>0.9189</v>
      </c>
      <c r="F6405" s="224">
        <v>218.28</v>
      </c>
    </row>
    <row r="6406">
      <c r="A6406" s="219" t="s">
        <v>13469</v>
      </c>
      <c r="B6406" s="220" t="s">
        <v>13470</v>
      </c>
      <c r="C6406" s="221" t="s">
        <v>77</v>
      </c>
      <c r="D6406" s="222">
        <v>0.1159</v>
      </c>
      <c r="E6406" s="223">
        <f t="shared" si="1"/>
        <v>0.8841</v>
      </c>
      <c r="F6406" s="224">
        <v>123.23</v>
      </c>
    </row>
    <row r="6407">
      <c r="A6407" s="219" t="s">
        <v>13471</v>
      </c>
      <c r="B6407" s="220" t="s">
        <v>13472</v>
      </c>
      <c r="C6407" s="221" t="s">
        <v>77</v>
      </c>
      <c r="D6407" s="222">
        <v>0.1133</v>
      </c>
      <c r="E6407" s="223">
        <f t="shared" si="1"/>
        <v>0.8867</v>
      </c>
      <c r="F6407" s="224">
        <v>129.97</v>
      </c>
    </row>
    <row r="6408">
      <c r="A6408" s="219" t="s">
        <v>13473</v>
      </c>
      <c r="B6408" s="220" t="s">
        <v>13474</v>
      </c>
      <c r="C6408" s="221" t="s">
        <v>77</v>
      </c>
      <c r="D6408" s="222">
        <v>0.1109</v>
      </c>
      <c r="E6408" s="223">
        <f t="shared" si="1"/>
        <v>0.8891</v>
      </c>
      <c r="F6408" s="224">
        <v>136.43</v>
      </c>
    </row>
    <row r="6409">
      <c r="A6409" s="219" t="s">
        <v>13475</v>
      </c>
      <c r="B6409" s="220" t="s">
        <v>13476</v>
      </c>
      <c r="C6409" s="221" t="s">
        <v>77</v>
      </c>
      <c r="D6409" s="222">
        <v>0.0907</v>
      </c>
      <c r="E6409" s="223">
        <f t="shared" si="1"/>
        <v>0.9093</v>
      </c>
      <c r="F6409" s="224">
        <v>200.1</v>
      </c>
    </row>
    <row r="6410">
      <c r="A6410" s="219" t="s">
        <v>13477</v>
      </c>
      <c r="B6410" s="220" t="s">
        <v>13478</v>
      </c>
      <c r="C6410" s="221" t="s">
        <v>77</v>
      </c>
      <c r="D6410" s="222">
        <v>0.1129</v>
      </c>
      <c r="E6410" s="223">
        <f t="shared" si="1"/>
        <v>0.8871</v>
      </c>
      <c r="F6410" s="224">
        <v>126.53</v>
      </c>
    </row>
    <row r="6411">
      <c r="A6411" s="219" t="s">
        <v>13479</v>
      </c>
      <c r="B6411" s="220" t="s">
        <v>13480</v>
      </c>
      <c r="C6411" s="221" t="s">
        <v>77</v>
      </c>
      <c r="D6411" s="222">
        <v>0.1227</v>
      </c>
      <c r="E6411" s="223">
        <f t="shared" si="1"/>
        <v>0.8773</v>
      </c>
      <c r="F6411" s="224">
        <v>159.46</v>
      </c>
    </row>
    <row r="6412">
      <c r="A6412" s="219" t="s">
        <v>13481</v>
      </c>
      <c r="B6412" s="220" t="s">
        <v>13482</v>
      </c>
      <c r="C6412" s="221" t="s">
        <v>77</v>
      </c>
      <c r="D6412" s="222">
        <v>0.1076</v>
      </c>
      <c r="E6412" s="223">
        <f t="shared" si="1"/>
        <v>0.8924</v>
      </c>
      <c r="F6412" s="224">
        <v>142.61</v>
      </c>
    </row>
    <row r="6413">
      <c r="A6413" s="219" t="s">
        <v>13483</v>
      </c>
      <c r="B6413" s="220" t="s">
        <v>13484</v>
      </c>
      <c r="C6413" s="221" t="s">
        <v>77</v>
      </c>
      <c r="D6413" s="222">
        <v>0.1032</v>
      </c>
      <c r="E6413" s="223">
        <f t="shared" si="1"/>
        <v>0.8968</v>
      </c>
      <c r="F6413" s="224">
        <v>157.73</v>
      </c>
    </row>
    <row r="6414">
      <c r="A6414" s="219" t="s">
        <v>13485</v>
      </c>
      <c r="B6414" s="220" t="s">
        <v>13486</v>
      </c>
      <c r="C6414" s="221" t="s">
        <v>77</v>
      </c>
      <c r="D6414" s="222">
        <v>0.0956</v>
      </c>
      <c r="E6414" s="223">
        <f t="shared" si="1"/>
        <v>0.9044</v>
      </c>
      <c r="F6414" s="224">
        <v>179.98</v>
      </c>
    </row>
    <row r="6415">
      <c r="A6415" s="219" t="s">
        <v>13487</v>
      </c>
      <c r="B6415" s="220" t="s">
        <v>13488</v>
      </c>
      <c r="C6415" s="221" t="s">
        <v>77</v>
      </c>
      <c r="D6415" s="222">
        <v>0.0883</v>
      </c>
      <c r="E6415" s="223">
        <f t="shared" si="1"/>
        <v>0.9117</v>
      </c>
      <c r="F6415" s="224">
        <v>205.59</v>
      </c>
    </row>
    <row r="6416">
      <c r="A6416" s="219" t="s">
        <v>13489</v>
      </c>
      <c r="B6416" s="220" t="s">
        <v>13490</v>
      </c>
      <c r="C6416" s="221" t="s">
        <v>77</v>
      </c>
      <c r="D6416" s="222">
        <v>0.0872</v>
      </c>
      <c r="E6416" s="223">
        <f t="shared" si="1"/>
        <v>0.9128</v>
      </c>
      <c r="F6416" s="224">
        <v>227.28</v>
      </c>
    </row>
    <row r="6417">
      <c r="A6417" s="219" t="s">
        <v>13491</v>
      </c>
      <c r="B6417" s="220" t="s">
        <v>13492</v>
      </c>
      <c r="C6417" s="221" t="s">
        <v>77</v>
      </c>
      <c r="D6417" s="222">
        <v>0.0933</v>
      </c>
      <c r="E6417" s="223">
        <f t="shared" si="1"/>
        <v>0.9067</v>
      </c>
      <c r="F6417" s="224">
        <v>119.13</v>
      </c>
    </row>
    <row r="6418">
      <c r="A6418" s="219" t="s">
        <v>13493</v>
      </c>
      <c r="B6418" s="220" t="s">
        <v>13494</v>
      </c>
      <c r="C6418" s="221" t="s">
        <v>77</v>
      </c>
      <c r="D6418" s="222">
        <v>0.0893</v>
      </c>
      <c r="E6418" s="223">
        <f t="shared" si="1"/>
        <v>0.9107</v>
      </c>
      <c r="F6418" s="224">
        <v>138.92</v>
      </c>
    </row>
    <row r="6419">
      <c r="A6419" s="219" t="s">
        <v>13495</v>
      </c>
      <c r="B6419" s="220" t="s">
        <v>13496</v>
      </c>
      <c r="C6419" s="221" t="s">
        <v>77</v>
      </c>
      <c r="D6419" s="222">
        <v>0.0858</v>
      </c>
      <c r="E6419" s="223">
        <f t="shared" si="1"/>
        <v>0.9142</v>
      </c>
      <c r="F6419" s="224">
        <v>151.67</v>
      </c>
    </row>
    <row r="6420">
      <c r="A6420" s="219" t="s">
        <v>13497</v>
      </c>
      <c r="B6420" s="220" t="s">
        <v>13498</v>
      </c>
      <c r="C6420" s="221" t="s">
        <v>77</v>
      </c>
      <c r="D6420" s="222">
        <v>0.0837</v>
      </c>
      <c r="E6420" s="223">
        <f t="shared" si="1"/>
        <v>0.9163</v>
      </c>
      <c r="F6420" s="224">
        <v>173.51</v>
      </c>
    </row>
    <row r="6421">
      <c r="A6421" s="219" t="s">
        <v>13499</v>
      </c>
      <c r="B6421" s="220" t="s">
        <v>13500</v>
      </c>
      <c r="C6421" s="221" t="s">
        <v>77</v>
      </c>
      <c r="D6421" s="222">
        <v>0.0784</v>
      </c>
      <c r="E6421" s="223">
        <f t="shared" si="1"/>
        <v>0.9216</v>
      </c>
      <c r="F6421" s="224">
        <v>199.74</v>
      </c>
    </row>
    <row r="6422">
      <c r="A6422" s="219" t="s">
        <v>13501</v>
      </c>
      <c r="B6422" s="220" t="s">
        <v>13502</v>
      </c>
      <c r="C6422" s="221" t="s">
        <v>77</v>
      </c>
      <c r="D6422" s="222">
        <v>0.0779</v>
      </c>
      <c r="E6422" s="223">
        <f t="shared" si="1"/>
        <v>0.9221</v>
      </c>
      <c r="F6422" s="224">
        <v>210.78</v>
      </c>
    </row>
    <row r="6423">
      <c r="A6423" s="219" t="s">
        <v>13503</v>
      </c>
      <c r="B6423" s="220" t="s">
        <v>13504</v>
      </c>
      <c r="C6423" s="221" t="s">
        <v>77</v>
      </c>
      <c r="D6423" s="222">
        <v>0.1061</v>
      </c>
      <c r="E6423" s="223">
        <f t="shared" si="1"/>
        <v>0.8939</v>
      </c>
      <c r="F6423" s="224">
        <v>153.34</v>
      </c>
    </row>
    <row r="6424">
      <c r="A6424" s="219" t="s">
        <v>13505</v>
      </c>
      <c r="B6424" s="220" t="s">
        <v>13506</v>
      </c>
      <c r="C6424" s="221" t="s">
        <v>77</v>
      </c>
      <c r="D6424" s="222">
        <v>0.0983</v>
      </c>
      <c r="E6424" s="223">
        <f t="shared" si="1"/>
        <v>0.9017</v>
      </c>
      <c r="F6424" s="224">
        <v>175.03</v>
      </c>
    </row>
    <row r="6425">
      <c r="A6425" s="219" t="s">
        <v>13507</v>
      </c>
      <c r="B6425" s="220" t="s">
        <v>13508</v>
      </c>
      <c r="C6425" s="221" t="s">
        <v>77</v>
      </c>
      <c r="D6425" s="222">
        <v>0.0895</v>
      </c>
      <c r="E6425" s="223">
        <f t="shared" si="1"/>
        <v>0.9105</v>
      </c>
      <c r="F6425" s="224">
        <v>221.23</v>
      </c>
    </row>
    <row r="6426">
      <c r="A6426" s="219" t="s">
        <v>13509</v>
      </c>
      <c r="B6426" s="220" t="s">
        <v>13510</v>
      </c>
      <c r="C6426" s="221" t="s">
        <v>107</v>
      </c>
      <c r="D6426" s="222">
        <v>0.1527</v>
      </c>
      <c r="E6426" s="223">
        <f t="shared" si="1"/>
        <v>0.8473</v>
      </c>
      <c r="F6426" s="224">
        <v>39.23</v>
      </c>
    </row>
    <row r="6427">
      <c r="A6427" s="219" t="s">
        <v>13511</v>
      </c>
      <c r="B6427" s="220" t="s">
        <v>13512</v>
      </c>
      <c r="C6427" s="221" t="s">
        <v>107</v>
      </c>
      <c r="D6427" s="222">
        <v>0.0607</v>
      </c>
      <c r="E6427" s="223">
        <f t="shared" si="1"/>
        <v>0.9393</v>
      </c>
      <c r="F6427" s="224">
        <v>197.59</v>
      </c>
    </row>
    <row r="6428">
      <c r="A6428" s="219" t="s">
        <v>13513</v>
      </c>
      <c r="B6428" s="220" t="s">
        <v>210</v>
      </c>
      <c r="C6428" s="221" t="s">
        <v>107</v>
      </c>
      <c r="D6428" s="222">
        <v>0.1645</v>
      </c>
      <c r="E6428" s="223">
        <f t="shared" si="1"/>
        <v>0.8355</v>
      </c>
      <c r="F6428" s="224">
        <v>157.9</v>
      </c>
    </row>
    <row r="6429">
      <c r="A6429" s="219" t="s">
        <v>13514</v>
      </c>
      <c r="B6429" s="220" t="s">
        <v>13515</v>
      </c>
      <c r="C6429" s="221" t="s">
        <v>145</v>
      </c>
      <c r="D6429" s="222">
        <v>0.4691</v>
      </c>
      <c r="E6429" s="223">
        <f t="shared" si="1"/>
        <v>0.5309</v>
      </c>
      <c r="F6429" s="224">
        <v>57.34</v>
      </c>
    </row>
    <row r="6430">
      <c r="A6430" s="219" t="s">
        <v>13516</v>
      </c>
      <c r="B6430" s="220" t="s">
        <v>13517</v>
      </c>
      <c r="C6430" s="221" t="s">
        <v>145</v>
      </c>
      <c r="D6430" s="222">
        <v>0.6137</v>
      </c>
      <c r="E6430" s="223">
        <f t="shared" si="1"/>
        <v>0.3863</v>
      </c>
      <c r="F6430" s="224">
        <v>37.51</v>
      </c>
    </row>
    <row r="6431">
      <c r="A6431" s="219" t="s">
        <v>13518</v>
      </c>
      <c r="B6431" s="220" t="s">
        <v>13519</v>
      </c>
      <c r="C6431" s="221" t="s">
        <v>145</v>
      </c>
      <c r="D6431" s="222">
        <v>0.6551</v>
      </c>
      <c r="E6431" s="223">
        <f t="shared" si="1"/>
        <v>0.3449</v>
      </c>
      <c r="F6431" s="224">
        <v>63.9</v>
      </c>
    </row>
    <row r="6432">
      <c r="A6432" s="219" t="s">
        <v>13520</v>
      </c>
      <c r="B6432" s="220" t="s">
        <v>13521</v>
      </c>
      <c r="C6432" s="221" t="s">
        <v>77</v>
      </c>
      <c r="D6432" s="222">
        <v>0.2255</v>
      </c>
      <c r="E6432" s="223">
        <f t="shared" si="1"/>
        <v>0.7745</v>
      </c>
      <c r="F6432" s="224">
        <v>3.77</v>
      </c>
    </row>
    <row r="6433">
      <c r="A6433" s="219" t="s">
        <v>13522</v>
      </c>
      <c r="B6433" s="220" t="s">
        <v>13523</v>
      </c>
      <c r="C6433" s="221" t="s">
        <v>77</v>
      </c>
      <c r="D6433" s="222">
        <v>0.2926</v>
      </c>
      <c r="E6433" s="223">
        <f t="shared" si="1"/>
        <v>0.7074</v>
      </c>
      <c r="F6433" s="224">
        <v>4.75</v>
      </c>
    </row>
    <row r="6434">
      <c r="A6434" s="219" t="s">
        <v>1062</v>
      </c>
      <c r="B6434" s="220" t="s">
        <v>13524</v>
      </c>
      <c r="C6434" s="221" t="s">
        <v>77</v>
      </c>
      <c r="D6434" s="222">
        <v>0.3162</v>
      </c>
      <c r="E6434" s="223">
        <f t="shared" si="1"/>
        <v>0.6838</v>
      </c>
      <c r="F6434" s="224">
        <v>4.87</v>
      </c>
    </row>
    <row r="6435">
      <c r="A6435" s="219" t="s">
        <v>13525</v>
      </c>
      <c r="B6435" s="220" t="s">
        <v>13526</v>
      </c>
      <c r="C6435" s="221" t="s">
        <v>77</v>
      </c>
      <c r="D6435" s="222">
        <v>0.4023</v>
      </c>
      <c r="E6435" s="223">
        <f t="shared" si="1"/>
        <v>0.5977</v>
      </c>
      <c r="F6435" s="224">
        <v>6.14</v>
      </c>
    </row>
    <row r="6436">
      <c r="A6436" s="219" t="s">
        <v>13527</v>
      </c>
      <c r="B6436" s="220" t="s">
        <v>13528</v>
      </c>
      <c r="C6436" s="221" t="s">
        <v>77</v>
      </c>
      <c r="D6436" s="222">
        <v>0.3906</v>
      </c>
      <c r="E6436" s="223">
        <f t="shared" si="1"/>
        <v>0.6094</v>
      </c>
      <c r="F6436" s="224">
        <v>7.27</v>
      </c>
    </row>
    <row r="6437">
      <c r="A6437" s="219" t="s">
        <v>13529</v>
      </c>
      <c r="B6437" s="220" t="s">
        <v>13530</v>
      </c>
      <c r="C6437" s="221" t="s">
        <v>77</v>
      </c>
      <c r="D6437" s="222">
        <v>0.4468</v>
      </c>
      <c r="E6437" s="223">
        <f t="shared" si="1"/>
        <v>0.5532</v>
      </c>
      <c r="F6437" s="224">
        <v>34.51</v>
      </c>
    </row>
    <row r="6438">
      <c r="A6438" s="219" t="s">
        <v>13531</v>
      </c>
      <c r="B6438" s="220" t="s">
        <v>13532</v>
      </c>
      <c r="C6438" s="221" t="s">
        <v>77</v>
      </c>
      <c r="D6438" s="222">
        <v>0.4805</v>
      </c>
      <c r="E6438" s="223">
        <f t="shared" si="1"/>
        <v>0.5195</v>
      </c>
      <c r="F6438" s="224">
        <v>21.85</v>
      </c>
    </row>
    <row r="6439">
      <c r="A6439" s="219" t="s">
        <v>13533</v>
      </c>
      <c r="B6439" s="220" t="s">
        <v>13534</v>
      </c>
      <c r="C6439" s="221" t="s">
        <v>77</v>
      </c>
      <c r="D6439" s="222">
        <v>0.3535</v>
      </c>
      <c r="E6439" s="223">
        <f t="shared" si="1"/>
        <v>0.6465</v>
      </c>
      <c r="F6439" s="224">
        <v>23.11</v>
      </c>
    </row>
    <row r="6440">
      <c r="A6440" s="219" t="s">
        <v>13535</v>
      </c>
      <c r="B6440" s="220" t="s">
        <v>13536</v>
      </c>
      <c r="C6440" s="221" t="s">
        <v>77</v>
      </c>
      <c r="D6440" s="222">
        <v>0.3915</v>
      </c>
      <c r="E6440" s="223">
        <f t="shared" si="1"/>
        <v>0.6085</v>
      </c>
      <c r="F6440" s="224">
        <v>14.2</v>
      </c>
    </row>
    <row r="6441">
      <c r="A6441" s="219" t="s">
        <v>13537</v>
      </c>
      <c r="B6441" s="220" t="s">
        <v>13538</v>
      </c>
      <c r="C6441" s="221" t="s">
        <v>77</v>
      </c>
      <c r="D6441" s="222">
        <v>0.47</v>
      </c>
      <c r="E6441" s="223">
        <f t="shared" si="1"/>
        <v>0.53</v>
      </c>
      <c r="F6441" s="224">
        <v>36.96</v>
      </c>
    </row>
    <row r="6442">
      <c r="A6442" s="219" t="s">
        <v>13539</v>
      </c>
      <c r="B6442" s="220" t="s">
        <v>13540</v>
      </c>
      <c r="C6442" s="221" t="s">
        <v>77</v>
      </c>
      <c r="D6442" s="222">
        <v>0.5021</v>
      </c>
      <c r="E6442" s="223">
        <f t="shared" si="1"/>
        <v>0.4979</v>
      </c>
      <c r="F6442" s="224">
        <v>23.58</v>
      </c>
    </row>
    <row r="6443">
      <c r="A6443" s="219" t="s">
        <v>13541</v>
      </c>
      <c r="B6443" s="220" t="s">
        <v>13542</v>
      </c>
      <c r="C6443" s="221" t="s">
        <v>77</v>
      </c>
      <c r="D6443" s="222">
        <v>0.545</v>
      </c>
      <c r="E6443" s="223">
        <f t="shared" si="1"/>
        <v>0.455</v>
      </c>
      <c r="F6443" s="224">
        <v>54.79</v>
      </c>
    </row>
    <row r="6444">
      <c r="A6444" s="219" t="s">
        <v>13543</v>
      </c>
      <c r="B6444" s="220" t="s">
        <v>13544</v>
      </c>
      <c r="C6444" s="221" t="s">
        <v>77</v>
      </c>
      <c r="D6444" s="222">
        <v>0.5685</v>
      </c>
      <c r="E6444" s="223">
        <f t="shared" si="1"/>
        <v>0.4315</v>
      </c>
      <c r="F6444" s="224">
        <v>35.78</v>
      </c>
    </row>
    <row r="6445">
      <c r="A6445" s="219" t="s">
        <v>13545</v>
      </c>
      <c r="B6445" s="220" t="s">
        <v>13546</v>
      </c>
      <c r="C6445" s="221" t="s">
        <v>77</v>
      </c>
      <c r="D6445" s="222">
        <v>0.539</v>
      </c>
      <c r="E6445" s="223">
        <f t="shared" si="1"/>
        <v>0.461</v>
      </c>
      <c r="F6445" s="224">
        <v>64.56</v>
      </c>
    </row>
    <row r="6446">
      <c r="A6446" s="219" t="s">
        <v>13547</v>
      </c>
      <c r="B6446" s="220" t="s">
        <v>13548</v>
      </c>
      <c r="C6446" s="221" t="s">
        <v>77</v>
      </c>
      <c r="D6446" s="222">
        <v>0.5632</v>
      </c>
      <c r="E6446" s="223">
        <f t="shared" si="1"/>
        <v>0.4368</v>
      </c>
      <c r="F6446" s="224">
        <v>42.08</v>
      </c>
    </row>
    <row r="6447">
      <c r="A6447" s="219" t="s">
        <v>13549</v>
      </c>
      <c r="B6447" s="220" t="s">
        <v>13550</v>
      </c>
      <c r="C6447" s="221" t="s">
        <v>77</v>
      </c>
      <c r="D6447" s="222">
        <v>0.39</v>
      </c>
      <c r="E6447" s="223">
        <f t="shared" si="1"/>
        <v>0.61</v>
      </c>
      <c r="F6447" s="224">
        <v>33.77</v>
      </c>
    </row>
    <row r="6448">
      <c r="A6448" s="219" t="s">
        <v>13551</v>
      </c>
      <c r="B6448" s="220" t="s">
        <v>13552</v>
      </c>
      <c r="C6448" s="221" t="s">
        <v>77</v>
      </c>
      <c r="D6448" s="222">
        <v>0.1803</v>
      </c>
      <c r="E6448" s="223">
        <f t="shared" si="1"/>
        <v>0.8197</v>
      </c>
      <c r="F6448" s="224">
        <v>19.75</v>
      </c>
    </row>
    <row r="6449">
      <c r="A6449" s="219" t="s">
        <v>13553</v>
      </c>
      <c r="B6449" s="220" t="s">
        <v>13554</v>
      </c>
      <c r="C6449" s="221" t="s">
        <v>77</v>
      </c>
      <c r="D6449" s="222">
        <v>0.114</v>
      </c>
      <c r="E6449" s="223">
        <f t="shared" si="1"/>
        <v>0.886</v>
      </c>
      <c r="F6449" s="224">
        <v>17.46</v>
      </c>
    </row>
    <row r="6450">
      <c r="A6450" s="219" t="s">
        <v>13555</v>
      </c>
      <c r="B6450" s="220" t="s">
        <v>13556</v>
      </c>
      <c r="C6450" s="221" t="s">
        <v>77</v>
      </c>
      <c r="D6450" s="222">
        <v>0.2617</v>
      </c>
      <c r="E6450" s="223">
        <f t="shared" si="1"/>
        <v>0.7383</v>
      </c>
      <c r="F6450" s="224">
        <v>25.26</v>
      </c>
    </row>
    <row r="6451">
      <c r="A6451" s="219" t="s">
        <v>13557</v>
      </c>
      <c r="B6451" s="220" t="s">
        <v>13558</v>
      </c>
      <c r="C6451" s="221" t="s">
        <v>77</v>
      </c>
      <c r="D6451" s="222">
        <v>0.1765</v>
      </c>
      <c r="E6451" s="223">
        <f t="shared" si="1"/>
        <v>0.8235</v>
      </c>
      <c r="F6451" s="224">
        <v>21.02</v>
      </c>
    </row>
    <row r="6452">
      <c r="A6452" s="219" t="s">
        <v>13559</v>
      </c>
      <c r="B6452" s="220" t="s">
        <v>13560</v>
      </c>
      <c r="C6452" s="221" t="s">
        <v>77</v>
      </c>
      <c r="D6452" s="222">
        <v>0.2868</v>
      </c>
      <c r="E6452" s="223">
        <f t="shared" si="1"/>
        <v>0.7132</v>
      </c>
      <c r="F6452" s="224">
        <v>25.94</v>
      </c>
    </row>
    <row r="6453">
      <c r="A6453" s="219" t="s">
        <v>13561</v>
      </c>
      <c r="B6453" s="220" t="s">
        <v>13562</v>
      </c>
      <c r="C6453" s="221" t="s">
        <v>77</v>
      </c>
      <c r="D6453" s="222">
        <v>0.197</v>
      </c>
      <c r="E6453" s="223">
        <f t="shared" si="1"/>
        <v>0.803</v>
      </c>
      <c r="F6453" s="224">
        <v>21.17</v>
      </c>
    </row>
    <row r="6454">
      <c r="A6454" s="219" t="s">
        <v>13563</v>
      </c>
      <c r="B6454" s="220" t="s">
        <v>13564</v>
      </c>
      <c r="C6454" s="221" t="s">
        <v>77</v>
      </c>
      <c r="D6454" s="222">
        <v>0.3839</v>
      </c>
      <c r="E6454" s="223">
        <f t="shared" si="1"/>
        <v>0.6161</v>
      </c>
      <c r="F6454" s="224">
        <v>33.08</v>
      </c>
    </row>
    <row r="6455">
      <c r="A6455" s="219" t="s">
        <v>13565</v>
      </c>
      <c r="B6455" s="220" t="s">
        <v>13566</v>
      </c>
      <c r="C6455" s="221" t="s">
        <v>77</v>
      </c>
      <c r="D6455" s="222">
        <v>0.2858</v>
      </c>
      <c r="E6455" s="223">
        <f t="shared" si="1"/>
        <v>0.7142</v>
      </c>
      <c r="F6455" s="224">
        <v>24.95</v>
      </c>
    </row>
    <row r="6456">
      <c r="A6456" s="219" t="s">
        <v>13567</v>
      </c>
      <c r="B6456" s="220" t="s">
        <v>13568</v>
      </c>
      <c r="C6456" s="221" t="s">
        <v>77</v>
      </c>
      <c r="D6456" s="222">
        <v>0.3741</v>
      </c>
      <c r="E6456" s="223">
        <f t="shared" si="1"/>
        <v>0.6259</v>
      </c>
      <c r="F6456" s="224">
        <v>39.48</v>
      </c>
    </row>
    <row r="6457">
      <c r="A6457" s="219" t="s">
        <v>13569</v>
      </c>
      <c r="B6457" s="220" t="s">
        <v>13570</v>
      </c>
      <c r="C6457" s="221" t="s">
        <v>77</v>
      </c>
      <c r="D6457" s="222">
        <v>0.2761</v>
      </c>
      <c r="E6457" s="223">
        <f t="shared" si="1"/>
        <v>0.7239</v>
      </c>
      <c r="F6457" s="224">
        <v>30.02</v>
      </c>
    </row>
    <row r="6458">
      <c r="A6458" s="219" t="s">
        <v>13571</v>
      </c>
      <c r="B6458" s="220" t="s">
        <v>13572</v>
      </c>
      <c r="C6458" s="221" t="s">
        <v>77</v>
      </c>
      <c r="D6458" s="222">
        <v>0.4318</v>
      </c>
      <c r="E6458" s="223">
        <f t="shared" si="1"/>
        <v>0.5682</v>
      </c>
      <c r="F6458" s="224">
        <v>16.12</v>
      </c>
    </row>
    <row r="6459">
      <c r="A6459" s="219" t="s">
        <v>13573</v>
      </c>
      <c r="B6459" s="220" t="s">
        <v>13574</v>
      </c>
      <c r="C6459" s="221" t="s">
        <v>77</v>
      </c>
      <c r="D6459" s="222">
        <v>0.3373</v>
      </c>
      <c r="E6459" s="223">
        <f t="shared" si="1"/>
        <v>0.6627</v>
      </c>
      <c r="F6459" s="224">
        <v>10.94</v>
      </c>
    </row>
    <row r="6460">
      <c r="A6460" s="219" t="s">
        <v>13575</v>
      </c>
      <c r="B6460" s="220" t="s">
        <v>13576</v>
      </c>
      <c r="C6460" s="221" t="s">
        <v>77</v>
      </c>
      <c r="D6460" s="222">
        <v>0.4558</v>
      </c>
      <c r="E6460" s="223">
        <f t="shared" si="1"/>
        <v>0.5442</v>
      </c>
      <c r="F6460" s="224">
        <v>17.2</v>
      </c>
    </row>
    <row r="6461">
      <c r="A6461" s="219" t="s">
        <v>13577</v>
      </c>
      <c r="B6461" s="220" t="s">
        <v>13578</v>
      </c>
      <c r="C6461" s="221" t="s">
        <v>77</v>
      </c>
      <c r="D6461" s="222">
        <v>0.5343</v>
      </c>
      <c r="E6461" s="223">
        <f t="shared" si="1"/>
        <v>0.4657</v>
      </c>
      <c r="F6461" s="224">
        <v>25.25</v>
      </c>
    </row>
    <row r="6462">
      <c r="A6462" s="219" t="s">
        <v>13579</v>
      </c>
      <c r="B6462" s="220" t="s">
        <v>13580</v>
      </c>
      <c r="C6462" s="221" t="s">
        <v>77</v>
      </c>
      <c r="D6462" s="222">
        <v>0.5275</v>
      </c>
      <c r="E6462" s="223">
        <f t="shared" si="1"/>
        <v>0.4725</v>
      </c>
      <c r="F6462" s="224">
        <v>29.78</v>
      </c>
    </row>
    <row r="6463">
      <c r="A6463" s="219" t="s">
        <v>13581</v>
      </c>
      <c r="B6463" s="220" t="s">
        <v>13582</v>
      </c>
      <c r="C6463" s="221" t="s">
        <v>77</v>
      </c>
      <c r="D6463" s="222">
        <v>0.4908</v>
      </c>
      <c r="E6463" s="223">
        <f t="shared" si="1"/>
        <v>0.5092</v>
      </c>
      <c r="F6463" s="224">
        <v>22.33</v>
      </c>
    </row>
    <row r="6464">
      <c r="A6464" s="219" t="s">
        <v>13583</v>
      </c>
      <c r="B6464" s="220" t="s">
        <v>13584</v>
      </c>
      <c r="C6464" s="221" t="s">
        <v>77</v>
      </c>
      <c r="D6464" s="222">
        <v>0.5199</v>
      </c>
      <c r="E6464" s="223">
        <f t="shared" si="1"/>
        <v>0.4801</v>
      </c>
      <c r="F6464" s="224">
        <v>14.35</v>
      </c>
    </row>
    <row r="6465">
      <c r="A6465" s="219" t="s">
        <v>13585</v>
      </c>
      <c r="B6465" s="220" t="s">
        <v>13586</v>
      </c>
      <c r="C6465" s="221" t="s">
        <v>77</v>
      </c>
      <c r="D6465" s="222">
        <v>0.573</v>
      </c>
      <c r="E6465" s="223">
        <f t="shared" si="1"/>
        <v>0.427</v>
      </c>
      <c r="F6465" s="224">
        <v>39.3</v>
      </c>
    </row>
    <row r="6466">
      <c r="A6466" s="219" t="s">
        <v>1009</v>
      </c>
      <c r="B6466" s="220" t="s">
        <v>13587</v>
      </c>
      <c r="C6466" s="221" t="s">
        <v>77</v>
      </c>
      <c r="D6466" s="222">
        <v>0.592</v>
      </c>
      <c r="E6466" s="223">
        <f t="shared" si="1"/>
        <v>0.408</v>
      </c>
      <c r="F6466" s="224">
        <v>25.91</v>
      </c>
    </row>
    <row r="6467">
      <c r="A6467" s="219" t="s">
        <v>988</v>
      </c>
      <c r="B6467" s="220" t="s">
        <v>989</v>
      </c>
      <c r="C6467" s="221" t="s">
        <v>77</v>
      </c>
      <c r="D6467" s="222">
        <v>0.4527</v>
      </c>
      <c r="E6467" s="223">
        <f t="shared" si="1"/>
        <v>0.5473</v>
      </c>
      <c r="F6467" s="224">
        <v>4.44</v>
      </c>
    </row>
    <row r="6468">
      <c r="A6468" s="219" t="s">
        <v>1015</v>
      </c>
      <c r="B6468" s="220" t="s">
        <v>13588</v>
      </c>
      <c r="C6468" s="221" t="s">
        <v>77</v>
      </c>
      <c r="D6468" s="222">
        <v>0.5</v>
      </c>
      <c r="E6468" s="223">
        <f t="shared" si="1"/>
        <v>0.5</v>
      </c>
      <c r="F6468" s="224">
        <v>5.6</v>
      </c>
    </row>
    <row r="6469">
      <c r="A6469" s="219" t="s">
        <v>13589</v>
      </c>
      <c r="B6469" s="220" t="s">
        <v>13590</v>
      </c>
      <c r="C6469" s="221" t="s">
        <v>77</v>
      </c>
      <c r="D6469" s="222">
        <v>0.4768</v>
      </c>
      <c r="E6469" s="223">
        <f t="shared" si="1"/>
        <v>0.5232</v>
      </c>
      <c r="F6469" s="224">
        <v>10.36</v>
      </c>
    </row>
    <row r="6470">
      <c r="A6470" s="219" t="s">
        <v>1030</v>
      </c>
      <c r="B6470" s="220" t="s">
        <v>13591</v>
      </c>
      <c r="C6470" s="221" t="s">
        <v>77</v>
      </c>
      <c r="D6470" s="222">
        <v>0.5216</v>
      </c>
      <c r="E6470" s="223">
        <f t="shared" si="1"/>
        <v>0.4784</v>
      </c>
      <c r="F6470" s="224">
        <v>13.21</v>
      </c>
    </row>
    <row r="6471">
      <c r="A6471" s="219" t="s">
        <v>1005</v>
      </c>
      <c r="B6471" s="220" t="s">
        <v>1006</v>
      </c>
      <c r="C6471" s="221" t="s">
        <v>77</v>
      </c>
      <c r="D6471" s="222">
        <v>0.3624</v>
      </c>
      <c r="E6471" s="223">
        <f t="shared" si="1"/>
        <v>0.6376</v>
      </c>
      <c r="F6471" s="224">
        <v>13.63</v>
      </c>
    </row>
    <row r="6472">
      <c r="A6472" s="219" t="s">
        <v>13592</v>
      </c>
      <c r="B6472" s="220" t="s">
        <v>13593</v>
      </c>
      <c r="C6472" s="221" t="s">
        <v>77</v>
      </c>
      <c r="D6472" s="222">
        <v>0.4181</v>
      </c>
      <c r="E6472" s="223">
        <f t="shared" si="1"/>
        <v>0.5819</v>
      </c>
      <c r="F6472" s="224">
        <v>16.48</v>
      </c>
    </row>
    <row r="6473">
      <c r="A6473" s="219" t="s">
        <v>13594</v>
      </c>
      <c r="B6473" s="220" t="s">
        <v>13595</v>
      </c>
      <c r="C6473" s="221" t="s">
        <v>77</v>
      </c>
      <c r="D6473" s="222">
        <v>0.427</v>
      </c>
      <c r="E6473" s="223">
        <f t="shared" si="1"/>
        <v>0.573</v>
      </c>
      <c r="F6473" s="224">
        <v>11.57</v>
      </c>
    </row>
    <row r="6474">
      <c r="A6474" s="219" t="s">
        <v>13596</v>
      </c>
      <c r="B6474" s="220" t="s">
        <v>13597</v>
      </c>
      <c r="C6474" s="221" t="s">
        <v>77</v>
      </c>
      <c r="D6474" s="222">
        <v>0.4778</v>
      </c>
      <c r="E6474" s="223">
        <f t="shared" si="1"/>
        <v>0.5222</v>
      </c>
      <c r="F6474" s="224">
        <v>14.42</v>
      </c>
    </row>
    <row r="6475">
      <c r="A6475" s="219" t="s">
        <v>13598</v>
      </c>
      <c r="B6475" s="220" t="s">
        <v>13599</v>
      </c>
      <c r="C6475" s="221" t="s">
        <v>77</v>
      </c>
      <c r="D6475" s="222">
        <v>0.3282</v>
      </c>
      <c r="E6475" s="223">
        <f t="shared" si="1"/>
        <v>0.6718</v>
      </c>
      <c r="F6475" s="224">
        <v>14.23</v>
      </c>
    </row>
    <row r="6476">
      <c r="A6476" s="219" t="s">
        <v>13600</v>
      </c>
      <c r="B6476" s="220" t="s">
        <v>13601</v>
      </c>
      <c r="C6476" s="221" t="s">
        <v>77</v>
      </c>
      <c r="D6476" s="222">
        <v>0.3842</v>
      </c>
      <c r="E6476" s="223">
        <f t="shared" si="1"/>
        <v>0.6158</v>
      </c>
      <c r="F6476" s="224">
        <v>16.92</v>
      </c>
    </row>
    <row r="6477">
      <c r="A6477" s="219" t="s">
        <v>13602</v>
      </c>
      <c r="B6477" s="220" t="s">
        <v>13603</v>
      </c>
      <c r="C6477" s="221" t="s">
        <v>77</v>
      </c>
      <c r="D6477" s="222">
        <v>0.4654</v>
      </c>
      <c r="E6477" s="223">
        <f t="shared" si="1"/>
        <v>0.5346</v>
      </c>
      <c r="F6477" s="224">
        <v>23.83</v>
      </c>
    </row>
    <row r="6478">
      <c r="A6478" s="219" t="s">
        <v>13604</v>
      </c>
      <c r="B6478" s="220" t="s">
        <v>13605</v>
      </c>
      <c r="C6478" s="221" t="s">
        <v>77</v>
      </c>
      <c r="D6478" s="222">
        <v>0.3443</v>
      </c>
      <c r="E6478" s="223">
        <f t="shared" si="1"/>
        <v>0.6557</v>
      </c>
      <c r="F6478" s="224">
        <v>26.17</v>
      </c>
    </row>
    <row r="6479">
      <c r="A6479" s="219" t="s">
        <v>13606</v>
      </c>
      <c r="B6479" s="220" t="s">
        <v>13607</v>
      </c>
      <c r="C6479" s="221" t="s">
        <v>77</v>
      </c>
      <c r="D6479" s="222">
        <v>0.1392</v>
      </c>
      <c r="E6479" s="223">
        <f t="shared" si="1"/>
        <v>0.8608</v>
      </c>
      <c r="F6479" s="224">
        <v>64.74</v>
      </c>
    </row>
    <row r="6480">
      <c r="A6480" s="219" t="s">
        <v>1046</v>
      </c>
      <c r="B6480" s="220" t="s">
        <v>1047</v>
      </c>
      <c r="C6480" s="221" t="s">
        <v>77</v>
      </c>
      <c r="D6480" s="222">
        <v>0.5197</v>
      </c>
      <c r="E6480" s="223">
        <f t="shared" si="1"/>
        <v>0.4803</v>
      </c>
      <c r="F6480" s="224">
        <v>2.54</v>
      </c>
    </row>
    <row r="6481">
      <c r="A6481" s="219" t="s">
        <v>13608</v>
      </c>
      <c r="B6481" s="220" t="s">
        <v>13609</v>
      </c>
      <c r="C6481" s="221" t="s">
        <v>77</v>
      </c>
      <c r="D6481" s="222">
        <v>0.6358</v>
      </c>
      <c r="E6481" s="223">
        <f t="shared" si="1"/>
        <v>0.3642</v>
      </c>
      <c r="F6481" s="224">
        <v>10.05</v>
      </c>
    </row>
    <row r="6482">
      <c r="A6482" s="219" t="s">
        <v>13610</v>
      </c>
      <c r="B6482" s="220" t="s">
        <v>13611</v>
      </c>
      <c r="C6482" s="221" t="s">
        <v>77</v>
      </c>
      <c r="D6482" s="222">
        <v>0.2048</v>
      </c>
      <c r="E6482" s="223">
        <f t="shared" si="1"/>
        <v>0.7952</v>
      </c>
      <c r="F6482" s="224">
        <v>33.6</v>
      </c>
    </row>
    <row r="6483">
      <c r="A6483" s="219" t="s">
        <v>13612</v>
      </c>
      <c r="B6483" s="220" t="s">
        <v>13613</v>
      </c>
      <c r="C6483" s="221" t="s">
        <v>77</v>
      </c>
      <c r="D6483" s="222">
        <v>0.4307</v>
      </c>
      <c r="E6483" s="223">
        <f t="shared" si="1"/>
        <v>0.5693</v>
      </c>
      <c r="F6483" s="224">
        <v>12.91</v>
      </c>
    </row>
    <row r="6484">
      <c r="A6484" s="219" t="s">
        <v>13614</v>
      </c>
      <c r="B6484" s="220" t="s">
        <v>13615</v>
      </c>
      <c r="C6484" s="221" t="s">
        <v>77</v>
      </c>
      <c r="D6484" s="222">
        <v>0.4303</v>
      </c>
      <c r="E6484" s="223">
        <f t="shared" si="1"/>
        <v>0.5697</v>
      </c>
      <c r="F6484" s="224">
        <v>25.82</v>
      </c>
    </row>
    <row r="6485">
      <c r="A6485" s="219" t="s">
        <v>13616</v>
      </c>
      <c r="B6485" s="220" t="s">
        <v>13617</v>
      </c>
      <c r="C6485" s="221" t="s">
        <v>77</v>
      </c>
      <c r="D6485" s="222">
        <v>0.467</v>
      </c>
      <c r="E6485" s="223">
        <f t="shared" si="1"/>
        <v>0.533</v>
      </c>
      <c r="F6485" s="224">
        <v>10.0</v>
      </c>
    </row>
    <row r="6486">
      <c r="A6486" s="219" t="s">
        <v>13618</v>
      </c>
      <c r="B6486" s="220" t="s">
        <v>13619</v>
      </c>
      <c r="C6486" s="221" t="s">
        <v>77</v>
      </c>
      <c r="D6486" s="222">
        <v>0.4663</v>
      </c>
      <c r="E6486" s="223">
        <f t="shared" si="1"/>
        <v>0.5337</v>
      </c>
      <c r="F6486" s="224">
        <v>20.03</v>
      </c>
    </row>
    <row r="6487">
      <c r="A6487" s="219" t="s">
        <v>13620</v>
      </c>
      <c r="B6487" s="220" t="s">
        <v>13621</v>
      </c>
      <c r="C6487" s="221" t="s">
        <v>77</v>
      </c>
      <c r="D6487" s="222">
        <v>0.4664</v>
      </c>
      <c r="E6487" s="223">
        <f t="shared" si="1"/>
        <v>0.5336</v>
      </c>
      <c r="F6487" s="224">
        <v>30.04</v>
      </c>
    </row>
    <row r="6488">
      <c r="A6488" s="219" t="s">
        <v>13622</v>
      </c>
      <c r="B6488" s="220" t="s">
        <v>13623</v>
      </c>
      <c r="C6488" s="221" t="s">
        <v>77</v>
      </c>
      <c r="D6488" s="222">
        <v>0.4736</v>
      </c>
      <c r="E6488" s="223">
        <f t="shared" si="1"/>
        <v>0.5264</v>
      </c>
      <c r="F6488" s="224">
        <v>9.86</v>
      </c>
    </row>
    <row r="6489">
      <c r="A6489" s="219" t="s">
        <v>13624</v>
      </c>
      <c r="B6489" s="220" t="s">
        <v>13625</v>
      </c>
      <c r="C6489" s="221" t="s">
        <v>77</v>
      </c>
      <c r="D6489" s="222">
        <v>0.4732</v>
      </c>
      <c r="E6489" s="223">
        <f t="shared" si="1"/>
        <v>0.5268</v>
      </c>
      <c r="F6489" s="224">
        <v>19.74</v>
      </c>
    </row>
    <row r="6490">
      <c r="A6490" s="219" t="s">
        <v>13626</v>
      </c>
      <c r="B6490" s="220" t="s">
        <v>13627</v>
      </c>
      <c r="C6490" s="221" t="s">
        <v>77</v>
      </c>
      <c r="D6490" s="222">
        <v>0.473</v>
      </c>
      <c r="E6490" s="223">
        <f t="shared" si="1"/>
        <v>0.527</v>
      </c>
      <c r="F6490" s="224">
        <v>29.62</v>
      </c>
    </row>
    <row r="6491">
      <c r="A6491" s="219" t="s">
        <v>13628</v>
      </c>
      <c r="B6491" s="220" t="s">
        <v>13629</v>
      </c>
      <c r="C6491" s="221" t="s">
        <v>77</v>
      </c>
      <c r="D6491" s="222">
        <v>0.4942</v>
      </c>
      <c r="E6491" s="223">
        <f t="shared" si="1"/>
        <v>0.5058</v>
      </c>
      <c r="F6491" s="224">
        <v>9.45</v>
      </c>
    </row>
    <row r="6492">
      <c r="A6492" s="219" t="s">
        <v>13630</v>
      </c>
      <c r="B6492" s="220" t="s">
        <v>13631</v>
      </c>
      <c r="C6492" s="221" t="s">
        <v>77</v>
      </c>
      <c r="D6492" s="222">
        <v>0.4939</v>
      </c>
      <c r="E6492" s="223">
        <f t="shared" si="1"/>
        <v>0.5061</v>
      </c>
      <c r="F6492" s="224">
        <v>18.91</v>
      </c>
    </row>
    <row r="6493">
      <c r="A6493" s="219" t="s">
        <v>13632</v>
      </c>
      <c r="B6493" s="220" t="s">
        <v>13633</v>
      </c>
      <c r="C6493" s="221" t="s">
        <v>77</v>
      </c>
      <c r="D6493" s="222">
        <v>0.4938</v>
      </c>
      <c r="E6493" s="223">
        <f t="shared" si="1"/>
        <v>0.5062</v>
      </c>
      <c r="F6493" s="224">
        <v>28.37</v>
      </c>
    </row>
    <row r="6494">
      <c r="A6494" s="219" t="s">
        <v>13634</v>
      </c>
      <c r="B6494" s="220" t="s">
        <v>13635</v>
      </c>
      <c r="C6494" s="221" t="s">
        <v>77</v>
      </c>
      <c r="D6494" s="222">
        <v>0.487</v>
      </c>
      <c r="E6494" s="223">
        <f t="shared" si="1"/>
        <v>0.513</v>
      </c>
      <c r="F6494" s="224">
        <v>9.59</v>
      </c>
    </row>
    <row r="6495">
      <c r="A6495" s="219" t="s">
        <v>13636</v>
      </c>
      <c r="B6495" s="220" t="s">
        <v>13637</v>
      </c>
      <c r="C6495" s="221" t="s">
        <v>77</v>
      </c>
      <c r="D6495" s="222">
        <v>0.487</v>
      </c>
      <c r="E6495" s="223">
        <f t="shared" si="1"/>
        <v>0.513</v>
      </c>
      <c r="F6495" s="224">
        <v>19.18</v>
      </c>
    </row>
    <row r="6496">
      <c r="A6496" s="219" t="s">
        <v>13638</v>
      </c>
      <c r="B6496" s="220" t="s">
        <v>13639</v>
      </c>
      <c r="C6496" s="221" t="s">
        <v>77</v>
      </c>
      <c r="D6496" s="222">
        <v>0.4865</v>
      </c>
      <c r="E6496" s="223">
        <f t="shared" si="1"/>
        <v>0.5135</v>
      </c>
      <c r="F6496" s="224">
        <v>28.8</v>
      </c>
    </row>
    <row r="6497">
      <c r="A6497" s="219" t="s">
        <v>13640</v>
      </c>
      <c r="B6497" s="220" t="s">
        <v>13641</v>
      </c>
      <c r="C6497" s="221" t="s">
        <v>77</v>
      </c>
      <c r="D6497" s="222">
        <v>0.487</v>
      </c>
      <c r="E6497" s="223">
        <f t="shared" si="1"/>
        <v>0.513</v>
      </c>
      <c r="F6497" s="224">
        <v>11.89</v>
      </c>
    </row>
    <row r="6498">
      <c r="A6498" s="219" t="s">
        <v>1058</v>
      </c>
      <c r="B6498" s="220" t="s">
        <v>13642</v>
      </c>
      <c r="C6498" s="221" t="s">
        <v>77</v>
      </c>
      <c r="D6498" s="222">
        <v>0.4866</v>
      </c>
      <c r="E6498" s="223">
        <f t="shared" si="1"/>
        <v>0.5134</v>
      </c>
      <c r="F6498" s="224">
        <v>23.8</v>
      </c>
    </row>
    <row r="6499">
      <c r="A6499" s="219" t="s">
        <v>13643</v>
      </c>
      <c r="B6499" s="220" t="s">
        <v>13644</v>
      </c>
      <c r="C6499" s="221" t="s">
        <v>77</v>
      </c>
      <c r="D6499" s="222">
        <v>0.4866</v>
      </c>
      <c r="E6499" s="223">
        <f t="shared" si="1"/>
        <v>0.5134</v>
      </c>
      <c r="F6499" s="224">
        <v>35.7</v>
      </c>
    </row>
    <row r="6500">
      <c r="A6500" s="219" t="s">
        <v>13645</v>
      </c>
      <c r="B6500" s="220" t="s">
        <v>13646</v>
      </c>
      <c r="C6500" s="221" t="s">
        <v>77</v>
      </c>
      <c r="D6500" s="222">
        <v>0.4742</v>
      </c>
      <c r="E6500" s="223">
        <f t="shared" si="1"/>
        <v>0.5258</v>
      </c>
      <c r="F6500" s="224">
        <v>12.21</v>
      </c>
    </row>
    <row r="6501">
      <c r="A6501" s="219" t="s">
        <v>13647</v>
      </c>
      <c r="B6501" s="220" t="s">
        <v>13648</v>
      </c>
      <c r="C6501" s="221" t="s">
        <v>77</v>
      </c>
      <c r="D6501" s="222">
        <v>0.4738</v>
      </c>
      <c r="E6501" s="223">
        <f t="shared" si="1"/>
        <v>0.5262</v>
      </c>
      <c r="F6501" s="224">
        <v>24.44</v>
      </c>
    </row>
    <row r="6502">
      <c r="A6502" s="219" t="s">
        <v>13649</v>
      </c>
      <c r="B6502" s="220" t="s">
        <v>13650</v>
      </c>
      <c r="C6502" s="221" t="s">
        <v>77</v>
      </c>
      <c r="D6502" s="222">
        <v>0.4738</v>
      </c>
      <c r="E6502" s="223">
        <f t="shared" si="1"/>
        <v>0.5262</v>
      </c>
      <c r="F6502" s="224">
        <v>36.66</v>
      </c>
    </row>
    <row r="6503">
      <c r="A6503" s="219" t="s">
        <v>13651</v>
      </c>
      <c r="B6503" s="220" t="s">
        <v>13652</v>
      </c>
      <c r="C6503" s="221" t="s">
        <v>77</v>
      </c>
      <c r="D6503" s="222">
        <v>0.517</v>
      </c>
      <c r="E6503" s="223">
        <f t="shared" si="1"/>
        <v>0.483</v>
      </c>
      <c r="F6503" s="224">
        <v>11.2</v>
      </c>
    </row>
    <row r="6504">
      <c r="A6504" s="219" t="s">
        <v>13653</v>
      </c>
      <c r="B6504" s="220" t="s">
        <v>13654</v>
      </c>
      <c r="C6504" s="221" t="s">
        <v>77</v>
      </c>
      <c r="D6504" s="222">
        <v>0.5165</v>
      </c>
      <c r="E6504" s="223">
        <f t="shared" si="1"/>
        <v>0.4835</v>
      </c>
      <c r="F6504" s="224">
        <v>22.42</v>
      </c>
    </row>
    <row r="6505">
      <c r="A6505" s="219" t="s">
        <v>13655</v>
      </c>
      <c r="B6505" s="220" t="s">
        <v>13656</v>
      </c>
      <c r="C6505" s="221" t="s">
        <v>77</v>
      </c>
      <c r="D6505" s="222">
        <v>0.5167</v>
      </c>
      <c r="E6505" s="223">
        <f t="shared" si="1"/>
        <v>0.4833</v>
      </c>
      <c r="F6505" s="224">
        <v>33.62</v>
      </c>
    </row>
    <row r="6506">
      <c r="A6506" s="219" t="s">
        <v>13657</v>
      </c>
      <c r="B6506" s="220" t="s">
        <v>13658</v>
      </c>
      <c r="C6506" s="221" t="s">
        <v>107</v>
      </c>
      <c r="D6506" s="222">
        <v>0.5976</v>
      </c>
      <c r="E6506" s="223">
        <f t="shared" si="1"/>
        <v>0.4024</v>
      </c>
      <c r="F6506" s="224">
        <v>1.69</v>
      </c>
    </row>
    <row r="6507">
      <c r="A6507" s="219" t="s">
        <v>13659</v>
      </c>
      <c r="B6507" s="220" t="s">
        <v>13660</v>
      </c>
      <c r="C6507" s="221" t="s">
        <v>77</v>
      </c>
      <c r="D6507" s="222">
        <v>0.1301</v>
      </c>
      <c r="E6507" s="223">
        <f t="shared" si="1"/>
        <v>0.8699</v>
      </c>
      <c r="F6507" s="224">
        <v>25.14</v>
      </c>
      <c r="G6507" s="112">
        <f>F6507*D6507</f>
        <v>3.270714</v>
      </c>
      <c r="H6507" s="112">
        <f>F6507*E6507</f>
        <v>21.869286</v>
      </c>
    </row>
    <row r="6508">
      <c r="A6508" s="219" t="s">
        <v>13661</v>
      </c>
      <c r="B6508" s="220" t="s">
        <v>13662</v>
      </c>
      <c r="C6508" s="221" t="s">
        <v>77</v>
      </c>
      <c r="D6508" s="222">
        <v>0.6093</v>
      </c>
      <c r="E6508" s="223">
        <f t="shared" si="1"/>
        <v>0.3907</v>
      </c>
      <c r="F6508" s="224">
        <v>12.03</v>
      </c>
    </row>
    <row r="6509">
      <c r="A6509" s="219" t="s">
        <v>13663</v>
      </c>
      <c r="B6509" s="220" t="s">
        <v>13664</v>
      </c>
      <c r="C6509" s="221" t="s">
        <v>77</v>
      </c>
      <c r="D6509" s="222">
        <v>0.6227</v>
      </c>
      <c r="E6509" s="223">
        <f t="shared" si="1"/>
        <v>0.3773</v>
      </c>
      <c r="F6509" s="224">
        <v>35.86</v>
      </c>
    </row>
    <row r="6510">
      <c r="A6510" s="219" t="s">
        <v>13665</v>
      </c>
      <c r="B6510" s="220" t="s">
        <v>13666</v>
      </c>
      <c r="C6510" s="221" t="s">
        <v>77</v>
      </c>
      <c r="D6510" s="222">
        <v>0.6228</v>
      </c>
      <c r="E6510" s="223">
        <f t="shared" si="1"/>
        <v>0.3772</v>
      </c>
      <c r="F6510" s="224">
        <v>17.92</v>
      </c>
    </row>
    <row r="6511">
      <c r="A6511" s="219" t="s">
        <v>13667</v>
      </c>
      <c r="B6511" s="220" t="s">
        <v>13668</v>
      </c>
      <c r="C6511" s="221" t="s">
        <v>77</v>
      </c>
      <c r="D6511" s="222">
        <v>0.5594</v>
      </c>
      <c r="E6511" s="223">
        <f t="shared" si="1"/>
        <v>0.4406</v>
      </c>
      <c r="F6511" s="224">
        <v>26.62</v>
      </c>
    </row>
    <row r="6512">
      <c r="A6512" s="219" t="s">
        <v>13669</v>
      </c>
      <c r="B6512" s="220" t="s">
        <v>13670</v>
      </c>
      <c r="C6512" s="221" t="s">
        <v>77</v>
      </c>
      <c r="D6512" s="222">
        <v>0.559</v>
      </c>
      <c r="E6512" s="223">
        <f t="shared" si="1"/>
        <v>0.441</v>
      </c>
      <c r="F6512" s="224">
        <v>13.31</v>
      </c>
    </row>
    <row r="6513">
      <c r="A6513" s="219" t="s">
        <v>13671</v>
      </c>
      <c r="B6513" s="220" t="s">
        <v>13672</v>
      </c>
      <c r="C6513" s="221" t="s">
        <v>77</v>
      </c>
      <c r="D6513" s="222">
        <v>0.5981</v>
      </c>
      <c r="E6513" s="223">
        <f t="shared" si="1"/>
        <v>0.4019</v>
      </c>
      <c r="F6513" s="224">
        <v>18.66</v>
      </c>
    </row>
    <row r="6514">
      <c r="A6514" s="219" t="s">
        <v>13673</v>
      </c>
      <c r="B6514" s="220" t="s">
        <v>13674</v>
      </c>
      <c r="C6514" s="221" t="s">
        <v>77</v>
      </c>
      <c r="D6514" s="222">
        <v>0.5277</v>
      </c>
      <c r="E6514" s="223">
        <f t="shared" si="1"/>
        <v>0.4723</v>
      </c>
      <c r="F6514" s="224">
        <v>14.1</v>
      </c>
    </row>
    <row r="6515">
      <c r="A6515" s="219" t="s">
        <v>13675</v>
      </c>
      <c r="B6515" s="220" t="s">
        <v>13676</v>
      </c>
      <c r="C6515" s="221" t="s">
        <v>77</v>
      </c>
      <c r="D6515" s="222">
        <v>0.4017</v>
      </c>
      <c r="E6515" s="223">
        <f t="shared" si="1"/>
        <v>0.5983</v>
      </c>
      <c r="F6515" s="224">
        <v>13.12</v>
      </c>
    </row>
    <row r="6516">
      <c r="A6516" s="219" t="s">
        <v>13677</v>
      </c>
      <c r="B6516" s="220" t="s">
        <v>13678</v>
      </c>
      <c r="C6516" s="221" t="s">
        <v>77</v>
      </c>
      <c r="D6516" s="222">
        <v>0.5588</v>
      </c>
      <c r="E6516" s="223">
        <f t="shared" si="1"/>
        <v>0.4412</v>
      </c>
      <c r="F6516" s="224">
        <v>59.56</v>
      </c>
    </row>
    <row r="6517">
      <c r="A6517" s="219" t="s">
        <v>13679</v>
      </c>
      <c r="B6517" s="220" t="s">
        <v>13680</v>
      </c>
      <c r="C6517" s="221" t="s">
        <v>77</v>
      </c>
      <c r="D6517" s="222">
        <v>0.559</v>
      </c>
      <c r="E6517" s="223">
        <f t="shared" si="1"/>
        <v>0.441</v>
      </c>
      <c r="F6517" s="224">
        <v>29.77</v>
      </c>
    </row>
    <row r="6518">
      <c r="A6518" s="219" t="s">
        <v>13681</v>
      </c>
      <c r="B6518" s="220" t="s">
        <v>13682</v>
      </c>
      <c r="C6518" s="221" t="s">
        <v>77</v>
      </c>
      <c r="D6518" s="222">
        <v>0.1336</v>
      </c>
      <c r="E6518" s="223">
        <f t="shared" si="1"/>
        <v>0.8664</v>
      </c>
      <c r="F6518" s="224">
        <v>11.6</v>
      </c>
    </row>
    <row r="6519">
      <c r="A6519" s="219" t="s">
        <v>13683</v>
      </c>
      <c r="B6519" s="220" t="s">
        <v>13684</v>
      </c>
      <c r="C6519" s="221" t="s">
        <v>77</v>
      </c>
      <c r="D6519" s="222">
        <v>0.4503</v>
      </c>
      <c r="E6519" s="223">
        <f t="shared" si="1"/>
        <v>0.5497</v>
      </c>
      <c r="F6519" s="224">
        <v>57.4</v>
      </c>
    </row>
    <row r="6520">
      <c r="A6520" s="219" t="s">
        <v>13685</v>
      </c>
      <c r="B6520" s="220" t="s">
        <v>13686</v>
      </c>
      <c r="C6520" s="221" t="s">
        <v>77</v>
      </c>
      <c r="D6520" s="222">
        <v>0.4503</v>
      </c>
      <c r="E6520" s="223">
        <f t="shared" si="1"/>
        <v>0.5497</v>
      </c>
      <c r="F6520" s="224">
        <v>28.69</v>
      </c>
    </row>
    <row r="6521">
      <c r="A6521" s="219" t="s">
        <v>13687</v>
      </c>
      <c r="B6521" s="220" t="s">
        <v>13688</v>
      </c>
      <c r="C6521" s="221" t="s">
        <v>77</v>
      </c>
      <c r="D6521" s="222">
        <v>0.4069</v>
      </c>
      <c r="E6521" s="223">
        <f t="shared" si="1"/>
        <v>0.5931</v>
      </c>
      <c r="F6521" s="224">
        <v>12.95</v>
      </c>
    </row>
    <row r="6522">
      <c r="A6522" s="219" t="s">
        <v>13689</v>
      </c>
      <c r="B6522" s="220" t="s">
        <v>13690</v>
      </c>
      <c r="C6522" s="221" t="s">
        <v>77</v>
      </c>
      <c r="D6522" s="222">
        <v>0.562</v>
      </c>
      <c r="E6522" s="223">
        <f t="shared" si="1"/>
        <v>0.438</v>
      </c>
      <c r="F6522" s="224">
        <v>59.22</v>
      </c>
    </row>
    <row r="6523">
      <c r="A6523" s="219" t="s">
        <v>13691</v>
      </c>
      <c r="B6523" s="220" t="s">
        <v>13692</v>
      </c>
      <c r="C6523" s="221" t="s">
        <v>77</v>
      </c>
      <c r="D6523" s="222">
        <v>0.5622</v>
      </c>
      <c r="E6523" s="223">
        <f t="shared" si="1"/>
        <v>0.4378</v>
      </c>
      <c r="F6523" s="224">
        <v>29.6</v>
      </c>
    </row>
    <row r="6524">
      <c r="A6524" s="219" t="s">
        <v>13693</v>
      </c>
      <c r="B6524" s="220" t="s">
        <v>13694</v>
      </c>
      <c r="C6524" s="221" t="s">
        <v>77</v>
      </c>
      <c r="D6524" s="222">
        <v>0.1367</v>
      </c>
      <c r="E6524" s="223">
        <f t="shared" si="1"/>
        <v>0.8633</v>
      </c>
      <c r="F6524" s="224">
        <v>11.34</v>
      </c>
    </row>
    <row r="6525">
      <c r="A6525" s="219" t="s">
        <v>13695</v>
      </c>
      <c r="B6525" s="220" t="s">
        <v>13696</v>
      </c>
      <c r="C6525" s="221" t="s">
        <v>77</v>
      </c>
      <c r="D6525" s="222">
        <v>0.4547</v>
      </c>
      <c r="E6525" s="223">
        <f t="shared" si="1"/>
        <v>0.5453</v>
      </c>
      <c r="F6525" s="224">
        <v>56.85</v>
      </c>
    </row>
    <row r="6526">
      <c r="A6526" s="219" t="s">
        <v>13697</v>
      </c>
      <c r="B6526" s="220" t="s">
        <v>13698</v>
      </c>
      <c r="C6526" s="221" t="s">
        <v>77</v>
      </c>
      <c r="D6526" s="222">
        <v>0.4548</v>
      </c>
      <c r="E6526" s="223">
        <f t="shared" si="1"/>
        <v>0.5452</v>
      </c>
      <c r="F6526" s="224">
        <v>28.41</v>
      </c>
    </row>
    <row r="6527">
      <c r="A6527" s="219" t="s">
        <v>13699</v>
      </c>
      <c r="B6527" s="220" t="s">
        <v>13700</v>
      </c>
      <c r="C6527" s="221" t="s">
        <v>77</v>
      </c>
      <c r="D6527" s="222">
        <v>0.4048</v>
      </c>
      <c r="E6527" s="223">
        <f t="shared" si="1"/>
        <v>0.5952</v>
      </c>
      <c r="F6527" s="224">
        <v>13.02</v>
      </c>
    </row>
    <row r="6528">
      <c r="A6528" s="219" t="s">
        <v>13701</v>
      </c>
      <c r="B6528" s="220" t="s">
        <v>13702</v>
      </c>
      <c r="C6528" s="221" t="s">
        <v>77</v>
      </c>
      <c r="D6528" s="222">
        <v>0.5606</v>
      </c>
      <c r="E6528" s="223">
        <f t="shared" si="1"/>
        <v>0.4394</v>
      </c>
      <c r="F6528" s="224">
        <v>59.36</v>
      </c>
    </row>
    <row r="6529">
      <c r="A6529" s="219" t="s">
        <v>13703</v>
      </c>
      <c r="B6529" s="220" t="s">
        <v>13704</v>
      </c>
      <c r="C6529" s="221" t="s">
        <v>77</v>
      </c>
      <c r="D6529" s="222">
        <v>0.5606</v>
      </c>
      <c r="E6529" s="223">
        <f t="shared" si="1"/>
        <v>0.4394</v>
      </c>
      <c r="F6529" s="224">
        <v>29.68</v>
      </c>
    </row>
    <row r="6530">
      <c r="A6530" s="219" t="s">
        <v>13705</v>
      </c>
      <c r="B6530" s="220" t="s">
        <v>13706</v>
      </c>
      <c r="C6530" s="221" t="s">
        <v>77</v>
      </c>
      <c r="D6530" s="222">
        <v>0.1354</v>
      </c>
      <c r="E6530" s="223">
        <f t="shared" si="1"/>
        <v>0.8646</v>
      </c>
      <c r="F6530" s="224">
        <v>11.45</v>
      </c>
    </row>
    <row r="6531">
      <c r="A6531" s="219" t="s">
        <v>13707</v>
      </c>
      <c r="B6531" s="220" t="s">
        <v>13708</v>
      </c>
      <c r="C6531" s="221" t="s">
        <v>77</v>
      </c>
      <c r="D6531" s="222">
        <v>0.4529</v>
      </c>
      <c r="E6531" s="223">
        <f t="shared" si="1"/>
        <v>0.5471</v>
      </c>
      <c r="F6531" s="224">
        <v>57.08</v>
      </c>
    </row>
    <row r="6532">
      <c r="A6532" s="219" t="s">
        <v>13709</v>
      </c>
      <c r="B6532" s="220" t="s">
        <v>13710</v>
      </c>
      <c r="C6532" s="221" t="s">
        <v>77</v>
      </c>
      <c r="D6532" s="222">
        <v>0.4529</v>
      </c>
      <c r="E6532" s="223">
        <f t="shared" si="1"/>
        <v>0.5471</v>
      </c>
      <c r="F6532" s="224">
        <v>28.53</v>
      </c>
    </row>
    <row r="6533">
      <c r="A6533" s="219" t="s">
        <v>13711</v>
      </c>
      <c r="B6533" s="220" t="s">
        <v>13712</v>
      </c>
      <c r="C6533" s="221" t="s">
        <v>77</v>
      </c>
      <c r="D6533" s="222">
        <v>0.4209</v>
      </c>
      <c r="E6533" s="223">
        <f t="shared" si="1"/>
        <v>0.5791</v>
      </c>
      <c r="F6533" s="224">
        <v>12.52</v>
      </c>
    </row>
    <row r="6534">
      <c r="A6534" s="219" t="s">
        <v>13713</v>
      </c>
      <c r="B6534" s="220" t="s">
        <v>13714</v>
      </c>
      <c r="C6534" s="221" t="s">
        <v>77</v>
      </c>
      <c r="D6534" s="222">
        <v>0.5699</v>
      </c>
      <c r="E6534" s="223">
        <f t="shared" si="1"/>
        <v>0.4301</v>
      </c>
      <c r="F6534" s="224">
        <v>29.2</v>
      </c>
    </row>
    <row r="6535">
      <c r="A6535" s="219" t="s">
        <v>13715</v>
      </c>
      <c r="B6535" s="220" t="s">
        <v>13716</v>
      </c>
      <c r="C6535" s="221" t="s">
        <v>77</v>
      </c>
      <c r="D6535" s="222">
        <v>0.1316</v>
      </c>
      <c r="E6535" s="223">
        <f t="shared" si="1"/>
        <v>0.8684</v>
      </c>
      <c r="F6535" s="224">
        <v>11.78</v>
      </c>
      <c r="G6535" s="112">
        <f>F6535*D6535</f>
        <v>1.550248</v>
      </c>
      <c r="H6535" s="112">
        <f>F6535*E6535</f>
        <v>10.229752</v>
      </c>
    </row>
    <row r="6536">
      <c r="A6536" s="219" t="s">
        <v>13717</v>
      </c>
      <c r="B6536" s="220" t="s">
        <v>13718</v>
      </c>
      <c r="C6536" s="221" t="s">
        <v>77</v>
      </c>
      <c r="D6536" s="222">
        <v>0.4441</v>
      </c>
      <c r="E6536" s="223">
        <f t="shared" si="1"/>
        <v>0.5559</v>
      </c>
      <c r="F6536" s="224">
        <v>29.09</v>
      </c>
    </row>
    <row r="6537">
      <c r="A6537" s="219" t="s">
        <v>13719</v>
      </c>
      <c r="B6537" s="220" t="s">
        <v>13720</v>
      </c>
      <c r="C6537" s="221" t="s">
        <v>77</v>
      </c>
      <c r="D6537" s="222">
        <v>0.3306</v>
      </c>
      <c r="E6537" s="223">
        <f t="shared" si="1"/>
        <v>0.6694</v>
      </c>
      <c r="F6537" s="224">
        <v>15.94</v>
      </c>
    </row>
    <row r="6538">
      <c r="A6538" s="219" t="s">
        <v>13721</v>
      </c>
      <c r="B6538" s="220" t="s">
        <v>13722</v>
      </c>
      <c r="C6538" s="221" t="s">
        <v>77</v>
      </c>
      <c r="D6538" s="222">
        <v>0.5117</v>
      </c>
      <c r="E6538" s="223">
        <f t="shared" si="1"/>
        <v>0.4883</v>
      </c>
      <c r="F6538" s="224">
        <v>32.52</v>
      </c>
    </row>
    <row r="6539">
      <c r="A6539" s="219" t="s">
        <v>475</v>
      </c>
      <c r="B6539" s="220" t="s">
        <v>476</v>
      </c>
      <c r="C6539" s="221" t="s">
        <v>77</v>
      </c>
      <c r="D6539" s="222">
        <v>0.1227</v>
      </c>
      <c r="E6539" s="223">
        <f t="shared" si="1"/>
        <v>0.8773</v>
      </c>
      <c r="F6539" s="224">
        <v>12.63</v>
      </c>
    </row>
    <row r="6540">
      <c r="A6540" s="219" t="s">
        <v>13723</v>
      </c>
      <c r="B6540" s="220" t="s">
        <v>13724</v>
      </c>
      <c r="C6540" s="221" t="s">
        <v>77</v>
      </c>
      <c r="D6540" s="222">
        <v>0.4399</v>
      </c>
      <c r="E6540" s="223">
        <f t="shared" si="1"/>
        <v>0.5601</v>
      </c>
      <c r="F6540" s="224">
        <v>29.37</v>
      </c>
    </row>
    <row r="6541">
      <c r="A6541" s="219" t="s">
        <v>13725</v>
      </c>
      <c r="B6541" s="220" t="s">
        <v>13726</v>
      </c>
      <c r="C6541" s="221" t="s">
        <v>77</v>
      </c>
      <c r="D6541" s="222">
        <v>0.2027</v>
      </c>
      <c r="E6541" s="223">
        <f t="shared" si="1"/>
        <v>0.7973</v>
      </c>
      <c r="F6541" s="224">
        <v>52.04</v>
      </c>
    </row>
    <row r="6542">
      <c r="A6542" s="219" t="s">
        <v>13727</v>
      </c>
      <c r="B6542" s="220" t="s">
        <v>13728</v>
      </c>
      <c r="C6542" s="221" t="s">
        <v>77</v>
      </c>
      <c r="D6542" s="222">
        <v>0.2026</v>
      </c>
      <c r="E6542" s="223">
        <f t="shared" si="1"/>
        <v>0.7974</v>
      </c>
      <c r="F6542" s="224">
        <v>26.01</v>
      </c>
    </row>
    <row r="6543">
      <c r="A6543" s="219" t="s">
        <v>13729</v>
      </c>
      <c r="B6543" s="220" t="s">
        <v>13730</v>
      </c>
      <c r="C6543" s="221" t="s">
        <v>77</v>
      </c>
      <c r="D6543" s="222">
        <v>0.072</v>
      </c>
      <c r="E6543" s="223">
        <f t="shared" si="1"/>
        <v>0.928</v>
      </c>
      <c r="F6543" s="224">
        <v>43.19</v>
      </c>
    </row>
    <row r="6544">
      <c r="A6544" s="219" t="s">
        <v>13731</v>
      </c>
      <c r="B6544" s="220" t="s">
        <v>13732</v>
      </c>
      <c r="C6544" s="221" t="s">
        <v>77</v>
      </c>
      <c r="D6544" s="222">
        <v>0.0718</v>
      </c>
      <c r="E6544" s="223">
        <f t="shared" si="1"/>
        <v>0.9282</v>
      </c>
      <c r="F6544" s="224">
        <v>21.59</v>
      </c>
    </row>
    <row r="6545">
      <c r="A6545" s="219" t="s">
        <v>13733</v>
      </c>
      <c r="B6545" s="220" t="s">
        <v>13734</v>
      </c>
      <c r="C6545" s="221" t="s">
        <v>77</v>
      </c>
      <c r="D6545" s="222">
        <v>0.199</v>
      </c>
      <c r="E6545" s="223">
        <f t="shared" si="1"/>
        <v>0.801</v>
      </c>
      <c r="F6545" s="224">
        <v>26.48</v>
      </c>
    </row>
    <row r="6546">
      <c r="A6546" s="219" t="s">
        <v>13735</v>
      </c>
      <c r="B6546" s="220" t="s">
        <v>13736</v>
      </c>
      <c r="C6546" s="221" t="s">
        <v>77</v>
      </c>
      <c r="D6546" s="222">
        <v>0.0542</v>
      </c>
      <c r="E6546" s="223">
        <f t="shared" si="1"/>
        <v>0.9458</v>
      </c>
      <c r="F6546" s="224">
        <v>28.59</v>
      </c>
    </row>
    <row r="6547">
      <c r="A6547" s="219" t="s">
        <v>13737</v>
      </c>
      <c r="B6547" s="220" t="s">
        <v>13738</v>
      </c>
      <c r="C6547" s="221" t="s">
        <v>77</v>
      </c>
      <c r="D6547" s="222">
        <v>0.3476</v>
      </c>
      <c r="E6547" s="223">
        <f t="shared" si="1"/>
        <v>0.6524</v>
      </c>
      <c r="F6547" s="224">
        <v>3.51</v>
      </c>
    </row>
    <row r="6548">
      <c r="A6548" s="219" t="s">
        <v>13739</v>
      </c>
      <c r="B6548" s="220" t="s">
        <v>13740</v>
      </c>
      <c r="C6548" s="221" t="s">
        <v>107</v>
      </c>
      <c r="D6548" s="222">
        <v>0.6119</v>
      </c>
      <c r="E6548" s="223">
        <f t="shared" si="1"/>
        <v>0.3881</v>
      </c>
      <c r="F6548" s="224">
        <v>12.42</v>
      </c>
    </row>
    <row r="6549">
      <c r="A6549" s="219" t="s">
        <v>13741</v>
      </c>
      <c r="B6549" s="220" t="s">
        <v>13742</v>
      </c>
      <c r="C6549" s="221" t="s">
        <v>107</v>
      </c>
      <c r="D6549" s="222">
        <v>0.6318</v>
      </c>
      <c r="E6549" s="223">
        <f t="shared" si="1"/>
        <v>0.3682</v>
      </c>
      <c r="F6549" s="224">
        <v>12.03</v>
      </c>
    </row>
    <row r="6550">
      <c r="A6550" s="219" t="s">
        <v>13743</v>
      </c>
      <c r="B6550" s="220" t="s">
        <v>13744</v>
      </c>
      <c r="C6550" s="221" t="s">
        <v>107</v>
      </c>
      <c r="D6550" s="222">
        <v>0.5797</v>
      </c>
      <c r="E6550" s="223">
        <f t="shared" si="1"/>
        <v>0.4203</v>
      </c>
      <c r="F6550" s="224">
        <v>13.11</v>
      </c>
    </row>
    <row r="6551">
      <c r="A6551" s="219" t="s">
        <v>13745</v>
      </c>
      <c r="B6551" s="220" t="s">
        <v>13746</v>
      </c>
      <c r="C6551" s="221" t="s">
        <v>107</v>
      </c>
      <c r="D6551" s="222">
        <v>0.5126</v>
      </c>
      <c r="E6551" s="223">
        <f t="shared" si="1"/>
        <v>0.4874</v>
      </c>
      <c r="F6551" s="224">
        <v>5.15</v>
      </c>
    </row>
    <row r="6552">
      <c r="A6552" s="219" t="s">
        <v>1820</v>
      </c>
      <c r="B6552" s="220" t="s">
        <v>1821</v>
      </c>
      <c r="C6552" s="221" t="s">
        <v>107</v>
      </c>
      <c r="D6552" s="222">
        <v>0.3611</v>
      </c>
      <c r="E6552" s="223">
        <f t="shared" si="1"/>
        <v>0.6389</v>
      </c>
      <c r="F6552" s="224">
        <v>7.31</v>
      </c>
    </row>
    <row r="6553">
      <c r="A6553" s="219" t="s">
        <v>13747</v>
      </c>
      <c r="B6553" s="220" t="s">
        <v>13748</v>
      </c>
      <c r="C6553" s="221" t="s">
        <v>107</v>
      </c>
      <c r="D6553" s="222">
        <v>0.284</v>
      </c>
      <c r="E6553" s="223">
        <f t="shared" si="1"/>
        <v>0.716</v>
      </c>
      <c r="F6553" s="224">
        <v>6.55</v>
      </c>
    </row>
    <row r="6554">
      <c r="A6554" s="219" t="s">
        <v>13749</v>
      </c>
      <c r="B6554" s="220" t="s">
        <v>13750</v>
      </c>
      <c r="C6554" s="221" t="s">
        <v>77</v>
      </c>
      <c r="D6554" s="222">
        <v>0.4852</v>
      </c>
      <c r="E6554" s="223">
        <f t="shared" si="1"/>
        <v>0.5148</v>
      </c>
      <c r="F6554" s="224">
        <v>28.32</v>
      </c>
    </row>
    <row r="6555">
      <c r="A6555" s="219" t="s">
        <v>1351</v>
      </c>
      <c r="B6555" s="220" t="s">
        <v>1352</v>
      </c>
      <c r="C6555" s="221" t="s">
        <v>77</v>
      </c>
      <c r="D6555" s="222">
        <v>0.2732</v>
      </c>
      <c r="E6555" s="223">
        <f t="shared" si="1"/>
        <v>0.7268</v>
      </c>
      <c r="F6555" s="224">
        <v>50.3</v>
      </c>
    </row>
    <row r="6556">
      <c r="A6556" s="219" t="s">
        <v>13751</v>
      </c>
      <c r="B6556" s="220" t="s">
        <v>13752</v>
      </c>
      <c r="C6556" s="221" t="s">
        <v>77</v>
      </c>
      <c r="D6556" s="222">
        <v>0.3466</v>
      </c>
      <c r="E6556" s="223">
        <f t="shared" si="1"/>
        <v>0.6534</v>
      </c>
      <c r="F6556" s="224">
        <v>33.35</v>
      </c>
    </row>
    <row r="6557">
      <c r="A6557" s="219" t="s">
        <v>13753</v>
      </c>
      <c r="B6557" s="220" t="s">
        <v>13754</v>
      </c>
      <c r="C6557" s="221" t="s">
        <v>107</v>
      </c>
      <c r="D6557" s="222">
        <v>0.6257</v>
      </c>
      <c r="E6557" s="223">
        <f t="shared" si="1"/>
        <v>0.3743</v>
      </c>
      <c r="F6557" s="224">
        <v>1.87</v>
      </c>
    </row>
    <row r="6558">
      <c r="A6558" s="219" t="s">
        <v>13755</v>
      </c>
      <c r="B6558" s="220" t="s">
        <v>13756</v>
      </c>
      <c r="C6558" s="221" t="s">
        <v>77</v>
      </c>
      <c r="D6558" s="222">
        <v>0.3908</v>
      </c>
      <c r="E6558" s="223">
        <f t="shared" si="1"/>
        <v>0.6092</v>
      </c>
      <c r="F6558" s="224">
        <v>22.39</v>
      </c>
    </row>
    <row r="6559">
      <c r="A6559" s="219" t="s">
        <v>13757</v>
      </c>
      <c r="B6559" s="220" t="s">
        <v>13758</v>
      </c>
      <c r="C6559" s="221" t="s">
        <v>77</v>
      </c>
      <c r="D6559" s="222">
        <v>0.4062</v>
      </c>
      <c r="E6559" s="223">
        <f t="shared" si="1"/>
        <v>0.5938</v>
      </c>
      <c r="F6559" s="224">
        <v>28.58</v>
      </c>
    </row>
    <row r="6560">
      <c r="A6560" s="219" t="s">
        <v>13759</v>
      </c>
      <c r="B6560" s="220" t="s">
        <v>13760</v>
      </c>
      <c r="C6560" s="221" t="s">
        <v>77</v>
      </c>
      <c r="D6560" s="222">
        <v>0.1277</v>
      </c>
      <c r="E6560" s="223">
        <f t="shared" si="1"/>
        <v>0.8723</v>
      </c>
      <c r="F6560" s="224">
        <v>68.5</v>
      </c>
    </row>
    <row r="6561">
      <c r="A6561" s="219" t="s">
        <v>13761</v>
      </c>
      <c r="B6561" s="220" t="s">
        <v>13762</v>
      </c>
      <c r="C6561" s="221" t="s">
        <v>107</v>
      </c>
      <c r="D6561" s="222">
        <v>0.2774</v>
      </c>
      <c r="E6561" s="223">
        <f t="shared" si="1"/>
        <v>0.7226</v>
      </c>
      <c r="F6561" s="224">
        <v>14.89</v>
      </c>
    </row>
    <row r="6562">
      <c r="A6562" s="219" t="s">
        <v>13763</v>
      </c>
      <c r="B6562" s="220" t="s">
        <v>13764</v>
      </c>
      <c r="C6562" s="221" t="s">
        <v>107</v>
      </c>
      <c r="D6562" s="222">
        <v>0.4731</v>
      </c>
      <c r="E6562" s="223">
        <f t="shared" si="1"/>
        <v>0.5269</v>
      </c>
      <c r="F6562" s="224">
        <v>5.77</v>
      </c>
    </row>
    <row r="6563">
      <c r="A6563" s="219" t="s">
        <v>13765</v>
      </c>
      <c r="B6563" s="220" t="s">
        <v>13766</v>
      </c>
      <c r="C6563" s="221" t="s">
        <v>77</v>
      </c>
      <c r="D6563" s="222">
        <v>0.5698</v>
      </c>
      <c r="E6563" s="223">
        <f t="shared" si="1"/>
        <v>0.4302</v>
      </c>
      <c r="F6563" s="224">
        <v>96.27</v>
      </c>
    </row>
    <row r="6564">
      <c r="A6564" s="219" t="s">
        <v>13767</v>
      </c>
      <c r="B6564" s="220" t="s">
        <v>13768</v>
      </c>
      <c r="C6564" s="221" t="s">
        <v>77</v>
      </c>
      <c r="D6564" s="222">
        <v>0.5493</v>
      </c>
      <c r="E6564" s="223">
        <f t="shared" si="1"/>
        <v>0.4507</v>
      </c>
      <c r="F6564" s="224">
        <v>55.6</v>
      </c>
    </row>
    <row r="6565">
      <c r="A6565" s="219" t="s">
        <v>13769</v>
      </c>
      <c r="B6565" s="220" t="s">
        <v>13770</v>
      </c>
      <c r="C6565" s="221" t="s">
        <v>77</v>
      </c>
      <c r="D6565" s="222">
        <v>0.3831</v>
      </c>
      <c r="E6565" s="223">
        <f t="shared" si="1"/>
        <v>0.6169</v>
      </c>
      <c r="F6565" s="224">
        <v>29.86</v>
      </c>
    </row>
    <row r="6566">
      <c r="A6566" s="219" t="s">
        <v>13771</v>
      </c>
      <c r="B6566" s="220" t="s">
        <v>13772</v>
      </c>
      <c r="C6566" s="221" t="s">
        <v>77</v>
      </c>
      <c r="D6566" s="222">
        <v>0.6939</v>
      </c>
      <c r="E6566" s="223">
        <f t="shared" si="1"/>
        <v>0.3061</v>
      </c>
      <c r="F6566" s="224">
        <v>4.41</v>
      </c>
    </row>
    <row r="6567">
      <c r="A6567" s="219" t="s">
        <v>13773</v>
      </c>
      <c r="B6567" s="220" t="s">
        <v>13774</v>
      </c>
      <c r="C6567" s="221" t="s">
        <v>77</v>
      </c>
      <c r="D6567" s="222">
        <v>0.0474</v>
      </c>
      <c r="E6567" s="223">
        <f t="shared" si="1"/>
        <v>0.9526</v>
      </c>
      <c r="F6567" s="224">
        <v>309.7</v>
      </c>
    </row>
    <row r="6568">
      <c r="A6568" s="219" t="s">
        <v>13775</v>
      </c>
      <c r="B6568" s="220" t="s">
        <v>13776</v>
      </c>
      <c r="C6568" s="221" t="s">
        <v>77</v>
      </c>
      <c r="D6568" s="222">
        <v>0.3656</v>
      </c>
      <c r="E6568" s="223">
        <f t="shared" si="1"/>
        <v>0.6344</v>
      </c>
      <c r="F6568" s="224">
        <v>40.7</v>
      </c>
    </row>
    <row r="6569">
      <c r="A6569" s="219" t="s">
        <v>13777</v>
      </c>
      <c r="B6569" s="220" t="s">
        <v>13778</v>
      </c>
      <c r="C6569" s="221" t="s">
        <v>77</v>
      </c>
      <c r="D6569" s="222">
        <v>0.3403</v>
      </c>
      <c r="E6569" s="223">
        <f t="shared" si="1"/>
        <v>0.6597</v>
      </c>
      <c r="F6569" s="224">
        <v>50.72</v>
      </c>
    </row>
    <row r="6570">
      <c r="A6570" s="219" t="s">
        <v>13779</v>
      </c>
      <c r="B6570" s="220" t="s">
        <v>13780</v>
      </c>
      <c r="C6570" s="221" t="s">
        <v>77</v>
      </c>
      <c r="D6570" s="222">
        <v>0.3258</v>
      </c>
      <c r="E6570" s="223">
        <f t="shared" si="1"/>
        <v>0.6742</v>
      </c>
      <c r="F6570" s="224">
        <v>58.9</v>
      </c>
    </row>
    <row r="6571">
      <c r="A6571" s="219" t="s">
        <v>13781</v>
      </c>
      <c r="B6571" s="220" t="s">
        <v>13782</v>
      </c>
      <c r="C6571" s="221" t="s">
        <v>77</v>
      </c>
      <c r="D6571" s="222">
        <v>0.3451</v>
      </c>
      <c r="E6571" s="223">
        <f t="shared" si="1"/>
        <v>0.6549</v>
      </c>
      <c r="F6571" s="224">
        <v>37.7</v>
      </c>
    </row>
    <row r="6572">
      <c r="A6572" s="219" t="s">
        <v>13783</v>
      </c>
      <c r="B6572" s="220" t="s">
        <v>13784</v>
      </c>
      <c r="C6572" s="221" t="s">
        <v>77</v>
      </c>
      <c r="D6572" s="222">
        <v>0.3223</v>
      </c>
      <c r="E6572" s="223">
        <f t="shared" si="1"/>
        <v>0.6777</v>
      </c>
      <c r="F6572" s="224">
        <v>47.72</v>
      </c>
    </row>
    <row r="6573">
      <c r="A6573" s="219" t="s">
        <v>13785</v>
      </c>
      <c r="B6573" s="220" t="s">
        <v>13786</v>
      </c>
      <c r="C6573" s="221" t="s">
        <v>77</v>
      </c>
      <c r="D6573" s="222">
        <v>0.31</v>
      </c>
      <c r="E6573" s="223">
        <f t="shared" si="1"/>
        <v>0.69</v>
      </c>
      <c r="F6573" s="224">
        <v>55.91</v>
      </c>
    </row>
    <row r="6574">
      <c r="A6574" s="219" t="s">
        <v>13787</v>
      </c>
      <c r="B6574" s="220" t="s">
        <v>13788</v>
      </c>
      <c r="C6574" s="221" t="s">
        <v>77</v>
      </c>
      <c r="D6574" s="222">
        <v>0.1261</v>
      </c>
      <c r="E6574" s="223">
        <f t="shared" si="1"/>
        <v>0.8739</v>
      </c>
      <c r="F6574" s="224">
        <v>122.48</v>
      </c>
    </row>
    <row r="6575">
      <c r="A6575" s="219" t="s">
        <v>13789</v>
      </c>
      <c r="B6575" s="220" t="s">
        <v>13790</v>
      </c>
      <c r="C6575" s="221" t="s">
        <v>77</v>
      </c>
      <c r="D6575" s="222">
        <v>0.0595</v>
      </c>
      <c r="E6575" s="223">
        <f t="shared" si="1"/>
        <v>0.9405</v>
      </c>
      <c r="F6575" s="224">
        <v>404.7</v>
      </c>
    </row>
    <row r="6576">
      <c r="A6576" s="219" t="s">
        <v>13791</v>
      </c>
      <c r="B6576" s="220" t="s">
        <v>13792</v>
      </c>
      <c r="C6576" s="221" t="s">
        <v>77</v>
      </c>
      <c r="D6576" s="222">
        <v>0.061</v>
      </c>
      <c r="E6576" s="223">
        <f t="shared" si="1"/>
        <v>0.939</v>
      </c>
      <c r="F6576" s="224">
        <v>395.13</v>
      </c>
    </row>
    <row r="6577">
      <c r="A6577" s="219" t="s">
        <v>13793</v>
      </c>
      <c r="B6577" s="220" t="s">
        <v>13794</v>
      </c>
      <c r="C6577" s="221" t="s">
        <v>77</v>
      </c>
      <c r="D6577" s="222">
        <v>0.1492</v>
      </c>
      <c r="E6577" s="223">
        <f t="shared" si="1"/>
        <v>0.8508</v>
      </c>
      <c r="F6577" s="224">
        <v>103.55</v>
      </c>
    </row>
    <row r="6578">
      <c r="A6578" s="219" t="s">
        <v>13795</v>
      </c>
      <c r="B6578" s="220" t="s">
        <v>13796</v>
      </c>
      <c r="C6578" s="221" t="s">
        <v>77</v>
      </c>
      <c r="D6578" s="222">
        <v>0.0915</v>
      </c>
      <c r="E6578" s="223">
        <f t="shared" si="1"/>
        <v>0.9085</v>
      </c>
      <c r="F6578" s="224">
        <v>263.22</v>
      </c>
    </row>
    <row r="6579">
      <c r="A6579" s="219" t="s">
        <v>13797</v>
      </c>
      <c r="B6579" s="220" t="s">
        <v>13798</v>
      </c>
      <c r="C6579" s="221" t="s">
        <v>77</v>
      </c>
      <c r="D6579" s="222">
        <v>0.0278</v>
      </c>
      <c r="E6579" s="223">
        <f t="shared" si="1"/>
        <v>0.9722</v>
      </c>
      <c r="F6579" s="224">
        <v>490.53</v>
      </c>
    </row>
    <row r="6580">
      <c r="A6580" s="219" t="s">
        <v>13799</v>
      </c>
      <c r="B6580" s="220" t="s">
        <v>13800</v>
      </c>
      <c r="C6580" s="221" t="s">
        <v>77</v>
      </c>
      <c r="D6580" s="222">
        <v>0.0486</v>
      </c>
      <c r="E6580" s="223">
        <f t="shared" si="1"/>
        <v>0.9514</v>
      </c>
      <c r="F6580" s="224">
        <v>73.47</v>
      </c>
    </row>
    <row r="6581">
      <c r="A6581" s="219" t="s">
        <v>13801</v>
      </c>
      <c r="B6581" s="220" t="s">
        <v>13802</v>
      </c>
      <c r="C6581" s="221" t="s">
        <v>77</v>
      </c>
      <c r="D6581" s="222">
        <v>0.3614</v>
      </c>
      <c r="E6581" s="223">
        <f t="shared" si="1"/>
        <v>0.6386</v>
      </c>
      <c r="F6581" s="224">
        <v>108.53</v>
      </c>
    </row>
    <row r="6582">
      <c r="A6582" s="219" t="s">
        <v>13803</v>
      </c>
      <c r="B6582" s="220" t="s">
        <v>13804</v>
      </c>
      <c r="C6582" s="221" t="s">
        <v>77</v>
      </c>
      <c r="D6582" s="222">
        <v>0.0916</v>
      </c>
      <c r="E6582" s="223">
        <f t="shared" si="1"/>
        <v>0.9084</v>
      </c>
      <c r="F6582" s="224">
        <v>474.62</v>
      </c>
    </row>
    <row r="6583">
      <c r="A6583" s="219" t="s">
        <v>13805</v>
      </c>
      <c r="B6583" s="220" t="s">
        <v>13806</v>
      </c>
      <c r="C6583" s="221" t="s">
        <v>77</v>
      </c>
      <c r="D6583" s="222">
        <v>0.1104</v>
      </c>
      <c r="E6583" s="223">
        <f t="shared" si="1"/>
        <v>0.8896</v>
      </c>
      <c r="F6583" s="224">
        <v>489.12</v>
      </c>
    </row>
    <row r="6584">
      <c r="A6584" s="219" t="s">
        <v>13807</v>
      </c>
      <c r="B6584" s="220" t="s">
        <v>13808</v>
      </c>
      <c r="C6584" s="221" t="s">
        <v>77</v>
      </c>
      <c r="D6584" s="222">
        <v>0.2812</v>
      </c>
      <c r="E6584" s="223">
        <f t="shared" si="1"/>
        <v>0.7188</v>
      </c>
      <c r="F6584" s="224">
        <v>146.24</v>
      </c>
    </row>
    <row r="6585">
      <c r="A6585" s="219" t="s">
        <v>13809</v>
      </c>
      <c r="B6585" s="220" t="s">
        <v>13810</v>
      </c>
      <c r="C6585" s="221" t="s">
        <v>77</v>
      </c>
      <c r="D6585" s="222">
        <v>0.3728</v>
      </c>
      <c r="E6585" s="223">
        <f t="shared" si="1"/>
        <v>0.6272</v>
      </c>
      <c r="F6585" s="224">
        <v>196.29</v>
      </c>
    </row>
    <row r="6586">
      <c r="A6586" s="219" t="s">
        <v>13811</v>
      </c>
      <c r="B6586" s="220" t="s">
        <v>13812</v>
      </c>
      <c r="C6586" s="221" t="s">
        <v>77</v>
      </c>
      <c r="D6586" s="222">
        <v>0.4944</v>
      </c>
      <c r="E6586" s="223">
        <f t="shared" si="1"/>
        <v>0.5056</v>
      </c>
      <c r="F6586" s="224">
        <v>309.21</v>
      </c>
    </row>
    <row r="6587">
      <c r="A6587" s="219" t="s">
        <v>13813</v>
      </c>
      <c r="B6587" s="220" t="s">
        <v>13814</v>
      </c>
      <c r="C6587" s="221" t="s">
        <v>77</v>
      </c>
      <c r="D6587" s="222">
        <v>0.067</v>
      </c>
      <c r="E6587" s="223">
        <f t="shared" si="1"/>
        <v>0.933</v>
      </c>
      <c r="F6587" s="224">
        <v>649.07</v>
      </c>
    </row>
    <row r="6588">
      <c r="A6588" s="219" t="s">
        <v>13815</v>
      </c>
      <c r="B6588" s="220" t="s">
        <v>13816</v>
      </c>
      <c r="C6588" s="221" t="s">
        <v>77</v>
      </c>
      <c r="D6588" s="222">
        <v>0.0814</v>
      </c>
      <c r="E6588" s="223">
        <f t="shared" si="1"/>
        <v>0.9186</v>
      </c>
      <c r="F6588" s="224">
        <v>663.57</v>
      </c>
    </row>
    <row r="6589">
      <c r="A6589" s="219" t="s">
        <v>13817</v>
      </c>
      <c r="B6589" s="220" t="s">
        <v>13818</v>
      </c>
      <c r="C6589" s="221" t="s">
        <v>77</v>
      </c>
      <c r="D6589" s="222">
        <v>0.2798</v>
      </c>
      <c r="E6589" s="223">
        <f t="shared" si="1"/>
        <v>0.7202</v>
      </c>
      <c r="F6589" s="224">
        <v>110.24</v>
      </c>
    </row>
    <row r="6590">
      <c r="A6590" s="219" t="s">
        <v>13819</v>
      </c>
      <c r="B6590" s="220" t="s">
        <v>13820</v>
      </c>
      <c r="C6590" s="221" t="s">
        <v>77</v>
      </c>
      <c r="D6590" s="222">
        <v>0.1266</v>
      </c>
      <c r="E6590" s="223">
        <f t="shared" si="1"/>
        <v>0.8734</v>
      </c>
      <c r="F6590" s="224">
        <v>356.82</v>
      </c>
    </row>
    <row r="6591">
      <c r="A6591" s="219" t="s">
        <v>13821</v>
      </c>
      <c r="B6591" s="220" t="s">
        <v>13822</v>
      </c>
      <c r="C6591" s="221" t="s">
        <v>77</v>
      </c>
      <c r="D6591" s="222">
        <v>0.105</v>
      </c>
      <c r="E6591" s="223">
        <f t="shared" si="1"/>
        <v>0.895</v>
      </c>
      <c r="F6591" s="224">
        <v>236.46</v>
      </c>
    </row>
    <row r="6592">
      <c r="A6592" s="219" t="s">
        <v>13823</v>
      </c>
      <c r="B6592" s="220" t="s">
        <v>13824</v>
      </c>
      <c r="C6592" s="221" t="s">
        <v>77</v>
      </c>
      <c r="D6592" s="222">
        <v>0.0869</v>
      </c>
      <c r="E6592" s="223">
        <f t="shared" si="1"/>
        <v>0.9131</v>
      </c>
      <c r="F6592" s="224">
        <v>210.13</v>
      </c>
    </row>
    <row r="6593">
      <c r="A6593" s="219" t="s">
        <v>13825</v>
      </c>
      <c r="B6593" s="220" t="s">
        <v>13826</v>
      </c>
      <c r="C6593" s="221" t="s">
        <v>77</v>
      </c>
      <c r="D6593" s="222">
        <v>0.0622</v>
      </c>
      <c r="E6593" s="223">
        <f t="shared" si="1"/>
        <v>0.9378</v>
      </c>
      <c r="F6593" s="224">
        <v>202.14</v>
      </c>
    </row>
    <row r="6594">
      <c r="A6594" s="219" t="s">
        <v>13827</v>
      </c>
      <c r="B6594" s="220" t="s">
        <v>13828</v>
      </c>
      <c r="C6594" s="221" t="s">
        <v>107</v>
      </c>
      <c r="D6594" s="222">
        <v>0.0889</v>
      </c>
      <c r="E6594" s="223">
        <f t="shared" si="1"/>
        <v>0.9111</v>
      </c>
      <c r="F6594" s="224">
        <v>164.12</v>
      </c>
    </row>
    <row r="6595">
      <c r="A6595" s="219" t="s">
        <v>13829</v>
      </c>
      <c r="B6595" s="220" t="s">
        <v>13830</v>
      </c>
      <c r="C6595" s="221" t="s">
        <v>77</v>
      </c>
      <c r="D6595" s="222">
        <v>0.0302</v>
      </c>
      <c r="E6595" s="223">
        <f t="shared" si="1"/>
        <v>0.9698</v>
      </c>
      <c r="F6595" s="224">
        <v>188.84</v>
      </c>
    </row>
    <row r="6596">
      <c r="A6596" s="219" t="s">
        <v>13831</v>
      </c>
      <c r="B6596" s="220" t="s">
        <v>13832</v>
      </c>
      <c r="C6596" s="221" t="s">
        <v>77</v>
      </c>
      <c r="D6596" s="222">
        <v>0.6849</v>
      </c>
      <c r="E6596" s="223">
        <f t="shared" si="1"/>
        <v>0.3151</v>
      </c>
      <c r="F6596" s="224">
        <v>4.38</v>
      </c>
    </row>
    <row r="6597">
      <c r="A6597" s="219" t="s">
        <v>13833</v>
      </c>
      <c r="B6597" s="220" t="s">
        <v>13834</v>
      </c>
      <c r="C6597" s="221" t="s">
        <v>107</v>
      </c>
      <c r="D6597" s="222">
        <v>0.3453</v>
      </c>
      <c r="E6597" s="223">
        <f t="shared" si="1"/>
        <v>0.6547</v>
      </c>
      <c r="F6597" s="224">
        <v>63.91</v>
      </c>
    </row>
    <row r="6598">
      <c r="A6598" s="219" t="s">
        <v>13835</v>
      </c>
      <c r="B6598" s="220" t="s">
        <v>13836</v>
      </c>
      <c r="C6598" s="221" t="s">
        <v>107</v>
      </c>
      <c r="D6598" s="222">
        <v>0.4697</v>
      </c>
      <c r="E6598" s="223">
        <f t="shared" si="1"/>
        <v>0.5303</v>
      </c>
      <c r="F6598" s="224">
        <v>58.1</v>
      </c>
    </row>
    <row r="6599">
      <c r="A6599" s="219" t="s">
        <v>13837</v>
      </c>
      <c r="B6599" s="220" t="s">
        <v>13838</v>
      </c>
      <c r="C6599" s="221" t="s">
        <v>107</v>
      </c>
      <c r="D6599" s="222">
        <v>0.1253</v>
      </c>
      <c r="E6599" s="223">
        <f t="shared" si="1"/>
        <v>0.8747</v>
      </c>
      <c r="F6599" s="224">
        <v>87.28</v>
      </c>
    </row>
    <row r="6600">
      <c r="A6600" s="219" t="s">
        <v>13839</v>
      </c>
      <c r="B6600" s="220" t="s">
        <v>13840</v>
      </c>
      <c r="C6600" s="221" t="s">
        <v>107</v>
      </c>
      <c r="D6600" s="222">
        <v>0.5594</v>
      </c>
      <c r="E6600" s="223">
        <f t="shared" si="1"/>
        <v>0.4406</v>
      </c>
      <c r="F6600" s="224">
        <v>48.8</v>
      </c>
    </row>
    <row r="6601">
      <c r="A6601" s="219" t="s">
        <v>13841</v>
      </c>
      <c r="B6601" s="220" t="s">
        <v>13842</v>
      </c>
      <c r="C6601" s="221" t="s">
        <v>107</v>
      </c>
      <c r="D6601" s="222">
        <v>0.3689</v>
      </c>
      <c r="E6601" s="223">
        <f t="shared" si="1"/>
        <v>0.6311</v>
      </c>
      <c r="F6601" s="224">
        <v>36.43</v>
      </c>
    </row>
    <row r="6602">
      <c r="A6602" s="219" t="s">
        <v>13843</v>
      </c>
      <c r="B6602" s="220" t="s">
        <v>13844</v>
      </c>
      <c r="C6602" s="221" t="s">
        <v>107</v>
      </c>
      <c r="D6602" s="222">
        <v>0.3481</v>
      </c>
      <c r="E6602" s="223">
        <f t="shared" si="1"/>
        <v>0.6519</v>
      </c>
      <c r="F6602" s="224">
        <v>33.12</v>
      </c>
    </row>
    <row r="6603">
      <c r="A6603" s="219" t="s">
        <v>13845</v>
      </c>
      <c r="B6603" s="220" t="s">
        <v>13846</v>
      </c>
      <c r="C6603" s="221" t="s">
        <v>107</v>
      </c>
      <c r="D6603" s="222">
        <v>0.6473</v>
      </c>
      <c r="E6603" s="223">
        <f t="shared" si="1"/>
        <v>0.3527</v>
      </c>
      <c r="F6603" s="224">
        <v>29.06</v>
      </c>
    </row>
    <row r="6604">
      <c r="A6604" s="219" t="s">
        <v>13847</v>
      </c>
      <c r="B6604" s="220" t="s">
        <v>13848</v>
      </c>
      <c r="C6604" s="221" t="s">
        <v>107</v>
      </c>
      <c r="D6604" s="222">
        <v>0.1411</v>
      </c>
      <c r="E6604" s="223">
        <f t="shared" si="1"/>
        <v>0.8589</v>
      </c>
      <c r="F6604" s="224">
        <v>77.53</v>
      </c>
    </row>
    <row r="6605">
      <c r="A6605" s="219" t="s">
        <v>13849</v>
      </c>
      <c r="B6605" s="220" t="s">
        <v>13850</v>
      </c>
      <c r="C6605" s="221" t="s">
        <v>107</v>
      </c>
      <c r="D6605" s="222">
        <v>0.0499</v>
      </c>
      <c r="E6605" s="223">
        <f t="shared" si="1"/>
        <v>0.9501</v>
      </c>
      <c r="F6605" s="224">
        <v>68.93</v>
      </c>
    </row>
    <row r="6606">
      <c r="A6606" s="219" t="s">
        <v>205</v>
      </c>
      <c r="B6606" s="220" t="s">
        <v>13851</v>
      </c>
      <c r="C6606" s="221" t="s">
        <v>107</v>
      </c>
      <c r="D6606" s="222">
        <v>0.1596</v>
      </c>
      <c r="E6606" s="223">
        <f t="shared" si="1"/>
        <v>0.8404</v>
      </c>
      <c r="F6606" s="224">
        <v>125.4</v>
      </c>
    </row>
    <row r="6607">
      <c r="A6607" s="219" t="s">
        <v>13852</v>
      </c>
      <c r="B6607" s="220" t="s">
        <v>13853</v>
      </c>
      <c r="C6607" s="221" t="s">
        <v>107</v>
      </c>
      <c r="D6607" s="222">
        <v>0.1701</v>
      </c>
      <c r="E6607" s="223">
        <f t="shared" si="1"/>
        <v>0.8299</v>
      </c>
      <c r="F6607" s="224">
        <v>117.66</v>
      </c>
    </row>
    <row r="6608">
      <c r="A6608" s="219" t="s">
        <v>13854</v>
      </c>
      <c r="B6608" s="220" t="s">
        <v>13855</v>
      </c>
      <c r="C6608" s="221" t="s">
        <v>32</v>
      </c>
      <c r="D6608" s="222">
        <v>0.325</v>
      </c>
      <c r="E6608" s="223">
        <f t="shared" si="1"/>
        <v>0.675</v>
      </c>
      <c r="F6608" s="224">
        <v>1667.49</v>
      </c>
    </row>
    <row r="6609">
      <c r="A6609" s="219" t="s">
        <v>13856</v>
      </c>
      <c r="B6609" s="220" t="s">
        <v>13857</v>
      </c>
      <c r="C6609" s="221" t="s">
        <v>32</v>
      </c>
      <c r="D6609" s="222">
        <v>0.2354</v>
      </c>
      <c r="E6609" s="223">
        <f t="shared" si="1"/>
        <v>0.7646</v>
      </c>
      <c r="F6609" s="224">
        <v>774.7</v>
      </c>
    </row>
    <row r="6610">
      <c r="A6610" s="219" t="s">
        <v>13858</v>
      </c>
      <c r="B6610" s="220" t="s">
        <v>13859</v>
      </c>
      <c r="C6610" s="221" t="s">
        <v>32</v>
      </c>
      <c r="D6610" s="222">
        <v>0.2883</v>
      </c>
      <c r="E6610" s="223">
        <f t="shared" si="1"/>
        <v>0.7117</v>
      </c>
      <c r="F6610" s="224">
        <v>1142.67</v>
      </c>
    </row>
    <row r="6611">
      <c r="A6611" s="219" t="s">
        <v>13860</v>
      </c>
      <c r="B6611" s="220" t="s">
        <v>13861</v>
      </c>
      <c r="C6611" s="221" t="s">
        <v>32</v>
      </c>
      <c r="D6611" s="222">
        <v>0.2689</v>
      </c>
      <c r="E6611" s="223">
        <f t="shared" si="1"/>
        <v>0.7311</v>
      </c>
      <c r="F6611" s="224">
        <v>721.26</v>
      </c>
    </row>
    <row r="6612">
      <c r="A6612" s="219" t="s">
        <v>13862</v>
      </c>
      <c r="B6612" s="220" t="s">
        <v>13863</v>
      </c>
      <c r="C6612" s="221" t="s">
        <v>32</v>
      </c>
      <c r="D6612" s="222">
        <v>0.2378</v>
      </c>
      <c r="E6612" s="223">
        <f t="shared" si="1"/>
        <v>0.7622</v>
      </c>
      <c r="F6612" s="224">
        <v>668.41</v>
      </c>
    </row>
    <row r="6613">
      <c r="A6613" s="219" t="s">
        <v>13864</v>
      </c>
      <c r="B6613" s="220" t="s">
        <v>13865</v>
      </c>
      <c r="C6613" s="221" t="s">
        <v>32</v>
      </c>
      <c r="D6613" s="222">
        <v>0.3251</v>
      </c>
      <c r="E6613" s="223">
        <f t="shared" si="1"/>
        <v>0.6749</v>
      </c>
      <c r="F6613" s="224">
        <v>1700.05</v>
      </c>
    </row>
    <row r="6614">
      <c r="A6614" s="219" t="s">
        <v>13866</v>
      </c>
      <c r="B6614" s="220" t="s">
        <v>13867</v>
      </c>
      <c r="C6614" s="221" t="s">
        <v>32</v>
      </c>
      <c r="D6614" s="222">
        <v>0.232</v>
      </c>
      <c r="E6614" s="223">
        <f t="shared" si="1"/>
        <v>0.768</v>
      </c>
      <c r="F6614" s="224">
        <v>794.9</v>
      </c>
    </row>
    <row r="6615">
      <c r="A6615" s="219" t="s">
        <v>13868</v>
      </c>
      <c r="B6615" s="220" t="s">
        <v>13869</v>
      </c>
      <c r="C6615" s="221" t="s">
        <v>32</v>
      </c>
      <c r="D6615" s="222">
        <v>0.2867</v>
      </c>
      <c r="E6615" s="223">
        <f t="shared" si="1"/>
        <v>0.7133</v>
      </c>
      <c r="F6615" s="224">
        <v>1167.42</v>
      </c>
    </row>
    <row r="6616">
      <c r="A6616" s="219" t="s">
        <v>13870</v>
      </c>
      <c r="B6616" s="220" t="s">
        <v>13871</v>
      </c>
      <c r="C6616" s="221" t="s">
        <v>32</v>
      </c>
      <c r="D6616" s="222">
        <v>0.2866</v>
      </c>
      <c r="E6616" s="223">
        <f t="shared" si="1"/>
        <v>0.7134</v>
      </c>
      <c r="F6616" s="224">
        <v>787.44</v>
      </c>
    </row>
    <row r="6617">
      <c r="A6617" s="219" t="s">
        <v>13872</v>
      </c>
      <c r="B6617" s="220" t="s">
        <v>13873</v>
      </c>
      <c r="C6617" s="221" t="s">
        <v>32</v>
      </c>
      <c r="D6617" s="222">
        <v>0.2349</v>
      </c>
      <c r="E6617" s="223">
        <f t="shared" si="1"/>
        <v>0.7651</v>
      </c>
      <c r="F6617" s="224">
        <v>693.66</v>
      </c>
    </row>
    <row r="6618">
      <c r="A6618" s="219" t="s">
        <v>13874</v>
      </c>
      <c r="B6618" s="220" t="s">
        <v>13875</v>
      </c>
      <c r="C6618" s="221" t="s">
        <v>32</v>
      </c>
      <c r="D6618" s="222">
        <v>0.3253</v>
      </c>
      <c r="E6618" s="223">
        <f t="shared" si="1"/>
        <v>0.6747</v>
      </c>
      <c r="F6618" s="224">
        <v>1732.42</v>
      </c>
    </row>
    <row r="6619">
      <c r="A6619" s="219" t="s">
        <v>13876</v>
      </c>
      <c r="B6619" s="220" t="s">
        <v>13877</v>
      </c>
      <c r="C6619" s="221" t="s">
        <v>32</v>
      </c>
      <c r="D6619" s="222">
        <v>0.2285</v>
      </c>
      <c r="E6619" s="223">
        <f t="shared" si="1"/>
        <v>0.7715</v>
      </c>
      <c r="F6619" s="224">
        <v>814.67</v>
      </c>
    </row>
    <row r="6620">
      <c r="A6620" s="219" t="s">
        <v>13878</v>
      </c>
      <c r="B6620" s="220" t="s">
        <v>13879</v>
      </c>
      <c r="C6620" s="221" t="s">
        <v>32</v>
      </c>
      <c r="D6620" s="222">
        <v>0.259</v>
      </c>
      <c r="E6620" s="223">
        <f t="shared" si="1"/>
        <v>0.741</v>
      </c>
      <c r="F6620" s="224">
        <v>982.27</v>
      </c>
    </row>
    <row r="6621">
      <c r="A6621" s="219" t="s">
        <v>13880</v>
      </c>
      <c r="B6621" s="220" t="s">
        <v>13881</v>
      </c>
      <c r="C6621" s="221" t="s">
        <v>32</v>
      </c>
      <c r="D6621" s="222">
        <v>0.2851</v>
      </c>
      <c r="E6621" s="223">
        <f t="shared" si="1"/>
        <v>0.7149</v>
      </c>
      <c r="F6621" s="224">
        <v>1191.76</v>
      </c>
    </row>
    <row r="6622">
      <c r="A6622" s="219" t="s">
        <v>13882</v>
      </c>
      <c r="B6622" s="220" t="s">
        <v>13883</v>
      </c>
      <c r="C6622" s="221" t="s">
        <v>32</v>
      </c>
      <c r="D6622" s="222">
        <v>0.2647</v>
      </c>
      <c r="E6622" s="223">
        <f t="shared" si="1"/>
        <v>0.7353</v>
      </c>
      <c r="F6622" s="224">
        <v>777.81</v>
      </c>
    </row>
    <row r="6623">
      <c r="A6623" s="219" t="s">
        <v>13884</v>
      </c>
      <c r="B6623" s="220" t="s">
        <v>13885</v>
      </c>
      <c r="C6623" s="221" t="s">
        <v>32</v>
      </c>
      <c r="D6623" s="222">
        <v>0.233</v>
      </c>
      <c r="E6623" s="223">
        <f t="shared" si="1"/>
        <v>0.767</v>
      </c>
      <c r="F6623" s="224">
        <v>720.51</v>
      </c>
    </row>
    <row r="6624">
      <c r="A6624" s="219" t="s">
        <v>13886</v>
      </c>
      <c r="B6624" s="220" t="s">
        <v>13887</v>
      </c>
      <c r="C6624" s="221" t="s">
        <v>32</v>
      </c>
      <c r="D6624" s="222">
        <v>0.3261</v>
      </c>
      <c r="E6624" s="223">
        <f t="shared" si="1"/>
        <v>0.6739</v>
      </c>
      <c r="F6624" s="224">
        <v>1800.2</v>
      </c>
    </row>
    <row r="6625">
      <c r="A6625" s="219" t="s">
        <v>13888</v>
      </c>
      <c r="B6625" s="220" t="s">
        <v>13889</v>
      </c>
      <c r="C6625" s="221" t="s">
        <v>32</v>
      </c>
      <c r="D6625" s="222">
        <v>0.2544</v>
      </c>
      <c r="E6625" s="223">
        <f t="shared" si="1"/>
        <v>0.7456</v>
      </c>
      <c r="F6625" s="224">
        <v>1025.84</v>
      </c>
    </row>
    <row r="6626">
      <c r="A6626" s="219" t="s">
        <v>13890</v>
      </c>
      <c r="B6626" s="220" t="s">
        <v>13891</v>
      </c>
      <c r="C6626" s="221" t="s">
        <v>32</v>
      </c>
      <c r="D6626" s="222">
        <v>0.2822</v>
      </c>
      <c r="E6626" s="223">
        <f t="shared" si="1"/>
        <v>0.7178</v>
      </c>
      <c r="F6626" s="224">
        <v>1240.4</v>
      </c>
    </row>
    <row r="6627">
      <c r="A6627" s="219" t="s">
        <v>13892</v>
      </c>
      <c r="B6627" s="220" t="s">
        <v>13893</v>
      </c>
      <c r="C6627" s="221" t="s">
        <v>32</v>
      </c>
      <c r="D6627" s="222">
        <v>0.2744</v>
      </c>
      <c r="E6627" s="223">
        <f t="shared" si="1"/>
        <v>0.7256</v>
      </c>
      <c r="F6627" s="224">
        <v>864.35</v>
      </c>
    </row>
    <row r="6628">
      <c r="A6628" s="219" t="s">
        <v>13894</v>
      </c>
      <c r="B6628" s="220" t="s">
        <v>13895</v>
      </c>
      <c r="C6628" s="221" t="s">
        <v>32</v>
      </c>
      <c r="D6628" s="222">
        <v>0.2291</v>
      </c>
      <c r="E6628" s="223">
        <f t="shared" si="1"/>
        <v>0.7709</v>
      </c>
      <c r="F6628" s="224">
        <v>772.85</v>
      </c>
    </row>
    <row r="6629">
      <c r="A6629" s="219" t="s">
        <v>13896</v>
      </c>
      <c r="B6629" s="220" t="s">
        <v>13897</v>
      </c>
      <c r="C6629" s="221" t="s">
        <v>32</v>
      </c>
      <c r="D6629" s="222">
        <v>0.325</v>
      </c>
      <c r="E6629" s="223">
        <f t="shared" si="1"/>
        <v>0.675</v>
      </c>
      <c r="F6629" s="224">
        <v>1871.44</v>
      </c>
    </row>
    <row r="6630">
      <c r="A6630" s="219" t="s">
        <v>13898</v>
      </c>
      <c r="B6630" s="220" t="s">
        <v>13899</v>
      </c>
      <c r="C6630" s="221" t="s">
        <v>32</v>
      </c>
      <c r="D6630" s="222">
        <v>0.2796</v>
      </c>
      <c r="E6630" s="223">
        <f t="shared" si="1"/>
        <v>0.7204</v>
      </c>
      <c r="F6630" s="224">
        <v>1289.01</v>
      </c>
    </row>
    <row r="6631">
      <c r="A6631" s="219" t="s">
        <v>13900</v>
      </c>
      <c r="B6631" s="220" t="s">
        <v>13901</v>
      </c>
      <c r="C6631" s="221" t="s">
        <v>32</v>
      </c>
      <c r="D6631" s="222">
        <v>0.2608</v>
      </c>
      <c r="E6631" s="223">
        <f t="shared" si="1"/>
        <v>0.7392</v>
      </c>
      <c r="F6631" s="224">
        <v>898.09</v>
      </c>
    </row>
    <row r="6632">
      <c r="A6632" s="219" t="s">
        <v>13902</v>
      </c>
      <c r="B6632" s="220" t="s">
        <v>13903</v>
      </c>
      <c r="C6632" s="221" t="s">
        <v>32</v>
      </c>
      <c r="D6632" s="222">
        <v>0.2266</v>
      </c>
      <c r="E6632" s="223">
        <f t="shared" si="1"/>
        <v>0.7734</v>
      </c>
      <c r="F6632" s="224">
        <v>827.08</v>
      </c>
    </row>
    <row r="6633">
      <c r="A6633" s="219" t="s">
        <v>13904</v>
      </c>
      <c r="B6633" s="220" t="s">
        <v>13905</v>
      </c>
      <c r="C6633" s="221" t="s">
        <v>32</v>
      </c>
      <c r="D6633" s="222">
        <v>0.2805</v>
      </c>
      <c r="E6633" s="223">
        <f t="shared" si="1"/>
        <v>0.7195</v>
      </c>
      <c r="F6633" s="224">
        <v>972.37</v>
      </c>
    </row>
    <row r="6634">
      <c r="A6634" s="219" t="s">
        <v>13906</v>
      </c>
      <c r="B6634" s="220" t="s">
        <v>13907</v>
      </c>
      <c r="C6634" s="221" t="s">
        <v>32</v>
      </c>
      <c r="D6634" s="222">
        <v>0.2499</v>
      </c>
      <c r="E6634" s="223">
        <f t="shared" si="1"/>
        <v>0.7501</v>
      </c>
      <c r="F6634" s="224">
        <v>901.75</v>
      </c>
    </row>
    <row r="6635">
      <c r="A6635" s="219" t="s">
        <v>13908</v>
      </c>
      <c r="B6635" s="220" t="s">
        <v>13909</v>
      </c>
      <c r="C6635" s="221" t="s">
        <v>32</v>
      </c>
      <c r="D6635" s="222">
        <v>0.2593</v>
      </c>
      <c r="E6635" s="223">
        <f t="shared" si="1"/>
        <v>0.7407</v>
      </c>
      <c r="F6635" s="224">
        <v>958.26</v>
      </c>
    </row>
    <row r="6636">
      <c r="A6636" s="219" t="s">
        <v>13910</v>
      </c>
      <c r="B6636" s="220" t="s">
        <v>13911</v>
      </c>
      <c r="C6636" s="221" t="s">
        <v>32</v>
      </c>
      <c r="D6636" s="222">
        <v>0.225</v>
      </c>
      <c r="E6636" s="223">
        <f t="shared" si="1"/>
        <v>0.775</v>
      </c>
      <c r="F6636" s="224">
        <v>882.55</v>
      </c>
    </row>
    <row r="6637">
      <c r="A6637" s="219" t="s">
        <v>13912</v>
      </c>
      <c r="B6637" s="220" t="s">
        <v>13913</v>
      </c>
      <c r="C6637" s="221" t="s">
        <v>32</v>
      </c>
      <c r="D6637" s="222">
        <v>0.272</v>
      </c>
      <c r="E6637" s="223">
        <f t="shared" si="1"/>
        <v>0.728</v>
      </c>
      <c r="F6637" s="224">
        <v>1056.23</v>
      </c>
    </row>
    <row r="6638">
      <c r="A6638" s="219" t="s">
        <v>13914</v>
      </c>
      <c r="B6638" s="220" t="s">
        <v>13915</v>
      </c>
      <c r="C6638" s="221" t="s">
        <v>32</v>
      </c>
      <c r="D6638" s="222">
        <v>0.232</v>
      </c>
      <c r="E6638" s="223">
        <f t="shared" si="1"/>
        <v>0.768</v>
      </c>
      <c r="F6638" s="224">
        <v>957.0</v>
      </c>
    </row>
    <row r="6639">
      <c r="A6639" s="219" t="s">
        <v>13916</v>
      </c>
      <c r="B6639" s="220" t="s">
        <v>13917</v>
      </c>
      <c r="C6639" s="221" t="s">
        <v>32</v>
      </c>
      <c r="D6639" s="222">
        <v>0.2751</v>
      </c>
      <c r="E6639" s="223">
        <f t="shared" si="1"/>
        <v>0.7249</v>
      </c>
      <c r="F6639" s="224">
        <v>1263.35</v>
      </c>
    </row>
    <row r="6640">
      <c r="A6640" s="219" t="s">
        <v>13918</v>
      </c>
      <c r="B6640" s="220" t="s">
        <v>13919</v>
      </c>
      <c r="C6640" s="221" t="s">
        <v>32</v>
      </c>
      <c r="D6640" s="222">
        <v>0.2304</v>
      </c>
      <c r="E6640" s="223">
        <f t="shared" si="1"/>
        <v>0.7696</v>
      </c>
      <c r="F6640" s="224">
        <v>1129.34</v>
      </c>
    </row>
    <row r="6641">
      <c r="A6641" s="219" t="s">
        <v>13920</v>
      </c>
      <c r="B6641" s="220" t="s">
        <v>13921</v>
      </c>
      <c r="C6641" s="221" t="s">
        <v>32</v>
      </c>
      <c r="D6641" s="222">
        <v>0.2769</v>
      </c>
      <c r="E6641" s="223">
        <f t="shared" si="1"/>
        <v>0.7231</v>
      </c>
      <c r="F6641" s="224">
        <v>1400.66</v>
      </c>
    </row>
    <row r="6642">
      <c r="A6642" s="219" t="s">
        <v>13922</v>
      </c>
      <c r="B6642" s="220" t="s">
        <v>13923</v>
      </c>
      <c r="C6642" s="221" t="s">
        <v>32</v>
      </c>
      <c r="D6642" s="222">
        <v>0.2448</v>
      </c>
      <c r="E6642" s="223">
        <f t="shared" si="1"/>
        <v>0.7552</v>
      </c>
      <c r="F6642" s="224">
        <v>1289.93</v>
      </c>
    </row>
    <row r="6643">
      <c r="A6643" s="219" t="s">
        <v>13924</v>
      </c>
      <c r="B6643" s="220" t="s">
        <v>13925</v>
      </c>
      <c r="C6643" s="221" t="s">
        <v>32</v>
      </c>
      <c r="D6643" s="222">
        <v>0.3253</v>
      </c>
      <c r="E6643" s="223">
        <f t="shared" si="1"/>
        <v>0.6747</v>
      </c>
      <c r="F6643" s="224">
        <v>1606.05</v>
      </c>
    </row>
    <row r="6644">
      <c r="A6644" s="219" t="s">
        <v>13926</v>
      </c>
      <c r="B6644" s="220" t="s">
        <v>13927</v>
      </c>
      <c r="C6644" s="221" t="s">
        <v>32</v>
      </c>
      <c r="D6644" s="222">
        <v>0.2128</v>
      </c>
      <c r="E6644" s="223">
        <f t="shared" si="1"/>
        <v>0.7872</v>
      </c>
      <c r="F6644" s="224">
        <v>637.3</v>
      </c>
    </row>
    <row r="6645">
      <c r="A6645" s="219" t="s">
        <v>13928</v>
      </c>
      <c r="B6645" s="220" t="s">
        <v>13929</v>
      </c>
      <c r="C6645" s="221" t="s">
        <v>32</v>
      </c>
      <c r="D6645" s="222">
        <v>0.2429</v>
      </c>
      <c r="E6645" s="223">
        <f t="shared" si="1"/>
        <v>0.7571</v>
      </c>
      <c r="F6645" s="224">
        <v>733.68</v>
      </c>
    </row>
    <row r="6646">
      <c r="A6646" s="219" t="s">
        <v>13930</v>
      </c>
      <c r="B6646" s="220" t="s">
        <v>13931</v>
      </c>
      <c r="C6646" s="221" t="s">
        <v>32</v>
      </c>
      <c r="D6646" s="222">
        <v>0.2694</v>
      </c>
      <c r="E6646" s="223">
        <f t="shared" si="1"/>
        <v>0.7306</v>
      </c>
      <c r="F6646" s="224">
        <v>893.17</v>
      </c>
    </row>
    <row r="6647">
      <c r="A6647" s="219" t="s">
        <v>13932</v>
      </c>
      <c r="B6647" s="220" t="s">
        <v>13933</v>
      </c>
      <c r="C6647" s="221" t="s">
        <v>32</v>
      </c>
      <c r="D6647" s="222">
        <v>0.2917</v>
      </c>
      <c r="E6647" s="223">
        <f t="shared" si="1"/>
        <v>0.7083</v>
      </c>
      <c r="F6647" s="224">
        <v>1092.5</v>
      </c>
    </row>
    <row r="6648">
      <c r="A6648" s="219" t="s">
        <v>13934</v>
      </c>
      <c r="B6648" s="220" t="s">
        <v>13935</v>
      </c>
      <c r="C6648" s="221" t="s">
        <v>32</v>
      </c>
      <c r="D6648" s="222">
        <v>0.2443</v>
      </c>
      <c r="E6648" s="223">
        <f t="shared" si="1"/>
        <v>0.7557</v>
      </c>
      <c r="F6648" s="224">
        <v>617.7</v>
      </c>
    </row>
    <row r="6649">
      <c r="A6649" s="219" t="s">
        <v>13936</v>
      </c>
      <c r="B6649" s="220" t="s">
        <v>13937</v>
      </c>
      <c r="C6649" s="221" t="s">
        <v>32</v>
      </c>
      <c r="D6649" s="222">
        <v>0.0507</v>
      </c>
      <c r="E6649" s="223">
        <f t="shared" si="1"/>
        <v>0.9493</v>
      </c>
      <c r="F6649" s="224">
        <v>2238.36</v>
      </c>
    </row>
    <row r="6650">
      <c r="A6650" s="219" t="s">
        <v>13938</v>
      </c>
      <c r="B6650" s="220" t="s">
        <v>13939</v>
      </c>
      <c r="C6650" s="221" t="s">
        <v>32</v>
      </c>
      <c r="D6650" s="222">
        <v>0.0267</v>
      </c>
      <c r="E6650" s="223">
        <f t="shared" si="1"/>
        <v>0.9733</v>
      </c>
      <c r="F6650" s="224">
        <v>2700.7</v>
      </c>
    </row>
    <row r="6651">
      <c r="A6651" s="219" t="s">
        <v>13940</v>
      </c>
      <c r="B6651" s="220" t="s">
        <v>13941</v>
      </c>
      <c r="C6651" s="221" t="s">
        <v>32</v>
      </c>
      <c r="D6651" s="222">
        <v>0.0504</v>
      </c>
      <c r="E6651" s="223">
        <f t="shared" si="1"/>
        <v>0.9496</v>
      </c>
      <c r="F6651" s="224">
        <v>2178.22</v>
      </c>
    </row>
    <row r="6652">
      <c r="A6652" s="219" t="s">
        <v>13942</v>
      </c>
      <c r="B6652" s="220" t="s">
        <v>13943</v>
      </c>
      <c r="C6652" s="221" t="s">
        <v>32</v>
      </c>
      <c r="D6652" s="222">
        <v>0.0442</v>
      </c>
      <c r="E6652" s="223">
        <f t="shared" si="1"/>
        <v>0.9558</v>
      </c>
      <c r="F6652" s="224">
        <v>1870.08</v>
      </c>
    </row>
    <row r="6653">
      <c r="A6653" s="219" t="s">
        <v>13944</v>
      </c>
      <c r="B6653" s="220" t="s">
        <v>13945</v>
      </c>
      <c r="C6653" s="221" t="s">
        <v>32</v>
      </c>
      <c r="D6653" s="222">
        <v>0.0284</v>
      </c>
      <c r="E6653" s="223">
        <f t="shared" si="1"/>
        <v>0.9716</v>
      </c>
      <c r="F6653" s="224">
        <v>2413.31</v>
      </c>
    </row>
    <row r="6654">
      <c r="A6654" s="219" t="s">
        <v>13946</v>
      </c>
      <c r="B6654" s="220" t="s">
        <v>13947</v>
      </c>
      <c r="C6654" s="221" t="s">
        <v>32</v>
      </c>
      <c r="D6654" s="222">
        <v>0.0618</v>
      </c>
      <c r="E6654" s="223">
        <f t="shared" si="1"/>
        <v>0.9382</v>
      </c>
      <c r="F6654" s="224">
        <v>1702.77</v>
      </c>
    </row>
    <row r="6655">
      <c r="A6655" s="219" t="s">
        <v>13948</v>
      </c>
      <c r="B6655" s="220" t="s">
        <v>13949</v>
      </c>
      <c r="C6655" s="221" t="s">
        <v>32</v>
      </c>
      <c r="D6655" s="222">
        <v>0.0508</v>
      </c>
      <c r="E6655" s="223">
        <f t="shared" si="1"/>
        <v>0.9492</v>
      </c>
      <c r="F6655" s="224">
        <v>2257.35</v>
      </c>
    </row>
    <row r="6656">
      <c r="A6656" s="219" t="s">
        <v>13950</v>
      </c>
      <c r="B6656" s="220" t="s">
        <v>13951</v>
      </c>
      <c r="C6656" s="221" t="s">
        <v>32</v>
      </c>
      <c r="D6656" s="222">
        <v>0.2047</v>
      </c>
      <c r="E6656" s="223">
        <f t="shared" si="1"/>
        <v>0.7953</v>
      </c>
      <c r="F6656" s="224">
        <v>566.45</v>
      </c>
    </row>
    <row r="6657">
      <c r="A6657" s="219" t="s">
        <v>13952</v>
      </c>
      <c r="B6657" s="220" t="s">
        <v>13953</v>
      </c>
      <c r="C6657" s="221" t="s">
        <v>107</v>
      </c>
      <c r="D6657" s="222">
        <v>0.4339</v>
      </c>
      <c r="E6657" s="223">
        <f t="shared" si="1"/>
        <v>0.5661</v>
      </c>
      <c r="F6657" s="224">
        <v>1222.68</v>
      </c>
    </row>
    <row r="6658">
      <c r="A6658" s="219" t="s">
        <v>13954</v>
      </c>
      <c r="B6658" s="220" t="s">
        <v>13955</v>
      </c>
      <c r="C6658" s="221" t="s">
        <v>107</v>
      </c>
      <c r="D6658" s="222">
        <v>0.4381</v>
      </c>
      <c r="E6658" s="223">
        <f t="shared" si="1"/>
        <v>0.5619</v>
      </c>
      <c r="F6658" s="224">
        <v>1479.64</v>
      </c>
    </row>
    <row r="6659">
      <c r="A6659" s="219" t="s">
        <v>13956</v>
      </c>
      <c r="B6659" s="220" t="s">
        <v>13957</v>
      </c>
      <c r="C6659" s="221" t="s">
        <v>107</v>
      </c>
      <c r="D6659" s="222">
        <v>0.441</v>
      </c>
      <c r="E6659" s="223">
        <f t="shared" si="1"/>
        <v>0.559</v>
      </c>
      <c r="F6659" s="224">
        <v>1736.54</v>
      </c>
    </row>
    <row r="6660">
      <c r="A6660" s="219" t="s">
        <v>13958</v>
      </c>
      <c r="B6660" s="220" t="s">
        <v>13959</v>
      </c>
      <c r="C6660" s="221" t="s">
        <v>107</v>
      </c>
      <c r="D6660" s="222">
        <v>0.4441</v>
      </c>
      <c r="E6660" s="223">
        <f t="shared" si="1"/>
        <v>0.5559</v>
      </c>
      <c r="F6660" s="224">
        <v>2122.01</v>
      </c>
    </row>
    <row r="6661">
      <c r="A6661" s="219" t="s">
        <v>13960</v>
      </c>
      <c r="B6661" s="220" t="s">
        <v>13961</v>
      </c>
      <c r="C6661" s="221" t="s">
        <v>107</v>
      </c>
      <c r="D6661" s="222">
        <v>0.0638</v>
      </c>
      <c r="E6661" s="223">
        <f t="shared" si="1"/>
        <v>0.9362</v>
      </c>
      <c r="F6661" s="224">
        <v>451.77</v>
      </c>
    </row>
    <row r="6662">
      <c r="A6662" s="219" t="s">
        <v>13962</v>
      </c>
      <c r="B6662" s="220" t="s">
        <v>13963</v>
      </c>
      <c r="C6662" s="221" t="s">
        <v>107</v>
      </c>
      <c r="D6662" s="222">
        <v>0.0576</v>
      </c>
      <c r="E6662" s="223">
        <f t="shared" si="1"/>
        <v>0.9424</v>
      </c>
      <c r="F6662" s="224">
        <v>596.71</v>
      </c>
    </row>
    <row r="6663">
      <c r="A6663" s="219" t="s">
        <v>13964</v>
      </c>
      <c r="B6663" s="220" t="s">
        <v>13965</v>
      </c>
      <c r="C6663" s="221" t="s">
        <v>107</v>
      </c>
      <c r="D6663" s="222">
        <v>0.0509</v>
      </c>
      <c r="E6663" s="223">
        <f t="shared" si="1"/>
        <v>0.9491</v>
      </c>
      <c r="F6663" s="224">
        <v>794.75</v>
      </c>
    </row>
    <row r="6664">
      <c r="A6664" s="219" t="s">
        <v>13966</v>
      </c>
      <c r="B6664" s="220" t="s">
        <v>13967</v>
      </c>
      <c r="C6664" s="221" t="s">
        <v>107</v>
      </c>
      <c r="D6664" s="222">
        <v>0.0473</v>
      </c>
      <c r="E6664" s="223">
        <f t="shared" si="1"/>
        <v>0.9527</v>
      </c>
      <c r="F6664" s="224">
        <v>1089.51</v>
      </c>
    </row>
    <row r="6665">
      <c r="A6665" s="219" t="s">
        <v>13968</v>
      </c>
      <c r="B6665" s="220" t="s">
        <v>13969</v>
      </c>
      <c r="C6665" s="221" t="s">
        <v>107</v>
      </c>
      <c r="D6665" s="222">
        <v>0.4135</v>
      </c>
      <c r="E6665" s="223">
        <f t="shared" si="1"/>
        <v>0.5865</v>
      </c>
      <c r="F6665" s="224">
        <v>1291.8</v>
      </c>
    </row>
    <row r="6666">
      <c r="A6666" s="219" t="s">
        <v>13970</v>
      </c>
      <c r="B6666" s="220" t="s">
        <v>13971</v>
      </c>
      <c r="C6666" s="221" t="s">
        <v>107</v>
      </c>
      <c r="D6666" s="222">
        <v>0.4187</v>
      </c>
      <c r="E6666" s="223">
        <f t="shared" si="1"/>
        <v>0.5813</v>
      </c>
      <c r="F6666" s="224">
        <v>1557.8</v>
      </c>
    </row>
    <row r="6667">
      <c r="A6667" s="219" t="s">
        <v>13972</v>
      </c>
      <c r="B6667" s="220" t="s">
        <v>13973</v>
      </c>
      <c r="C6667" s="221" t="s">
        <v>107</v>
      </c>
      <c r="D6667" s="222">
        <v>0.4224</v>
      </c>
      <c r="E6667" s="223">
        <f t="shared" si="1"/>
        <v>0.5776</v>
      </c>
      <c r="F6667" s="224">
        <v>1823.74</v>
      </c>
    </row>
    <row r="6668">
      <c r="A6668" s="219" t="s">
        <v>13974</v>
      </c>
      <c r="B6668" s="220" t="s">
        <v>13975</v>
      </c>
      <c r="C6668" s="221" t="s">
        <v>107</v>
      </c>
      <c r="D6668" s="222">
        <v>0.4263</v>
      </c>
      <c r="E6668" s="223">
        <f t="shared" si="1"/>
        <v>0.5737</v>
      </c>
      <c r="F6668" s="224">
        <v>2222.78</v>
      </c>
    </row>
    <row r="6669">
      <c r="A6669" s="219" t="s">
        <v>13976</v>
      </c>
      <c r="B6669" s="220" t="s">
        <v>13977</v>
      </c>
      <c r="C6669" s="221" t="s">
        <v>107</v>
      </c>
      <c r="D6669" s="222">
        <v>0.0638</v>
      </c>
      <c r="E6669" s="223">
        <f t="shared" si="1"/>
        <v>0.9362</v>
      </c>
      <c r="F6669" s="224">
        <v>453.73</v>
      </c>
    </row>
    <row r="6670">
      <c r="A6670" s="219" t="s">
        <v>13978</v>
      </c>
      <c r="B6670" s="220" t="s">
        <v>13979</v>
      </c>
      <c r="C6670" s="221" t="s">
        <v>107</v>
      </c>
      <c r="D6670" s="222">
        <v>0.0576</v>
      </c>
      <c r="E6670" s="223">
        <f t="shared" si="1"/>
        <v>0.9424</v>
      </c>
      <c r="F6670" s="224">
        <v>599.29</v>
      </c>
    </row>
    <row r="6671">
      <c r="A6671" s="219" t="s">
        <v>13980</v>
      </c>
      <c r="B6671" s="220" t="s">
        <v>13981</v>
      </c>
      <c r="C6671" s="221" t="s">
        <v>107</v>
      </c>
      <c r="D6671" s="222">
        <v>0.0509</v>
      </c>
      <c r="E6671" s="223">
        <f t="shared" si="1"/>
        <v>0.9491</v>
      </c>
      <c r="F6671" s="224">
        <v>797.97</v>
      </c>
    </row>
    <row r="6672">
      <c r="A6672" s="219" t="s">
        <v>13982</v>
      </c>
      <c r="B6672" s="220" t="s">
        <v>13983</v>
      </c>
      <c r="C6672" s="221" t="s">
        <v>107</v>
      </c>
      <c r="D6672" s="222">
        <v>0.0474</v>
      </c>
      <c r="E6672" s="223">
        <f t="shared" si="1"/>
        <v>0.9526</v>
      </c>
      <c r="F6672" s="224">
        <v>1093.91</v>
      </c>
    </row>
    <row r="6673">
      <c r="A6673" s="219" t="s">
        <v>13984</v>
      </c>
      <c r="B6673" s="220" t="s">
        <v>13985</v>
      </c>
      <c r="C6673" s="221" t="s">
        <v>107</v>
      </c>
      <c r="D6673" s="222">
        <v>0.4195</v>
      </c>
      <c r="E6673" s="223">
        <f t="shared" si="1"/>
        <v>0.5805</v>
      </c>
      <c r="F6673" s="224">
        <v>1934.05</v>
      </c>
    </row>
    <row r="6674">
      <c r="A6674" s="219" t="s">
        <v>13986</v>
      </c>
      <c r="B6674" s="220" t="s">
        <v>13987</v>
      </c>
      <c r="C6674" s="221" t="s">
        <v>107</v>
      </c>
      <c r="D6674" s="222">
        <v>0.4201</v>
      </c>
      <c r="E6674" s="223">
        <f t="shared" si="1"/>
        <v>0.5799</v>
      </c>
      <c r="F6674" s="224">
        <v>2205.49</v>
      </c>
    </row>
    <row r="6675">
      <c r="A6675" s="219" t="s">
        <v>13988</v>
      </c>
      <c r="B6675" s="220" t="s">
        <v>13989</v>
      </c>
      <c r="C6675" s="221" t="s">
        <v>107</v>
      </c>
      <c r="D6675" s="222">
        <v>0.4205</v>
      </c>
      <c r="E6675" s="223">
        <f t="shared" si="1"/>
        <v>0.5795</v>
      </c>
      <c r="F6675" s="224">
        <v>2476.97</v>
      </c>
    </row>
    <row r="6676">
      <c r="A6676" s="219" t="s">
        <v>13990</v>
      </c>
      <c r="B6676" s="220" t="s">
        <v>13991</v>
      </c>
      <c r="C6676" s="221" t="s">
        <v>107</v>
      </c>
      <c r="D6676" s="222">
        <v>0.4209</v>
      </c>
      <c r="E6676" s="223">
        <f t="shared" si="1"/>
        <v>0.5791</v>
      </c>
      <c r="F6676" s="224">
        <v>2748.48</v>
      </c>
    </row>
    <row r="6677">
      <c r="A6677" s="219" t="s">
        <v>13992</v>
      </c>
      <c r="B6677" s="220" t="s">
        <v>13993</v>
      </c>
      <c r="C6677" s="221" t="s">
        <v>107</v>
      </c>
      <c r="D6677" s="222">
        <v>0.4212</v>
      </c>
      <c r="E6677" s="223">
        <f t="shared" si="1"/>
        <v>0.5788</v>
      </c>
      <c r="F6677" s="224">
        <v>3019.92</v>
      </c>
    </row>
    <row r="6678">
      <c r="A6678" s="219" t="s">
        <v>13994</v>
      </c>
      <c r="B6678" s="220" t="s">
        <v>13995</v>
      </c>
      <c r="C6678" s="221" t="s">
        <v>107</v>
      </c>
      <c r="D6678" s="222">
        <v>0.4213</v>
      </c>
      <c r="E6678" s="223">
        <f t="shared" si="1"/>
        <v>0.5787</v>
      </c>
      <c r="F6678" s="224">
        <v>3314.19</v>
      </c>
    </row>
    <row r="6679">
      <c r="A6679" s="219" t="s">
        <v>13996</v>
      </c>
      <c r="B6679" s="220" t="s">
        <v>13997</v>
      </c>
      <c r="C6679" s="221" t="s">
        <v>107</v>
      </c>
      <c r="D6679" s="222">
        <v>0.4176</v>
      </c>
      <c r="E6679" s="223">
        <f t="shared" si="1"/>
        <v>0.5824</v>
      </c>
      <c r="F6679" s="224">
        <v>1391.1</v>
      </c>
    </row>
    <row r="6680">
      <c r="A6680" s="219" t="s">
        <v>13998</v>
      </c>
      <c r="B6680" s="220" t="s">
        <v>13999</v>
      </c>
      <c r="C6680" s="221" t="s">
        <v>107</v>
      </c>
      <c r="D6680" s="222">
        <v>0.4187</v>
      </c>
      <c r="E6680" s="223">
        <f t="shared" si="1"/>
        <v>0.5813</v>
      </c>
      <c r="F6680" s="224">
        <v>1662.54</v>
      </c>
    </row>
    <row r="6681">
      <c r="A6681" s="219" t="s">
        <v>14000</v>
      </c>
      <c r="B6681" s="220" t="s">
        <v>14001</v>
      </c>
      <c r="C6681" s="221" t="s">
        <v>107</v>
      </c>
      <c r="D6681" s="222">
        <v>0.4195</v>
      </c>
      <c r="E6681" s="223">
        <f t="shared" si="1"/>
        <v>0.5805</v>
      </c>
      <c r="F6681" s="224">
        <v>1934.05</v>
      </c>
    </row>
    <row r="6682">
      <c r="A6682" s="219" t="s">
        <v>14002</v>
      </c>
      <c r="B6682" s="220" t="s">
        <v>14003</v>
      </c>
      <c r="C6682" s="221" t="s">
        <v>107</v>
      </c>
      <c r="D6682" s="222">
        <v>0.4201</v>
      </c>
      <c r="E6682" s="223">
        <f t="shared" si="1"/>
        <v>0.5799</v>
      </c>
      <c r="F6682" s="224">
        <v>2205.49</v>
      </c>
    </row>
    <row r="6683">
      <c r="A6683" s="219" t="s">
        <v>14004</v>
      </c>
      <c r="B6683" s="220" t="s">
        <v>14005</v>
      </c>
      <c r="C6683" s="221" t="s">
        <v>107</v>
      </c>
      <c r="D6683" s="222">
        <v>0.4205</v>
      </c>
      <c r="E6683" s="223">
        <f t="shared" si="1"/>
        <v>0.5795</v>
      </c>
      <c r="F6683" s="224">
        <v>2476.97</v>
      </c>
    </row>
    <row r="6684">
      <c r="A6684" s="219" t="s">
        <v>14006</v>
      </c>
      <c r="B6684" s="220" t="s">
        <v>14007</v>
      </c>
      <c r="C6684" s="221" t="s">
        <v>107</v>
      </c>
      <c r="D6684" s="222">
        <v>0.4209</v>
      </c>
      <c r="E6684" s="223">
        <f t="shared" si="1"/>
        <v>0.5791</v>
      </c>
      <c r="F6684" s="224">
        <v>2748.48</v>
      </c>
    </row>
    <row r="6685">
      <c r="A6685" s="219" t="s">
        <v>14008</v>
      </c>
      <c r="B6685" s="220" t="s">
        <v>14009</v>
      </c>
      <c r="C6685" s="221" t="s">
        <v>107</v>
      </c>
      <c r="D6685" s="222">
        <v>0.4212</v>
      </c>
      <c r="E6685" s="223">
        <f t="shared" si="1"/>
        <v>0.5788</v>
      </c>
      <c r="F6685" s="224">
        <v>3019.92</v>
      </c>
    </row>
    <row r="6686">
      <c r="A6686" s="219" t="s">
        <v>14010</v>
      </c>
      <c r="B6686" s="220" t="s">
        <v>14011</v>
      </c>
      <c r="C6686" s="221" t="s">
        <v>107</v>
      </c>
      <c r="D6686" s="222">
        <v>0.421</v>
      </c>
      <c r="E6686" s="223">
        <f t="shared" si="1"/>
        <v>0.579</v>
      </c>
      <c r="F6686" s="224">
        <v>3047.51</v>
      </c>
    </row>
    <row r="6687">
      <c r="A6687" s="219" t="s">
        <v>14012</v>
      </c>
      <c r="B6687" s="220" t="s">
        <v>14013</v>
      </c>
      <c r="C6687" s="221" t="s">
        <v>107</v>
      </c>
      <c r="D6687" s="222">
        <v>0.4213</v>
      </c>
      <c r="E6687" s="223">
        <f t="shared" si="1"/>
        <v>0.5787</v>
      </c>
      <c r="F6687" s="224">
        <v>3318.95</v>
      </c>
    </row>
    <row r="6688">
      <c r="A6688" s="219" t="s">
        <v>14014</v>
      </c>
      <c r="B6688" s="220" t="s">
        <v>14015</v>
      </c>
      <c r="C6688" s="221" t="s">
        <v>107</v>
      </c>
      <c r="D6688" s="222">
        <v>0.4215</v>
      </c>
      <c r="E6688" s="223">
        <f t="shared" si="1"/>
        <v>0.5785</v>
      </c>
      <c r="F6688" s="224">
        <v>3590.34</v>
      </c>
    </row>
    <row r="6689">
      <c r="A6689" s="219" t="s">
        <v>14016</v>
      </c>
      <c r="B6689" s="220" t="s">
        <v>14017</v>
      </c>
      <c r="C6689" s="221" t="s">
        <v>107</v>
      </c>
      <c r="D6689" s="222">
        <v>0.4217</v>
      </c>
      <c r="E6689" s="223">
        <f t="shared" si="1"/>
        <v>0.5783</v>
      </c>
      <c r="F6689" s="224">
        <v>3866.56</v>
      </c>
    </row>
    <row r="6690">
      <c r="A6690" s="219" t="s">
        <v>14018</v>
      </c>
      <c r="B6690" s="220" t="s">
        <v>14019</v>
      </c>
      <c r="C6690" s="221" t="s">
        <v>107</v>
      </c>
      <c r="D6690" s="222">
        <v>0.4203</v>
      </c>
      <c r="E6690" s="223">
        <f t="shared" si="1"/>
        <v>0.5797</v>
      </c>
      <c r="F6690" s="224">
        <v>2499.79</v>
      </c>
    </row>
    <row r="6691">
      <c r="A6691" s="219" t="s">
        <v>14020</v>
      </c>
      <c r="B6691" s="220" t="s">
        <v>14021</v>
      </c>
      <c r="C6691" s="221" t="s">
        <v>107</v>
      </c>
      <c r="D6691" s="222">
        <v>0.4207</v>
      </c>
      <c r="E6691" s="223">
        <f t="shared" si="1"/>
        <v>0.5793</v>
      </c>
      <c r="F6691" s="224">
        <v>2771.24</v>
      </c>
    </row>
    <row r="6692">
      <c r="A6692" s="219" t="s">
        <v>14022</v>
      </c>
      <c r="B6692" s="220" t="s">
        <v>14023</v>
      </c>
      <c r="C6692" s="221" t="s">
        <v>107</v>
      </c>
      <c r="D6692" s="222">
        <v>0.421</v>
      </c>
      <c r="E6692" s="223">
        <f t="shared" si="1"/>
        <v>0.579</v>
      </c>
      <c r="F6692" s="224">
        <v>3042.75</v>
      </c>
    </row>
    <row r="6693">
      <c r="A6693" s="219" t="s">
        <v>14024</v>
      </c>
      <c r="B6693" s="220" t="s">
        <v>14025</v>
      </c>
      <c r="C6693" s="221" t="s">
        <v>107</v>
      </c>
      <c r="D6693" s="222">
        <v>0.4213</v>
      </c>
      <c r="E6693" s="223">
        <f t="shared" si="1"/>
        <v>0.5787</v>
      </c>
      <c r="F6693" s="224">
        <v>3314.19</v>
      </c>
    </row>
    <row r="6694">
      <c r="A6694" s="219" t="s">
        <v>14026</v>
      </c>
      <c r="B6694" s="220" t="s">
        <v>14027</v>
      </c>
      <c r="C6694" s="221" t="s">
        <v>107</v>
      </c>
      <c r="D6694" s="222">
        <v>0.4215</v>
      </c>
      <c r="E6694" s="223">
        <f t="shared" si="1"/>
        <v>0.5785</v>
      </c>
      <c r="F6694" s="224">
        <v>3590.34</v>
      </c>
    </row>
    <row r="6695">
      <c r="A6695" s="219" t="s">
        <v>14028</v>
      </c>
      <c r="B6695" s="220" t="s">
        <v>14029</v>
      </c>
      <c r="C6695" s="221" t="s">
        <v>107</v>
      </c>
      <c r="D6695" s="222">
        <v>0.4218</v>
      </c>
      <c r="E6695" s="223">
        <f t="shared" si="1"/>
        <v>0.5782</v>
      </c>
      <c r="F6695" s="224">
        <v>4142.81</v>
      </c>
    </row>
    <row r="6696">
      <c r="A6696" s="219" t="s">
        <v>14030</v>
      </c>
      <c r="B6696" s="220" t="s">
        <v>14031</v>
      </c>
      <c r="C6696" s="221" t="s">
        <v>107</v>
      </c>
      <c r="D6696" s="222">
        <v>0.4219</v>
      </c>
      <c r="E6696" s="223">
        <f t="shared" si="1"/>
        <v>0.5781</v>
      </c>
      <c r="F6696" s="224">
        <v>4419.01</v>
      </c>
    </row>
    <row r="6697">
      <c r="A6697" s="219" t="s">
        <v>14032</v>
      </c>
      <c r="B6697" s="220" t="s">
        <v>14033</v>
      </c>
      <c r="C6697" s="221" t="s">
        <v>107</v>
      </c>
      <c r="D6697" s="222">
        <v>0.4215</v>
      </c>
      <c r="E6697" s="223">
        <f t="shared" si="1"/>
        <v>0.5785</v>
      </c>
      <c r="F6697" s="224">
        <v>3595.11</v>
      </c>
    </row>
    <row r="6698">
      <c r="A6698" s="219" t="s">
        <v>14034</v>
      </c>
      <c r="B6698" s="220" t="s">
        <v>14035</v>
      </c>
      <c r="C6698" s="221" t="s">
        <v>107</v>
      </c>
      <c r="D6698" s="222">
        <v>0.4217</v>
      </c>
      <c r="E6698" s="223">
        <f t="shared" si="1"/>
        <v>0.5783</v>
      </c>
      <c r="F6698" s="224">
        <v>3866.56</v>
      </c>
    </row>
    <row r="6699">
      <c r="A6699" s="219" t="s">
        <v>14036</v>
      </c>
      <c r="B6699" s="220" t="s">
        <v>14037</v>
      </c>
      <c r="C6699" s="221" t="s">
        <v>107</v>
      </c>
      <c r="D6699" s="222">
        <v>0.4218</v>
      </c>
      <c r="E6699" s="223">
        <f t="shared" si="1"/>
        <v>0.5782</v>
      </c>
      <c r="F6699" s="224">
        <v>4142.81</v>
      </c>
    </row>
    <row r="6700">
      <c r="A6700" s="219" t="s">
        <v>14038</v>
      </c>
      <c r="B6700" s="220" t="s">
        <v>14039</v>
      </c>
      <c r="C6700" s="221" t="s">
        <v>107</v>
      </c>
      <c r="D6700" s="222">
        <v>0.4222</v>
      </c>
      <c r="E6700" s="223">
        <f t="shared" si="1"/>
        <v>0.5778</v>
      </c>
      <c r="F6700" s="224">
        <v>4648.69</v>
      </c>
    </row>
    <row r="6701">
      <c r="A6701" s="219" t="s">
        <v>14040</v>
      </c>
      <c r="B6701" s="220" t="s">
        <v>14041</v>
      </c>
      <c r="C6701" s="221" t="s">
        <v>107</v>
      </c>
      <c r="D6701" s="222">
        <v>0.4071</v>
      </c>
      <c r="E6701" s="223">
        <f t="shared" si="1"/>
        <v>0.5929</v>
      </c>
      <c r="F6701" s="224">
        <v>2001.76</v>
      </c>
    </row>
    <row r="6702">
      <c r="A6702" s="219" t="s">
        <v>14042</v>
      </c>
      <c r="B6702" s="220" t="s">
        <v>14043</v>
      </c>
      <c r="C6702" s="221" t="s">
        <v>107</v>
      </c>
      <c r="D6702" s="222">
        <v>0.4076</v>
      </c>
      <c r="E6702" s="223">
        <f t="shared" si="1"/>
        <v>0.5924</v>
      </c>
      <c r="F6702" s="224">
        <v>2283.15</v>
      </c>
    </row>
    <row r="6703">
      <c r="A6703" s="219" t="s">
        <v>14044</v>
      </c>
      <c r="B6703" s="220" t="s">
        <v>14045</v>
      </c>
      <c r="C6703" s="221" t="s">
        <v>107</v>
      </c>
      <c r="D6703" s="222">
        <v>0.4079</v>
      </c>
      <c r="E6703" s="223">
        <f t="shared" si="1"/>
        <v>0.5921</v>
      </c>
      <c r="F6703" s="224">
        <v>2564.59</v>
      </c>
    </row>
    <row r="6704">
      <c r="A6704" s="219" t="s">
        <v>14046</v>
      </c>
      <c r="B6704" s="220" t="s">
        <v>14047</v>
      </c>
      <c r="C6704" s="221" t="s">
        <v>107</v>
      </c>
      <c r="D6704" s="222">
        <v>0.4082</v>
      </c>
      <c r="E6704" s="223">
        <f t="shared" si="1"/>
        <v>0.5918</v>
      </c>
      <c r="F6704" s="224">
        <v>2846.06</v>
      </c>
    </row>
    <row r="6705">
      <c r="A6705" s="219" t="s">
        <v>14048</v>
      </c>
      <c r="B6705" s="220" t="s">
        <v>14049</v>
      </c>
      <c r="C6705" s="221" t="s">
        <v>107</v>
      </c>
      <c r="D6705" s="222">
        <v>0.4085</v>
      </c>
      <c r="E6705" s="223">
        <f t="shared" si="1"/>
        <v>0.5915</v>
      </c>
      <c r="F6705" s="224">
        <v>3127.45</v>
      </c>
    </row>
    <row r="6706">
      <c r="A6706" s="219" t="s">
        <v>14050</v>
      </c>
      <c r="B6706" s="220" t="s">
        <v>14051</v>
      </c>
      <c r="C6706" s="221" t="s">
        <v>107</v>
      </c>
      <c r="D6706" s="222">
        <v>0.4083</v>
      </c>
      <c r="E6706" s="223">
        <f t="shared" si="1"/>
        <v>0.5917</v>
      </c>
      <c r="F6706" s="224">
        <v>3434.68</v>
      </c>
    </row>
    <row r="6707">
      <c r="A6707" s="219" t="s">
        <v>14052</v>
      </c>
      <c r="B6707" s="220" t="s">
        <v>14053</v>
      </c>
      <c r="C6707" s="221" t="s">
        <v>107</v>
      </c>
      <c r="D6707" s="222">
        <v>0.4055</v>
      </c>
      <c r="E6707" s="223">
        <f t="shared" si="1"/>
        <v>0.5945</v>
      </c>
      <c r="F6707" s="224">
        <v>1438.9</v>
      </c>
    </row>
    <row r="6708">
      <c r="A6708" s="219" t="s">
        <v>14054</v>
      </c>
      <c r="B6708" s="220" t="s">
        <v>14055</v>
      </c>
      <c r="C6708" s="221" t="s">
        <v>107</v>
      </c>
      <c r="D6708" s="222">
        <v>0.4064</v>
      </c>
      <c r="E6708" s="223">
        <f t="shared" si="1"/>
        <v>0.5936</v>
      </c>
      <c r="F6708" s="224">
        <v>1720.29</v>
      </c>
    </row>
    <row r="6709">
      <c r="A6709" s="219" t="s">
        <v>14056</v>
      </c>
      <c r="B6709" s="220" t="s">
        <v>14057</v>
      </c>
      <c r="C6709" s="221" t="s">
        <v>107</v>
      </c>
      <c r="D6709" s="222">
        <v>0.4071</v>
      </c>
      <c r="E6709" s="223">
        <f t="shared" si="1"/>
        <v>0.5929</v>
      </c>
      <c r="F6709" s="224">
        <v>2001.76</v>
      </c>
    </row>
    <row r="6710">
      <c r="A6710" s="219" t="s">
        <v>14058</v>
      </c>
      <c r="B6710" s="220" t="s">
        <v>14059</v>
      </c>
      <c r="C6710" s="221" t="s">
        <v>107</v>
      </c>
      <c r="D6710" s="222">
        <v>0.4076</v>
      </c>
      <c r="E6710" s="223">
        <f t="shared" si="1"/>
        <v>0.5924</v>
      </c>
      <c r="F6710" s="224">
        <v>2283.15</v>
      </c>
    </row>
    <row r="6711">
      <c r="A6711" s="219" t="s">
        <v>14060</v>
      </c>
      <c r="B6711" s="220" t="s">
        <v>14061</v>
      </c>
      <c r="C6711" s="221" t="s">
        <v>107</v>
      </c>
      <c r="D6711" s="222">
        <v>0.4079</v>
      </c>
      <c r="E6711" s="223">
        <f t="shared" si="1"/>
        <v>0.5921</v>
      </c>
      <c r="F6711" s="224">
        <v>2564.59</v>
      </c>
    </row>
    <row r="6712">
      <c r="A6712" s="219" t="s">
        <v>14062</v>
      </c>
      <c r="B6712" s="220" t="s">
        <v>14063</v>
      </c>
      <c r="C6712" s="221" t="s">
        <v>107</v>
      </c>
      <c r="D6712" s="222">
        <v>0.4082</v>
      </c>
      <c r="E6712" s="223">
        <f t="shared" si="1"/>
        <v>0.5918</v>
      </c>
      <c r="F6712" s="224">
        <v>2846.06</v>
      </c>
    </row>
    <row r="6713">
      <c r="A6713" s="219" t="s">
        <v>14064</v>
      </c>
      <c r="B6713" s="220" t="s">
        <v>14065</v>
      </c>
      <c r="C6713" s="221" t="s">
        <v>107</v>
      </c>
      <c r="D6713" s="222">
        <v>0.4085</v>
      </c>
      <c r="E6713" s="223">
        <f t="shared" si="1"/>
        <v>0.5915</v>
      </c>
      <c r="F6713" s="224">
        <v>3127.45</v>
      </c>
    </row>
    <row r="6714">
      <c r="A6714" s="219" t="s">
        <v>14066</v>
      </c>
      <c r="B6714" s="220" t="s">
        <v>14067</v>
      </c>
      <c r="C6714" s="221" t="s">
        <v>107</v>
      </c>
      <c r="D6714" s="222">
        <v>0.408</v>
      </c>
      <c r="E6714" s="223">
        <f t="shared" si="1"/>
        <v>0.592</v>
      </c>
      <c r="F6714" s="224">
        <v>3158.67</v>
      </c>
    </row>
    <row r="6715">
      <c r="A6715" s="219" t="s">
        <v>14068</v>
      </c>
      <c r="B6715" s="220" t="s">
        <v>14069</v>
      </c>
      <c r="C6715" s="221" t="s">
        <v>107</v>
      </c>
      <c r="D6715" s="222">
        <v>0.4083</v>
      </c>
      <c r="E6715" s="223">
        <f t="shared" si="1"/>
        <v>0.5917</v>
      </c>
      <c r="F6715" s="224">
        <v>3440.06</v>
      </c>
    </row>
    <row r="6716">
      <c r="A6716" s="219" t="s">
        <v>14070</v>
      </c>
      <c r="B6716" s="220" t="s">
        <v>14071</v>
      </c>
      <c r="C6716" s="221" t="s">
        <v>107</v>
      </c>
      <c r="D6716" s="222">
        <v>0.4085</v>
      </c>
      <c r="E6716" s="223">
        <f t="shared" si="1"/>
        <v>0.5915</v>
      </c>
      <c r="F6716" s="224">
        <v>3721.41</v>
      </c>
    </row>
    <row r="6717">
      <c r="A6717" s="219" t="s">
        <v>14072</v>
      </c>
      <c r="B6717" s="220" t="s">
        <v>14073</v>
      </c>
      <c r="C6717" s="221" t="s">
        <v>107</v>
      </c>
      <c r="D6717" s="222">
        <v>0.4086</v>
      </c>
      <c r="E6717" s="223">
        <f t="shared" si="1"/>
        <v>0.5914</v>
      </c>
      <c r="F6717" s="224">
        <v>4008.21</v>
      </c>
    </row>
    <row r="6718">
      <c r="A6718" s="219" t="s">
        <v>14074</v>
      </c>
      <c r="B6718" s="220" t="s">
        <v>14075</v>
      </c>
      <c r="C6718" s="221" t="s">
        <v>107</v>
      </c>
      <c r="D6718" s="222">
        <v>0.4075</v>
      </c>
      <c r="E6718" s="223">
        <f t="shared" si="1"/>
        <v>0.5925</v>
      </c>
      <c r="F6718" s="224">
        <v>2590.42</v>
      </c>
    </row>
    <row r="6719">
      <c r="A6719" s="219" t="s">
        <v>14076</v>
      </c>
      <c r="B6719" s="220" t="s">
        <v>14077</v>
      </c>
      <c r="C6719" s="221" t="s">
        <v>107</v>
      </c>
      <c r="D6719" s="222">
        <v>0.4078</v>
      </c>
      <c r="E6719" s="223">
        <f t="shared" si="1"/>
        <v>0.5922</v>
      </c>
      <c r="F6719" s="224">
        <v>2871.82</v>
      </c>
    </row>
    <row r="6720">
      <c r="A6720" s="219" t="s">
        <v>14078</v>
      </c>
      <c r="B6720" s="220" t="s">
        <v>14079</v>
      </c>
      <c r="C6720" s="221" t="s">
        <v>107</v>
      </c>
      <c r="D6720" s="222">
        <v>0.4081</v>
      </c>
      <c r="E6720" s="223">
        <f t="shared" si="1"/>
        <v>0.5919</v>
      </c>
      <c r="F6720" s="224">
        <v>3153.29</v>
      </c>
    </row>
    <row r="6721">
      <c r="A6721" s="219" t="s">
        <v>14080</v>
      </c>
      <c r="B6721" s="220" t="s">
        <v>14081</v>
      </c>
      <c r="C6721" s="221" t="s">
        <v>107</v>
      </c>
      <c r="D6721" s="222">
        <v>0.4083</v>
      </c>
      <c r="E6721" s="223">
        <f t="shared" si="1"/>
        <v>0.5917</v>
      </c>
      <c r="F6721" s="224">
        <v>3434.68</v>
      </c>
    </row>
    <row r="6722">
      <c r="A6722" s="219" t="s">
        <v>14082</v>
      </c>
      <c r="B6722" s="220" t="s">
        <v>14083</v>
      </c>
      <c r="C6722" s="221" t="s">
        <v>107</v>
      </c>
      <c r="D6722" s="222">
        <v>0.4085</v>
      </c>
      <c r="E6722" s="223">
        <f t="shared" si="1"/>
        <v>0.5915</v>
      </c>
      <c r="F6722" s="224">
        <v>3721.41</v>
      </c>
    </row>
    <row r="6723">
      <c r="A6723" s="219" t="s">
        <v>14084</v>
      </c>
      <c r="B6723" s="220" t="s">
        <v>14085</v>
      </c>
      <c r="C6723" s="221" t="s">
        <v>107</v>
      </c>
      <c r="D6723" s="222">
        <v>0.4087</v>
      </c>
      <c r="E6723" s="223">
        <f t="shared" si="1"/>
        <v>0.5913</v>
      </c>
      <c r="F6723" s="224">
        <v>4295.04</v>
      </c>
    </row>
    <row r="6724">
      <c r="A6724" s="219" t="s">
        <v>14086</v>
      </c>
      <c r="B6724" s="220" t="s">
        <v>14087</v>
      </c>
      <c r="C6724" s="221" t="s">
        <v>107</v>
      </c>
      <c r="D6724" s="222">
        <v>0.4088</v>
      </c>
      <c r="E6724" s="223">
        <f t="shared" si="1"/>
        <v>0.5912</v>
      </c>
      <c r="F6724" s="224">
        <v>4581.82</v>
      </c>
    </row>
    <row r="6725">
      <c r="A6725" s="219" t="s">
        <v>14088</v>
      </c>
      <c r="B6725" s="220" t="s">
        <v>14089</v>
      </c>
      <c r="C6725" s="221" t="s">
        <v>107</v>
      </c>
      <c r="D6725" s="222">
        <v>0.4084</v>
      </c>
      <c r="E6725" s="223">
        <f t="shared" si="1"/>
        <v>0.5916</v>
      </c>
      <c r="F6725" s="224">
        <v>3726.81</v>
      </c>
    </row>
    <row r="6726">
      <c r="A6726" s="219" t="s">
        <v>14090</v>
      </c>
      <c r="B6726" s="220" t="s">
        <v>14091</v>
      </c>
      <c r="C6726" s="221" t="s">
        <v>107</v>
      </c>
      <c r="D6726" s="222">
        <v>0.4086</v>
      </c>
      <c r="E6726" s="223">
        <f t="shared" si="1"/>
        <v>0.5914</v>
      </c>
      <c r="F6726" s="224">
        <v>4008.21</v>
      </c>
    </row>
    <row r="6727">
      <c r="A6727" s="219" t="s">
        <v>14092</v>
      </c>
      <c r="B6727" s="220" t="s">
        <v>14093</v>
      </c>
      <c r="C6727" s="221" t="s">
        <v>107</v>
      </c>
      <c r="D6727" s="222">
        <v>0.4087</v>
      </c>
      <c r="E6727" s="223">
        <f t="shared" si="1"/>
        <v>0.5913</v>
      </c>
      <c r="F6727" s="224">
        <v>4295.04</v>
      </c>
    </row>
    <row r="6728">
      <c r="A6728" s="219" t="s">
        <v>14094</v>
      </c>
      <c r="B6728" s="220" t="s">
        <v>14095</v>
      </c>
      <c r="C6728" s="221" t="s">
        <v>107</v>
      </c>
      <c r="D6728" s="222">
        <v>0.4094</v>
      </c>
      <c r="E6728" s="223">
        <f t="shared" si="1"/>
        <v>0.5906</v>
      </c>
      <c r="F6728" s="224">
        <v>4815.98</v>
      </c>
    </row>
    <row r="6729">
      <c r="A6729" s="219" t="s">
        <v>14096</v>
      </c>
      <c r="B6729" s="220" t="s">
        <v>14097</v>
      </c>
      <c r="C6729" s="221" t="s">
        <v>32</v>
      </c>
      <c r="D6729" s="222">
        <v>0.3406</v>
      </c>
      <c r="E6729" s="223">
        <f t="shared" si="1"/>
        <v>0.6594</v>
      </c>
      <c r="F6729" s="224">
        <v>2951.66</v>
      </c>
    </row>
    <row r="6730">
      <c r="A6730" s="219" t="s">
        <v>14098</v>
      </c>
      <c r="B6730" s="220" t="s">
        <v>14099</v>
      </c>
      <c r="C6730" s="221" t="s">
        <v>32</v>
      </c>
      <c r="D6730" s="222">
        <v>0.3861</v>
      </c>
      <c r="E6730" s="223">
        <f t="shared" si="1"/>
        <v>0.6139</v>
      </c>
      <c r="F6730" s="224">
        <v>2109.18</v>
      </c>
    </row>
    <row r="6731">
      <c r="A6731" s="219" t="s">
        <v>14100</v>
      </c>
      <c r="B6731" s="220" t="s">
        <v>14101</v>
      </c>
      <c r="C6731" s="221" t="s">
        <v>32</v>
      </c>
      <c r="D6731" s="222">
        <v>0.3791</v>
      </c>
      <c r="E6731" s="223">
        <f t="shared" si="1"/>
        <v>0.6209</v>
      </c>
      <c r="F6731" s="224">
        <v>2599.84</v>
      </c>
    </row>
    <row r="6732">
      <c r="A6732" s="219" t="s">
        <v>14102</v>
      </c>
      <c r="B6732" s="220" t="s">
        <v>14103</v>
      </c>
      <c r="C6732" s="221" t="s">
        <v>32</v>
      </c>
      <c r="D6732" s="222">
        <v>0.3713</v>
      </c>
      <c r="E6732" s="223">
        <f t="shared" si="1"/>
        <v>0.6287</v>
      </c>
      <c r="F6732" s="224">
        <v>3087.6</v>
      </c>
    </row>
    <row r="6733">
      <c r="A6733" s="219" t="s">
        <v>14104</v>
      </c>
      <c r="B6733" s="220" t="s">
        <v>14105</v>
      </c>
      <c r="C6733" s="221" t="s">
        <v>32</v>
      </c>
      <c r="D6733" s="222">
        <v>0.3597</v>
      </c>
      <c r="E6733" s="223">
        <f t="shared" si="1"/>
        <v>0.6403</v>
      </c>
      <c r="F6733" s="224">
        <v>3944.18</v>
      </c>
    </row>
    <row r="6734">
      <c r="A6734" s="219" t="s">
        <v>14106</v>
      </c>
      <c r="B6734" s="220" t="s">
        <v>14107</v>
      </c>
      <c r="C6734" s="221" t="s">
        <v>32</v>
      </c>
      <c r="D6734" s="222">
        <v>0.2264</v>
      </c>
      <c r="E6734" s="223">
        <f t="shared" si="1"/>
        <v>0.7736</v>
      </c>
      <c r="F6734" s="224">
        <v>1027.54</v>
      </c>
    </row>
    <row r="6735">
      <c r="A6735" s="219" t="s">
        <v>14108</v>
      </c>
      <c r="B6735" s="220" t="s">
        <v>14109</v>
      </c>
      <c r="C6735" s="221" t="s">
        <v>32</v>
      </c>
      <c r="D6735" s="222">
        <v>0.1955</v>
      </c>
      <c r="E6735" s="223">
        <f t="shared" si="1"/>
        <v>0.8045</v>
      </c>
      <c r="F6735" s="224">
        <v>1427.08</v>
      </c>
    </row>
    <row r="6736">
      <c r="A6736" s="219" t="s">
        <v>14110</v>
      </c>
      <c r="B6736" s="220" t="s">
        <v>14111</v>
      </c>
      <c r="C6736" s="221" t="s">
        <v>32</v>
      </c>
      <c r="D6736" s="222">
        <v>0.1652</v>
      </c>
      <c r="E6736" s="223">
        <f t="shared" si="1"/>
        <v>0.8348</v>
      </c>
      <c r="F6736" s="224">
        <v>1790.93</v>
      </c>
    </row>
    <row r="6737">
      <c r="A6737" s="219" t="s">
        <v>14112</v>
      </c>
      <c r="B6737" s="220" t="s">
        <v>14113</v>
      </c>
      <c r="C6737" s="221" t="s">
        <v>32</v>
      </c>
      <c r="D6737" s="222">
        <v>0.1626</v>
      </c>
      <c r="E6737" s="223">
        <f t="shared" si="1"/>
        <v>0.8374</v>
      </c>
      <c r="F6737" s="224">
        <v>2777.44</v>
      </c>
    </row>
    <row r="6738">
      <c r="A6738" s="219" t="s">
        <v>14114</v>
      </c>
      <c r="B6738" s="220" t="s">
        <v>14115</v>
      </c>
      <c r="C6738" s="221" t="s">
        <v>32</v>
      </c>
      <c r="D6738" s="222">
        <v>0.375</v>
      </c>
      <c r="E6738" s="223">
        <f t="shared" si="1"/>
        <v>0.625</v>
      </c>
      <c r="F6738" s="224">
        <v>2181.8</v>
      </c>
    </row>
    <row r="6739">
      <c r="A6739" s="219" t="s">
        <v>14116</v>
      </c>
      <c r="B6739" s="220" t="s">
        <v>14117</v>
      </c>
      <c r="C6739" s="221" t="s">
        <v>32</v>
      </c>
      <c r="D6739" s="222">
        <v>0.369</v>
      </c>
      <c r="E6739" s="223">
        <f t="shared" si="1"/>
        <v>0.631</v>
      </c>
      <c r="F6739" s="224">
        <v>2682.63</v>
      </c>
    </row>
    <row r="6740">
      <c r="A6740" s="219" t="s">
        <v>14118</v>
      </c>
      <c r="B6740" s="220" t="s">
        <v>14119</v>
      </c>
      <c r="C6740" s="221" t="s">
        <v>32</v>
      </c>
      <c r="D6740" s="222">
        <v>0.362</v>
      </c>
      <c r="E6740" s="223">
        <f t="shared" si="1"/>
        <v>0.638</v>
      </c>
      <c r="F6740" s="224">
        <v>3179.67</v>
      </c>
    </row>
    <row r="6741">
      <c r="A6741" s="219" t="s">
        <v>14120</v>
      </c>
      <c r="B6741" s="220" t="s">
        <v>14121</v>
      </c>
      <c r="C6741" s="221" t="s">
        <v>32</v>
      </c>
      <c r="D6741" s="222">
        <v>0.3513</v>
      </c>
      <c r="E6741" s="223">
        <f t="shared" si="1"/>
        <v>0.6487</v>
      </c>
      <c r="F6741" s="224">
        <v>4055.3</v>
      </c>
    </row>
    <row r="6742">
      <c r="A6742" s="219" t="s">
        <v>14122</v>
      </c>
      <c r="B6742" s="220" t="s">
        <v>14123</v>
      </c>
      <c r="C6742" s="221" t="s">
        <v>32</v>
      </c>
      <c r="D6742" s="222">
        <v>0.225</v>
      </c>
      <c r="E6742" s="223">
        <f t="shared" si="1"/>
        <v>0.775</v>
      </c>
      <c r="F6742" s="224">
        <v>1035.63</v>
      </c>
    </row>
    <row r="6743">
      <c r="A6743" s="219" t="s">
        <v>14124</v>
      </c>
      <c r="B6743" s="220" t="s">
        <v>14125</v>
      </c>
      <c r="C6743" s="221" t="s">
        <v>32</v>
      </c>
      <c r="D6743" s="222">
        <v>0.1816</v>
      </c>
      <c r="E6743" s="223">
        <f t="shared" si="1"/>
        <v>0.8184</v>
      </c>
      <c r="F6743" s="224">
        <v>1326.11</v>
      </c>
    </row>
    <row r="6744">
      <c r="A6744" s="219" t="s">
        <v>14126</v>
      </c>
      <c r="B6744" s="220" t="s">
        <v>14127</v>
      </c>
      <c r="C6744" s="221" t="s">
        <v>32</v>
      </c>
      <c r="D6744" s="222">
        <v>0.1728</v>
      </c>
      <c r="E6744" s="223">
        <f t="shared" si="1"/>
        <v>0.8272</v>
      </c>
      <c r="F6744" s="224">
        <v>1822.97</v>
      </c>
    </row>
    <row r="6745">
      <c r="A6745" s="219" t="s">
        <v>14128</v>
      </c>
      <c r="B6745" s="220" t="s">
        <v>14129</v>
      </c>
      <c r="C6745" s="221" t="s">
        <v>32</v>
      </c>
      <c r="D6745" s="222">
        <v>0.1611</v>
      </c>
      <c r="E6745" s="223">
        <f t="shared" si="1"/>
        <v>0.8389</v>
      </c>
      <c r="F6745" s="224">
        <v>2813.96</v>
      </c>
    </row>
    <row r="6746">
      <c r="A6746" s="219" t="s">
        <v>14130</v>
      </c>
      <c r="B6746" s="220" t="s">
        <v>14131</v>
      </c>
      <c r="C6746" s="221" t="s">
        <v>32</v>
      </c>
      <c r="D6746" s="222">
        <v>0.3461</v>
      </c>
      <c r="E6746" s="223">
        <f t="shared" si="1"/>
        <v>0.6539</v>
      </c>
      <c r="F6746" s="224">
        <v>4212.16</v>
      </c>
    </row>
    <row r="6747">
      <c r="A6747" s="219" t="s">
        <v>14132</v>
      </c>
      <c r="B6747" s="220" t="s">
        <v>14133</v>
      </c>
      <c r="C6747" s="221" t="s">
        <v>32</v>
      </c>
      <c r="D6747" s="222">
        <v>0.3402</v>
      </c>
      <c r="E6747" s="223">
        <f t="shared" si="1"/>
        <v>0.6598</v>
      </c>
      <c r="F6747" s="224">
        <v>5140.69</v>
      </c>
    </row>
    <row r="6748">
      <c r="A6748" s="219" t="s">
        <v>14134</v>
      </c>
      <c r="B6748" s="220" t="s">
        <v>14135</v>
      </c>
      <c r="C6748" s="221" t="s">
        <v>32</v>
      </c>
      <c r="D6748" s="222">
        <v>0.3377</v>
      </c>
      <c r="E6748" s="223">
        <f t="shared" si="1"/>
        <v>0.6623</v>
      </c>
      <c r="F6748" s="224">
        <v>6039.81</v>
      </c>
    </row>
    <row r="6749">
      <c r="A6749" s="219" t="s">
        <v>14136</v>
      </c>
      <c r="B6749" s="220" t="s">
        <v>14137</v>
      </c>
      <c r="C6749" s="221" t="s">
        <v>32</v>
      </c>
      <c r="D6749" s="222">
        <v>0.3359</v>
      </c>
      <c r="E6749" s="223">
        <f t="shared" si="1"/>
        <v>0.6641</v>
      </c>
      <c r="F6749" s="224">
        <v>6938.82</v>
      </c>
    </row>
    <row r="6750">
      <c r="A6750" s="219" t="s">
        <v>14138</v>
      </c>
      <c r="B6750" s="220" t="s">
        <v>14139</v>
      </c>
      <c r="C6750" s="221" t="s">
        <v>32</v>
      </c>
      <c r="D6750" s="222">
        <v>0.3345</v>
      </c>
      <c r="E6750" s="223">
        <f t="shared" si="1"/>
        <v>0.6655</v>
      </c>
      <c r="F6750" s="224">
        <v>7837.98</v>
      </c>
    </row>
    <row r="6751">
      <c r="A6751" s="219" t="s">
        <v>14140</v>
      </c>
      <c r="B6751" s="220" t="s">
        <v>14141</v>
      </c>
      <c r="C6751" s="221" t="s">
        <v>32</v>
      </c>
      <c r="D6751" s="222">
        <v>0.3334</v>
      </c>
      <c r="E6751" s="223">
        <f t="shared" si="1"/>
        <v>0.6666</v>
      </c>
      <c r="F6751" s="224">
        <v>8737.08</v>
      </c>
    </row>
    <row r="6752">
      <c r="A6752" s="219" t="s">
        <v>14142</v>
      </c>
      <c r="B6752" s="220" t="s">
        <v>14143</v>
      </c>
      <c r="C6752" s="221" t="s">
        <v>32</v>
      </c>
      <c r="D6752" s="222">
        <v>0.3608</v>
      </c>
      <c r="E6752" s="223">
        <f t="shared" si="1"/>
        <v>0.6392</v>
      </c>
      <c r="F6752" s="224">
        <v>2695.22</v>
      </c>
    </row>
    <row r="6753">
      <c r="A6753" s="219" t="s">
        <v>14144</v>
      </c>
      <c r="B6753" s="220" t="s">
        <v>14145</v>
      </c>
      <c r="C6753" s="221" t="s">
        <v>32</v>
      </c>
      <c r="D6753" s="222">
        <v>0.3573</v>
      </c>
      <c r="E6753" s="223">
        <f t="shared" si="1"/>
        <v>0.6427</v>
      </c>
      <c r="F6753" s="224">
        <v>3411.33</v>
      </c>
    </row>
    <row r="6754">
      <c r="A6754" s="219" t="s">
        <v>14146</v>
      </c>
      <c r="B6754" s="220" t="s">
        <v>14147</v>
      </c>
      <c r="C6754" s="221" t="s">
        <v>32</v>
      </c>
      <c r="D6754" s="222">
        <v>0.355</v>
      </c>
      <c r="E6754" s="223">
        <f t="shared" si="1"/>
        <v>0.645</v>
      </c>
      <c r="F6754" s="224">
        <v>4127.38</v>
      </c>
    </row>
    <row r="6755">
      <c r="A6755" s="219" t="s">
        <v>14148</v>
      </c>
      <c r="B6755" s="220" t="s">
        <v>14149</v>
      </c>
      <c r="C6755" s="221" t="s">
        <v>32</v>
      </c>
      <c r="D6755" s="222">
        <v>0.3534</v>
      </c>
      <c r="E6755" s="223">
        <f t="shared" si="1"/>
        <v>0.6466</v>
      </c>
      <c r="F6755" s="224">
        <v>4843.52</v>
      </c>
    </row>
    <row r="6756">
      <c r="A6756" s="219" t="s">
        <v>14150</v>
      </c>
      <c r="B6756" s="220" t="s">
        <v>14151</v>
      </c>
      <c r="C6756" s="221" t="s">
        <v>32</v>
      </c>
      <c r="D6756" s="222">
        <v>0.3498</v>
      </c>
      <c r="E6756" s="223">
        <f t="shared" si="1"/>
        <v>0.6502</v>
      </c>
      <c r="F6756" s="224">
        <v>5596.72</v>
      </c>
    </row>
    <row r="6757">
      <c r="A6757" s="219" t="s">
        <v>14152</v>
      </c>
      <c r="B6757" s="220" t="s">
        <v>14153</v>
      </c>
      <c r="C6757" s="221" t="s">
        <v>32</v>
      </c>
      <c r="D6757" s="222">
        <v>0.3489</v>
      </c>
      <c r="E6757" s="223">
        <f t="shared" si="1"/>
        <v>0.6511</v>
      </c>
      <c r="F6757" s="224">
        <v>6317.48</v>
      </c>
    </row>
    <row r="6758">
      <c r="A6758" s="219" t="s">
        <v>14154</v>
      </c>
      <c r="B6758" s="220" t="s">
        <v>14155</v>
      </c>
      <c r="C6758" s="221" t="s">
        <v>32</v>
      </c>
      <c r="D6758" s="222">
        <v>0.3482</v>
      </c>
      <c r="E6758" s="223">
        <f t="shared" si="1"/>
        <v>0.6518</v>
      </c>
      <c r="F6758" s="224">
        <v>7038.31</v>
      </c>
    </row>
    <row r="6759">
      <c r="A6759" s="219" t="s">
        <v>14156</v>
      </c>
      <c r="B6759" s="220" t="s">
        <v>14157</v>
      </c>
      <c r="C6759" s="221" t="s">
        <v>32</v>
      </c>
      <c r="D6759" s="222">
        <v>0.3193</v>
      </c>
      <c r="E6759" s="223">
        <f t="shared" si="1"/>
        <v>0.6807</v>
      </c>
      <c r="F6759" s="224">
        <v>8563.8</v>
      </c>
    </row>
    <row r="6760">
      <c r="A6760" s="219" t="s">
        <v>14158</v>
      </c>
      <c r="B6760" s="220" t="s">
        <v>14159</v>
      </c>
      <c r="C6760" s="221" t="s">
        <v>32</v>
      </c>
      <c r="D6760" s="222">
        <v>0.3163</v>
      </c>
      <c r="E6760" s="223">
        <f t="shared" si="1"/>
        <v>0.6837</v>
      </c>
      <c r="F6760" s="224">
        <v>9848.82</v>
      </c>
    </row>
    <row r="6761">
      <c r="A6761" s="219" t="s">
        <v>14160</v>
      </c>
      <c r="B6761" s="220" t="s">
        <v>14161</v>
      </c>
      <c r="C6761" s="221" t="s">
        <v>32</v>
      </c>
      <c r="D6761" s="222">
        <v>0.3139</v>
      </c>
      <c r="E6761" s="223">
        <f t="shared" si="1"/>
        <v>0.6861</v>
      </c>
      <c r="F6761" s="224">
        <v>11133.83</v>
      </c>
    </row>
    <row r="6762">
      <c r="A6762" s="219" t="s">
        <v>14162</v>
      </c>
      <c r="B6762" s="220" t="s">
        <v>14163</v>
      </c>
      <c r="C6762" s="221" t="s">
        <v>32</v>
      </c>
      <c r="D6762" s="222">
        <v>0.3121</v>
      </c>
      <c r="E6762" s="223">
        <f t="shared" si="1"/>
        <v>0.6879</v>
      </c>
      <c r="F6762" s="224">
        <v>12418.86</v>
      </c>
    </row>
    <row r="6763">
      <c r="A6763" s="219" t="s">
        <v>14164</v>
      </c>
      <c r="B6763" s="220" t="s">
        <v>14165</v>
      </c>
      <c r="C6763" s="221" t="s">
        <v>32</v>
      </c>
      <c r="D6763" s="222">
        <v>0.3367</v>
      </c>
      <c r="E6763" s="223">
        <f t="shared" si="1"/>
        <v>0.6633</v>
      </c>
      <c r="F6763" s="224">
        <v>6201.72</v>
      </c>
    </row>
    <row r="6764">
      <c r="A6764" s="219" t="s">
        <v>14166</v>
      </c>
      <c r="B6764" s="220" t="s">
        <v>14167</v>
      </c>
      <c r="C6764" s="221" t="s">
        <v>32</v>
      </c>
      <c r="D6764" s="222">
        <v>0.3335</v>
      </c>
      <c r="E6764" s="223">
        <f t="shared" si="1"/>
        <v>0.6665</v>
      </c>
      <c r="F6764" s="224">
        <v>7266.22</v>
      </c>
    </row>
    <row r="6765">
      <c r="A6765" s="219" t="s">
        <v>14168</v>
      </c>
      <c r="B6765" s="220" t="s">
        <v>14169</v>
      </c>
      <c r="C6765" s="221" t="s">
        <v>32</v>
      </c>
      <c r="D6765" s="222">
        <v>0.3286</v>
      </c>
      <c r="E6765" s="223">
        <f t="shared" si="1"/>
        <v>0.6714</v>
      </c>
      <c r="F6765" s="224">
        <v>8395.83</v>
      </c>
    </row>
    <row r="6766">
      <c r="A6766" s="219" t="s">
        <v>14170</v>
      </c>
      <c r="B6766" s="220" t="s">
        <v>14171</v>
      </c>
      <c r="C6766" s="221" t="s">
        <v>32</v>
      </c>
      <c r="D6766" s="222">
        <v>0.3268</v>
      </c>
      <c r="E6766" s="223">
        <f t="shared" si="1"/>
        <v>0.6732</v>
      </c>
      <c r="F6766" s="224">
        <v>9468.56</v>
      </c>
    </row>
    <row r="6767">
      <c r="A6767" s="219" t="s">
        <v>14172</v>
      </c>
      <c r="B6767" s="220" t="s">
        <v>14173</v>
      </c>
      <c r="C6767" s="221" t="s">
        <v>32</v>
      </c>
      <c r="D6767" s="222">
        <v>0.3253</v>
      </c>
      <c r="E6767" s="223">
        <f t="shared" si="1"/>
        <v>0.6747</v>
      </c>
      <c r="F6767" s="224">
        <v>10541.33</v>
      </c>
    </row>
    <row r="6768">
      <c r="A6768" s="219" t="s">
        <v>14174</v>
      </c>
      <c r="B6768" s="220" t="s">
        <v>14175</v>
      </c>
      <c r="C6768" s="221" t="s">
        <v>32</v>
      </c>
      <c r="D6768" s="222">
        <v>0.3052</v>
      </c>
      <c r="E6768" s="223">
        <f t="shared" si="1"/>
        <v>0.6948</v>
      </c>
      <c r="F6768" s="224">
        <v>14535.59</v>
      </c>
    </row>
    <row r="6769">
      <c r="A6769" s="219" t="s">
        <v>14176</v>
      </c>
      <c r="B6769" s="220" t="s">
        <v>14177</v>
      </c>
      <c r="C6769" s="221" t="s">
        <v>32</v>
      </c>
      <c r="D6769" s="222">
        <v>0.3029</v>
      </c>
      <c r="E6769" s="223">
        <f t="shared" si="1"/>
        <v>0.6971</v>
      </c>
      <c r="F6769" s="224">
        <v>16197.04</v>
      </c>
    </row>
    <row r="6770">
      <c r="A6770" s="219" t="s">
        <v>14178</v>
      </c>
      <c r="B6770" s="220" t="s">
        <v>14179</v>
      </c>
      <c r="C6770" s="221" t="s">
        <v>32</v>
      </c>
      <c r="D6770" s="222">
        <v>0.3117</v>
      </c>
      <c r="E6770" s="223">
        <f t="shared" si="1"/>
        <v>0.6883</v>
      </c>
      <c r="F6770" s="224">
        <v>11361.36</v>
      </c>
    </row>
    <row r="6771">
      <c r="A6771" s="219" t="s">
        <v>14180</v>
      </c>
      <c r="B6771" s="220" t="s">
        <v>14181</v>
      </c>
      <c r="C6771" s="221" t="s">
        <v>32</v>
      </c>
      <c r="D6771" s="222">
        <v>0.309</v>
      </c>
      <c r="E6771" s="223">
        <f t="shared" si="1"/>
        <v>0.691</v>
      </c>
      <c r="F6771" s="224">
        <v>12834.64</v>
      </c>
    </row>
    <row r="6772">
      <c r="A6772" s="219" t="s">
        <v>14182</v>
      </c>
      <c r="B6772" s="220" t="s">
        <v>14183</v>
      </c>
      <c r="C6772" s="221" t="s">
        <v>32</v>
      </c>
      <c r="D6772" s="222">
        <v>0.3069</v>
      </c>
      <c r="E6772" s="223">
        <f t="shared" si="1"/>
        <v>0.6931</v>
      </c>
      <c r="F6772" s="224">
        <v>14307.98</v>
      </c>
    </row>
    <row r="6773">
      <c r="A6773" s="219" t="s">
        <v>14184</v>
      </c>
      <c r="B6773" s="220" t="s">
        <v>14185</v>
      </c>
      <c r="C6773" s="221" t="s">
        <v>32</v>
      </c>
      <c r="D6773" s="222">
        <v>0.2998</v>
      </c>
      <c r="E6773" s="223">
        <f t="shared" si="1"/>
        <v>0.7002</v>
      </c>
      <c r="F6773" s="224">
        <v>18086.18</v>
      </c>
    </row>
    <row r="6774">
      <c r="A6774" s="219" t="s">
        <v>14186</v>
      </c>
      <c r="B6774" s="220" t="s">
        <v>14187</v>
      </c>
      <c r="C6774" s="221" t="s">
        <v>32</v>
      </c>
      <c r="D6774" s="222">
        <v>0.3399</v>
      </c>
      <c r="E6774" s="223">
        <f t="shared" si="1"/>
        <v>0.6601</v>
      </c>
      <c r="F6774" s="224">
        <v>4302.82</v>
      </c>
    </row>
    <row r="6775">
      <c r="A6775" s="219" t="s">
        <v>14188</v>
      </c>
      <c r="B6775" s="220" t="s">
        <v>14189</v>
      </c>
      <c r="C6775" s="221" t="s">
        <v>32</v>
      </c>
      <c r="D6775" s="222">
        <v>0.3341</v>
      </c>
      <c r="E6775" s="223">
        <f t="shared" si="1"/>
        <v>0.6659</v>
      </c>
      <c r="F6775" s="224">
        <v>5251.31</v>
      </c>
    </row>
    <row r="6776">
      <c r="A6776" s="219" t="s">
        <v>14190</v>
      </c>
      <c r="B6776" s="220" t="s">
        <v>14191</v>
      </c>
      <c r="C6776" s="221" t="s">
        <v>32</v>
      </c>
      <c r="D6776" s="222">
        <v>0.3317</v>
      </c>
      <c r="E6776" s="223">
        <f t="shared" si="1"/>
        <v>0.6683</v>
      </c>
      <c r="F6776" s="224">
        <v>6170.37</v>
      </c>
    </row>
    <row r="6777">
      <c r="A6777" s="219" t="s">
        <v>14192</v>
      </c>
      <c r="B6777" s="220" t="s">
        <v>14193</v>
      </c>
      <c r="C6777" s="221" t="s">
        <v>32</v>
      </c>
      <c r="D6777" s="222">
        <v>0.3299</v>
      </c>
      <c r="E6777" s="223">
        <f t="shared" si="1"/>
        <v>0.6701</v>
      </c>
      <c r="F6777" s="224">
        <v>7089.34</v>
      </c>
    </row>
    <row r="6778">
      <c r="A6778" s="219" t="s">
        <v>14194</v>
      </c>
      <c r="B6778" s="220" t="s">
        <v>14195</v>
      </c>
      <c r="C6778" s="221" t="s">
        <v>32</v>
      </c>
      <c r="D6778" s="222">
        <v>0.3285</v>
      </c>
      <c r="E6778" s="223">
        <f t="shared" si="1"/>
        <v>0.6715</v>
      </c>
      <c r="F6778" s="224">
        <v>8008.45</v>
      </c>
    </row>
    <row r="6779">
      <c r="A6779" s="219" t="s">
        <v>14196</v>
      </c>
      <c r="B6779" s="220" t="s">
        <v>14197</v>
      </c>
      <c r="C6779" s="221" t="s">
        <v>32</v>
      </c>
      <c r="D6779" s="222">
        <v>0.3274</v>
      </c>
      <c r="E6779" s="223">
        <f t="shared" si="1"/>
        <v>0.6726</v>
      </c>
      <c r="F6779" s="224">
        <v>8927.49</v>
      </c>
    </row>
    <row r="6780">
      <c r="A6780" s="219" t="s">
        <v>14198</v>
      </c>
      <c r="B6780" s="220" t="s">
        <v>14199</v>
      </c>
      <c r="C6780" s="221" t="s">
        <v>32</v>
      </c>
      <c r="D6780" s="222">
        <v>0.3543</v>
      </c>
      <c r="E6780" s="223">
        <f t="shared" si="1"/>
        <v>0.6457</v>
      </c>
      <c r="F6780" s="224">
        <v>2752.88</v>
      </c>
    </row>
    <row r="6781">
      <c r="A6781" s="219" t="s">
        <v>14200</v>
      </c>
      <c r="B6781" s="220" t="s">
        <v>14201</v>
      </c>
      <c r="C6781" s="221" t="s">
        <v>32</v>
      </c>
      <c r="D6781" s="222">
        <v>0.3508</v>
      </c>
      <c r="E6781" s="223">
        <f t="shared" si="1"/>
        <v>0.6492</v>
      </c>
      <c r="F6781" s="224">
        <v>3484.92</v>
      </c>
    </row>
    <row r="6782">
      <c r="A6782" s="219" t="s">
        <v>14202</v>
      </c>
      <c r="B6782" s="220" t="s">
        <v>14203</v>
      </c>
      <c r="C6782" s="221" t="s">
        <v>32</v>
      </c>
      <c r="D6782" s="222">
        <v>0.3486</v>
      </c>
      <c r="E6782" s="223">
        <f t="shared" si="1"/>
        <v>0.6514</v>
      </c>
      <c r="F6782" s="224">
        <v>4216.86</v>
      </c>
    </row>
    <row r="6783">
      <c r="A6783" s="219" t="s">
        <v>14204</v>
      </c>
      <c r="B6783" s="220" t="s">
        <v>14205</v>
      </c>
      <c r="C6783" s="221" t="s">
        <v>32</v>
      </c>
      <c r="D6783" s="222">
        <v>0.3469</v>
      </c>
      <c r="E6783" s="223">
        <f t="shared" si="1"/>
        <v>0.6531</v>
      </c>
      <c r="F6783" s="224">
        <v>4948.93</v>
      </c>
    </row>
    <row r="6784">
      <c r="A6784" s="219" t="s">
        <v>14206</v>
      </c>
      <c r="B6784" s="220" t="s">
        <v>14207</v>
      </c>
      <c r="C6784" s="221" t="s">
        <v>32</v>
      </c>
      <c r="D6784" s="222">
        <v>0.3435</v>
      </c>
      <c r="E6784" s="223">
        <f t="shared" si="1"/>
        <v>0.6565</v>
      </c>
      <c r="F6784" s="224">
        <v>5718.03</v>
      </c>
    </row>
    <row r="6785">
      <c r="A6785" s="219" t="s">
        <v>14208</v>
      </c>
      <c r="B6785" s="220" t="s">
        <v>14209</v>
      </c>
      <c r="C6785" s="221" t="s">
        <v>32</v>
      </c>
      <c r="D6785" s="222">
        <v>0.3426</v>
      </c>
      <c r="E6785" s="223">
        <f t="shared" si="1"/>
        <v>0.6574</v>
      </c>
      <c r="F6785" s="224">
        <v>6454.71</v>
      </c>
    </row>
    <row r="6786">
      <c r="A6786" s="219" t="s">
        <v>14210</v>
      </c>
      <c r="B6786" s="220" t="s">
        <v>14211</v>
      </c>
      <c r="C6786" s="221" t="s">
        <v>32</v>
      </c>
      <c r="D6786" s="222">
        <v>0.3419</v>
      </c>
      <c r="E6786" s="223">
        <f t="shared" si="1"/>
        <v>0.6581</v>
      </c>
      <c r="F6786" s="224">
        <v>7191.44</v>
      </c>
    </row>
    <row r="6787">
      <c r="A6787" s="219" t="s">
        <v>14212</v>
      </c>
      <c r="B6787" s="220" t="s">
        <v>14213</v>
      </c>
      <c r="C6787" s="221" t="s">
        <v>32</v>
      </c>
      <c r="D6787" s="222">
        <v>0.3135</v>
      </c>
      <c r="E6787" s="223">
        <f t="shared" si="1"/>
        <v>0.6865</v>
      </c>
      <c r="F6787" s="224">
        <v>8751.61</v>
      </c>
    </row>
    <row r="6788">
      <c r="A6788" s="219" t="s">
        <v>14214</v>
      </c>
      <c r="B6788" s="220" t="s">
        <v>14215</v>
      </c>
      <c r="C6788" s="221" t="s">
        <v>32</v>
      </c>
      <c r="D6788" s="222">
        <v>0.3106</v>
      </c>
      <c r="E6788" s="223">
        <f t="shared" si="1"/>
        <v>0.6894</v>
      </c>
      <c r="F6788" s="224">
        <v>10065.78</v>
      </c>
    </row>
    <row r="6789">
      <c r="A6789" s="219" t="s">
        <v>14216</v>
      </c>
      <c r="B6789" s="220" t="s">
        <v>14217</v>
      </c>
      <c r="C6789" s="221" t="s">
        <v>32</v>
      </c>
      <c r="D6789" s="222">
        <v>0.3083</v>
      </c>
      <c r="E6789" s="223">
        <f t="shared" si="1"/>
        <v>0.6917</v>
      </c>
      <c r="F6789" s="224">
        <v>11379.94</v>
      </c>
    </row>
    <row r="6790">
      <c r="A6790" s="219" t="s">
        <v>14218</v>
      </c>
      <c r="B6790" s="220" t="s">
        <v>14219</v>
      </c>
      <c r="C6790" s="221" t="s">
        <v>32</v>
      </c>
      <c r="D6790" s="222">
        <v>0.3065</v>
      </c>
      <c r="E6790" s="223">
        <f t="shared" si="1"/>
        <v>0.6935</v>
      </c>
      <c r="F6790" s="224">
        <v>12694.12</v>
      </c>
    </row>
    <row r="6791">
      <c r="A6791" s="219" t="s">
        <v>14220</v>
      </c>
      <c r="B6791" s="220" t="s">
        <v>14221</v>
      </c>
      <c r="C6791" s="221" t="s">
        <v>32</v>
      </c>
      <c r="D6791" s="222">
        <v>0.3307</v>
      </c>
      <c r="E6791" s="223">
        <f t="shared" si="1"/>
        <v>0.6693</v>
      </c>
      <c r="F6791" s="224">
        <v>6336.48</v>
      </c>
    </row>
    <row r="6792">
      <c r="A6792" s="219" t="s">
        <v>14222</v>
      </c>
      <c r="B6792" s="220" t="s">
        <v>14223</v>
      </c>
      <c r="C6792" s="221" t="s">
        <v>32</v>
      </c>
      <c r="D6792" s="222">
        <v>0.3275</v>
      </c>
      <c r="E6792" s="223">
        <f t="shared" si="1"/>
        <v>0.6725</v>
      </c>
      <c r="F6792" s="224">
        <v>7424.47</v>
      </c>
    </row>
    <row r="6793">
      <c r="A6793" s="219" t="s">
        <v>14224</v>
      </c>
      <c r="B6793" s="220" t="s">
        <v>14225</v>
      </c>
      <c r="C6793" s="221" t="s">
        <v>32</v>
      </c>
      <c r="D6793" s="222">
        <v>0.3227</v>
      </c>
      <c r="E6793" s="223">
        <f t="shared" si="1"/>
        <v>0.6773</v>
      </c>
      <c r="F6793" s="224">
        <v>8577.59</v>
      </c>
    </row>
    <row r="6794">
      <c r="A6794" s="219" t="s">
        <v>14226</v>
      </c>
      <c r="B6794" s="220" t="s">
        <v>14227</v>
      </c>
      <c r="C6794" s="221" t="s">
        <v>32</v>
      </c>
      <c r="D6794" s="222">
        <v>0.3209</v>
      </c>
      <c r="E6794" s="223">
        <f t="shared" si="1"/>
        <v>0.6791</v>
      </c>
      <c r="F6794" s="224">
        <v>9673.81</v>
      </c>
    </row>
    <row r="6795">
      <c r="A6795" s="219" t="s">
        <v>14228</v>
      </c>
      <c r="B6795" s="220" t="s">
        <v>14229</v>
      </c>
      <c r="C6795" s="221" t="s">
        <v>32</v>
      </c>
      <c r="D6795" s="222">
        <v>0.3195</v>
      </c>
      <c r="E6795" s="223">
        <f t="shared" si="1"/>
        <v>0.6805</v>
      </c>
      <c r="F6795" s="224">
        <v>10770.09</v>
      </c>
    </row>
    <row r="6796">
      <c r="A6796" s="219" t="s">
        <v>14230</v>
      </c>
      <c r="B6796" s="220" t="s">
        <v>14231</v>
      </c>
      <c r="C6796" s="221" t="s">
        <v>32</v>
      </c>
      <c r="D6796" s="222">
        <v>0.2997</v>
      </c>
      <c r="E6796" s="223">
        <f t="shared" si="1"/>
        <v>0.7003</v>
      </c>
      <c r="F6796" s="224">
        <v>14859.66</v>
      </c>
    </row>
    <row r="6797">
      <c r="A6797" s="219" t="s">
        <v>14232</v>
      </c>
      <c r="B6797" s="220" t="s">
        <v>14233</v>
      </c>
      <c r="C6797" s="221" t="s">
        <v>32</v>
      </c>
      <c r="D6797" s="222">
        <v>0.2974</v>
      </c>
      <c r="E6797" s="223">
        <f t="shared" si="1"/>
        <v>0.7026</v>
      </c>
      <c r="F6797" s="224">
        <v>16558.75</v>
      </c>
    </row>
    <row r="6798">
      <c r="A6798" s="219" t="s">
        <v>14234</v>
      </c>
      <c r="B6798" s="220" t="s">
        <v>14235</v>
      </c>
      <c r="C6798" s="221" t="s">
        <v>32</v>
      </c>
      <c r="D6798" s="222">
        <v>0.306</v>
      </c>
      <c r="E6798" s="223">
        <f t="shared" si="1"/>
        <v>0.694</v>
      </c>
      <c r="F6798" s="224">
        <v>11613.05</v>
      </c>
    </row>
    <row r="6799">
      <c r="A6799" s="219" t="s">
        <v>14236</v>
      </c>
      <c r="B6799" s="220" t="s">
        <v>14237</v>
      </c>
      <c r="C6799" s="221" t="s">
        <v>32</v>
      </c>
      <c r="D6799" s="222">
        <v>0.3034</v>
      </c>
      <c r="E6799" s="223">
        <f t="shared" si="1"/>
        <v>0.6966</v>
      </c>
      <c r="F6799" s="224">
        <v>13119.73</v>
      </c>
    </row>
    <row r="6800">
      <c r="A6800" s="219" t="s">
        <v>14238</v>
      </c>
      <c r="B6800" s="220" t="s">
        <v>14239</v>
      </c>
      <c r="C6800" s="221" t="s">
        <v>32</v>
      </c>
      <c r="D6800" s="222">
        <v>0.3014</v>
      </c>
      <c r="E6800" s="223">
        <f t="shared" si="1"/>
        <v>0.6986</v>
      </c>
      <c r="F6800" s="224">
        <v>14626.47</v>
      </c>
    </row>
    <row r="6801">
      <c r="A6801" s="219" t="s">
        <v>14240</v>
      </c>
      <c r="B6801" s="220" t="s">
        <v>14241</v>
      </c>
      <c r="C6801" s="221" t="s">
        <v>32</v>
      </c>
      <c r="D6801" s="222">
        <v>0.2944</v>
      </c>
      <c r="E6801" s="223">
        <f t="shared" si="1"/>
        <v>0.7056</v>
      </c>
      <c r="F6801" s="224">
        <v>18491.11</v>
      </c>
    </row>
    <row r="6802">
      <c r="A6802" s="219" t="s">
        <v>14242</v>
      </c>
      <c r="B6802" s="220" t="s">
        <v>14243</v>
      </c>
      <c r="C6802" s="221" t="s">
        <v>32</v>
      </c>
      <c r="D6802" s="222">
        <v>0.2289</v>
      </c>
      <c r="E6802" s="223">
        <f t="shared" si="1"/>
        <v>0.7711</v>
      </c>
      <c r="F6802" s="224">
        <v>3265.34</v>
      </c>
    </row>
    <row r="6803">
      <c r="A6803" s="219" t="s">
        <v>14244</v>
      </c>
      <c r="B6803" s="220" t="s">
        <v>14245</v>
      </c>
      <c r="C6803" s="221" t="s">
        <v>32</v>
      </c>
      <c r="D6803" s="222">
        <v>0.2681</v>
      </c>
      <c r="E6803" s="223">
        <f t="shared" si="1"/>
        <v>0.7319</v>
      </c>
      <c r="F6803" s="224">
        <v>3590.75</v>
      </c>
    </row>
    <row r="6804">
      <c r="A6804" s="219" t="s">
        <v>14246</v>
      </c>
      <c r="B6804" s="220" t="s">
        <v>14247</v>
      </c>
      <c r="C6804" s="221" t="s">
        <v>32</v>
      </c>
      <c r="D6804" s="222">
        <v>0.1863</v>
      </c>
      <c r="E6804" s="223">
        <f t="shared" si="1"/>
        <v>0.8137</v>
      </c>
      <c r="F6804" s="224">
        <v>2600.2</v>
      </c>
    </row>
    <row r="6805">
      <c r="A6805" s="219" t="s">
        <v>14248</v>
      </c>
      <c r="B6805" s="220" t="s">
        <v>14249</v>
      </c>
      <c r="C6805" s="221" t="s">
        <v>32</v>
      </c>
      <c r="D6805" s="222">
        <v>0.237</v>
      </c>
      <c r="E6805" s="223">
        <f t="shared" si="1"/>
        <v>0.763</v>
      </c>
      <c r="F6805" s="224">
        <v>1516.27</v>
      </c>
    </row>
    <row r="6806">
      <c r="A6806" s="219" t="s">
        <v>14250</v>
      </c>
      <c r="B6806" s="220" t="s">
        <v>14251</v>
      </c>
      <c r="C6806" s="221" t="s">
        <v>32</v>
      </c>
      <c r="D6806" s="222">
        <v>0.2732</v>
      </c>
      <c r="E6806" s="223">
        <f t="shared" si="1"/>
        <v>0.7268</v>
      </c>
      <c r="F6806" s="224">
        <v>1939.92</v>
      </c>
    </row>
    <row r="6807">
      <c r="A6807" s="219" t="s">
        <v>14252</v>
      </c>
      <c r="B6807" s="220" t="s">
        <v>14253</v>
      </c>
      <c r="C6807" s="221" t="s">
        <v>32</v>
      </c>
      <c r="D6807" s="222">
        <v>0.0251</v>
      </c>
      <c r="E6807" s="223">
        <f t="shared" si="1"/>
        <v>0.9749</v>
      </c>
      <c r="F6807" s="224">
        <v>1251.02</v>
      </c>
    </row>
    <row r="6808">
      <c r="A6808" s="219" t="s">
        <v>14254</v>
      </c>
      <c r="B6808" s="220" t="s">
        <v>14255</v>
      </c>
      <c r="C6808" s="221" t="s">
        <v>32</v>
      </c>
      <c r="D6808" s="222">
        <v>0.2843</v>
      </c>
      <c r="E6808" s="223">
        <f t="shared" si="1"/>
        <v>0.7157</v>
      </c>
      <c r="F6808" s="224">
        <v>2608.57</v>
      </c>
    </row>
    <row r="6809">
      <c r="A6809" s="219" t="s">
        <v>14256</v>
      </c>
      <c r="B6809" s="220" t="s">
        <v>14257</v>
      </c>
      <c r="C6809" s="221" t="s">
        <v>32</v>
      </c>
      <c r="D6809" s="222">
        <v>0.3155</v>
      </c>
      <c r="E6809" s="223">
        <f t="shared" si="1"/>
        <v>0.6845</v>
      </c>
      <c r="F6809" s="224">
        <v>3099.23</v>
      </c>
    </row>
    <row r="6810">
      <c r="A6810" s="219" t="s">
        <v>14258</v>
      </c>
      <c r="B6810" s="220" t="s">
        <v>14259</v>
      </c>
      <c r="C6810" s="221" t="s">
        <v>32</v>
      </c>
      <c r="D6810" s="222">
        <v>0.2771</v>
      </c>
      <c r="E6810" s="223">
        <f t="shared" si="1"/>
        <v>0.7229</v>
      </c>
      <c r="F6810" s="224">
        <v>4887.4</v>
      </c>
    </row>
    <row r="6811">
      <c r="A6811" s="219" t="s">
        <v>14260</v>
      </c>
      <c r="B6811" s="220" t="s">
        <v>14261</v>
      </c>
      <c r="C6811" s="221" t="s">
        <v>32</v>
      </c>
      <c r="D6811" s="222">
        <v>0.3092</v>
      </c>
      <c r="E6811" s="223">
        <f t="shared" si="1"/>
        <v>0.6908</v>
      </c>
      <c r="F6811" s="224">
        <v>5389.57</v>
      </c>
    </row>
    <row r="6812">
      <c r="A6812" s="219" t="s">
        <v>14262</v>
      </c>
      <c r="B6812" s="220" t="s">
        <v>14263</v>
      </c>
      <c r="C6812" s="221" t="s">
        <v>32</v>
      </c>
      <c r="D6812" s="222">
        <v>0.359</v>
      </c>
      <c r="E6812" s="223">
        <f t="shared" si="1"/>
        <v>0.641</v>
      </c>
      <c r="F6812" s="224">
        <v>2810.53</v>
      </c>
    </row>
    <row r="6813">
      <c r="A6813" s="219" t="s">
        <v>14264</v>
      </c>
      <c r="B6813" s="220" t="s">
        <v>14265</v>
      </c>
      <c r="C6813" s="221" t="s">
        <v>32</v>
      </c>
      <c r="D6813" s="222">
        <v>0.3827</v>
      </c>
      <c r="E6813" s="223">
        <f t="shared" si="1"/>
        <v>0.6173</v>
      </c>
      <c r="F6813" s="224">
        <v>3344.42</v>
      </c>
    </row>
    <row r="6814">
      <c r="A6814" s="219" t="s">
        <v>14266</v>
      </c>
      <c r="B6814" s="220" t="s">
        <v>14267</v>
      </c>
      <c r="C6814" s="221" t="s">
        <v>32</v>
      </c>
      <c r="D6814" s="222">
        <v>0.3417</v>
      </c>
      <c r="E6814" s="223">
        <f t="shared" si="1"/>
        <v>0.6583</v>
      </c>
      <c r="F6814" s="224">
        <v>2124.99</v>
      </c>
    </row>
    <row r="6815">
      <c r="A6815" s="219" t="s">
        <v>14268</v>
      </c>
      <c r="B6815" s="220" t="s">
        <v>14269</v>
      </c>
      <c r="C6815" s="221" t="s">
        <v>32</v>
      </c>
      <c r="D6815" s="222">
        <v>0.3496</v>
      </c>
      <c r="E6815" s="223">
        <f t="shared" si="1"/>
        <v>0.6504</v>
      </c>
      <c r="F6815" s="224">
        <v>1567.57</v>
      </c>
    </row>
    <row r="6816">
      <c r="A6816" s="219" t="s">
        <v>14270</v>
      </c>
      <c r="B6816" s="220" t="s">
        <v>14271</v>
      </c>
      <c r="C6816" s="221" t="s">
        <v>32</v>
      </c>
      <c r="D6816" s="222">
        <v>0.3793</v>
      </c>
      <c r="E6816" s="223">
        <f t="shared" si="1"/>
        <v>0.6207</v>
      </c>
      <c r="F6816" s="224">
        <v>1896.43</v>
      </c>
    </row>
    <row r="6817">
      <c r="A6817" s="219" t="s">
        <v>14272</v>
      </c>
      <c r="B6817" s="220" t="s">
        <v>14273</v>
      </c>
      <c r="C6817" s="221" t="s">
        <v>32</v>
      </c>
      <c r="D6817" s="222">
        <v>0.1461</v>
      </c>
      <c r="E6817" s="223">
        <f t="shared" si="1"/>
        <v>0.8539</v>
      </c>
      <c r="F6817" s="224">
        <v>996.98</v>
      </c>
    </row>
    <row r="6818">
      <c r="A6818" s="219" t="s">
        <v>14274</v>
      </c>
      <c r="B6818" s="220" t="s">
        <v>14275</v>
      </c>
      <c r="C6818" s="221" t="s">
        <v>107</v>
      </c>
      <c r="D6818" s="222">
        <v>0.4276</v>
      </c>
      <c r="E6818" s="223">
        <f t="shared" si="1"/>
        <v>0.5724</v>
      </c>
      <c r="F6818" s="224">
        <v>973.58</v>
      </c>
    </row>
    <row r="6819">
      <c r="A6819" s="219" t="s">
        <v>14276</v>
      </c>
      <c r="B6819" s="220" t="s">
        <v>14277</v>
      </c>
      <c r="C6819" s="221" t="s">
        <v>107</v>
      </c>
      <c r="D6819" s="222">
        <v>0.0533</v>
      </c>
      <c r="E6819" s="223">
        <f t="shared" si="1"/>
        <v>0.9467</v>
      </c>
      <c r="F6819" s="224">
        <v>331.38</v>
      </c>
    </row>
    <row r="6820">
      <c r="A6820" s="219" t="s">
        <v>14278</v>
      </c>
      <c r="B6820" s="220" t="s">
        <v>14279</v>
      </c>
      <c r="C6820" s="221" t="s">
        <v>107</v>
      </c>
      <c r="D6820" s="222">
        <v>0.4065</v>
      </c>
      <c r="E6820" s="223">
        <f t="shared" si="1"/>
        <v>0.5935</v>
      </c>
      <c r="F6820" s="224">
        <v>1031.4</v>
      </c>
    </row>
    <row r="6821">
      <c r="A6821" s="219" t="s">
        <v>14280</v>
      </c>
      <c r="B6821" s="220" t="s">
        <v>14281</v>
      </c>
      <c r="C6821" s="221" t="s">
        <v>107</v>
      </c>
      <c r="D6821" s="222">
        <v>0.0532</v>
      </c>
      <c r="E6821" s="223">
        <f t="shared" si="1"/>
        <v>0.9468</v>
      </c>
      <c r="F6821" s="224">
        <v>332.26</v>
      </c>
    </row>
    <row r="6822">
      <c r="A6822" s="219" t="s">
        <v>14282</v>
      </c>
      <c r="B6822" s="220" t="s">
        <v>14283</v>
      </c>
      <c r="C6822" s="221" t="s">
        <v>32</v>
      </c>
      <c r="D6822" s="222">
        <v>0.3902</v>
      </c>
      <c r="E6822" s="223">
        <f t="shared" si="1"/>
        <v>0.6098</v>
      </c>
      <c r="F6822" s="224">
        <v>1140.0</v>
      </c>
    </row>
    <row r="6823">
      <c r="A6823" s="219" t="s">
        <v>14284</v>
      </c>
      <c r="B6823" s="220" t="s">
        <v>14285</v>
      </c>
      <c r="C6823" s="221" t="s">
        <v>32</v>
      </c>
      <c r="D6823" s="222">
        <v>0.401</v>
      </c>
      <c r="E6823" s="223">
        <f t="shared" si="1"/>
        <v>0.599</v>
      </c>
      <c r="F6823" s="224">
        <v>1631.01</v>
      </c>
    </row>
    <row r="6824">
      <c r="A6824" s="219" t="s">
        <v>14286</v>
      </c>
      <c r="B6824" s="220" t="s">
        <v>14287</v>
      </c>
      <c r="C6824" s="221" t="s">
        <v>32</v>
      </c>
      <c r="D6824" s="222">
        <v>0.1778</v>
      </c>
      <c r="E6824" s="223">
        <f t="shared" si="1"/>
        <v>0.8222</v>
      </c>
      <c r="F6824" s="224">
        <v>516.92</v>
      </c>
    </row>
    <row r="6825">
      <c r="A6825" s="219" t="s">
        <v>14288</v>
      </c>
      <c r="B6825" s="220" t="s">
        <v>14289</v>
      </c>
      <c r="C6825" s="221" t="s">
        <v>32</v>
      </c>
      <c r="D6825" s="222">
        <v>0.1485</v>
      </c>
      <c r="E6825" s="223">
        <f t="shared" si="1"/>
        <v>0.8515</v>
      </c>
      <c r="F6825" s="224">
        <v>686.36</v>
      </c>
    </row>
    <row r="6826">
      <c r="A6826" s="219" t="s">
        <v>14290</v>
      </c>
      <c r="B6826" s="220" t="s">
        <v>14291</v>
      </c>
      <c r="C6826" s="221" t="s">
        <v>32</v>
      </c>
      <c r="D6826" s="222">
        <v>0.3784</v>
      </c>
      <c r="E6826" s="223">
        <f t="shared" si="1"/>
        <v>0.6216</v>
      </c>
      <c r="F6826" s="224">
        <v>1181.44</v>
      </c>
    </row>
    <row r="6827">
      <c r="A6827" s="219" t="s">
        <v>14292</v>
      </c>
      <c r="B6827" s="220" t="s">
        <v>14293</v>
      </c>
      <c r="C6827" s="221" t="s">
        <v>32</v>
      </c>
      <c r="D6827" s="222">
        <v>0.3859</v>
      </c>
      <c r="E6827" s="223">
        <f t="shared" si="1"/>
        <v>0.6141</v>
      </c>
      <c r="F6827" s="224">
        <v>1704.47</v>
      </c>
    </row>
    <row r="6828">
      <c r="A6828" s="219" t="s">
        <v>14294</v>
      </c>
      <c r="B6828" s="220" t="s">
        <v>14295</v>
      </c>
      <c r="C6828" s="221" t="s">
        <v>32</v>
      </c>
      <c r="D6828" s="222">
        <v>0.1768</v>
      </c>
      <c r="E6828" s="223">
        <f t="shared" si="1"/>
        <v>0.8232</v>
      </c>
      <c r="F6828" s="224">
        <v>521.04</v>
      </c>
    </row>
    <row r="6829">
      <c r="A6829" s="219" t="s">
        <v>14296</v>
      </c>
      <c r="B6829" s="220" t="s">
        <v>14297</v>
      </c>
      <c r="C6829" s="221" t="s">
        <v>32</v>
      </c>
      <c r="D6829" s="222">
        <v>0.1478</v>
      </c>
      <c r="E6829" s="223">
        <f t="shared" si="1"/>
        <v>0.8522</v>
      </c>
      <c r="F6829" s="224">
        <v>691.17</v>
      </c>
    </row>
    <row r="6830">
      <c r="A6830" s="219" t="s">
        <v>14298</v>
      </c>
      <c r="B6830" s="220" t="s">
        <v>14299</v>
      </c>
      <c r="C6830" s="221" t="s">
        <v>32</v>
      </c>
      <c r="D6830" s="222">
        <v>0.0866</v>
      </c>
      <c r="E6830" s="223">
        <f t="shared" si="1"/>
        <v>0.9134</v>
      </c>
      <c r="F6830" s="224">
        <v>451.31</v>
      </c>
    </row>
    <row r="6831">
      <c r="A6831" s="219" t="s">
        <v>14300</v>
      </c>
      <c r="B6831" s="220" t="s">
        <v>14301</v>
      </c>
      <c r="C6831" s="221" t="s">
        <v>32</v>
      </c>
      <c r="D6831" s="222">
        <v>0.059</v>
      </c>
      <c r="E6831" s="223">
        <f t="shared" si="1"/>
        <v>0.941</v>
      </c>
      <c r="F6831" s="224">
        <v>1093.65</v>
      </c>
    </row>
    <row r="6832">
      <c r="A6832" s="219" t="s">
        <v>14302</v>
      </c>
      <c r="B6832" s="220" t="s">
        <v>14303</v>
      </c>
      <c r="C6832" s="221" t="s">
        <v>145</v>
      </c>
      <c r="D6832" s="222">
        <v>0.3528</v>
      </c>
      <c r="E6832" s="223">
        <f t="shared" si="1"/>
        <v>0.6472</v>
      </c>
      <c r="F6832" s="224">
        <v>604.59</v>
      </c>
    </row>
    <row r="6833">
      <c r="A6833" s="219" t="s">
        <v>14304</v>
      </c>
      <c r="B6833" s="220" t="s">
        <v>14305</v>
      </c>
      <c r="C6833" s="221" t="s">
        <v>145</v>
      </c>
      <c r="D6833" s="222">
        <v>0.1852</v>
      </c>
      <c r="E6833" s="223">
        <f t="shared" si="1"/>
        <v>0.8148</v>
      </c>
      <c r="F6833" s="224">
        <v>588.12</v>
      </c>
    </row>
    <row r="6834">
      <c r="A6834" s="219" t="s">
        <v>14306</v>
      </c>
      <c r="B6834" s="220" t="s">
        <v>14307</v>
      </c>
      <c r="C6834" s="221" t="s">
        <v>145</v>
      </c>
      <c r="D6834" s="222">
        <v>0.1427</v>
      </c>
      <c r="E6834" s="223">
        <f t="shared" si="1"/>
        <v>0.8573</v>
      </c>
      <c r="F6834" s="224">
        <v>525.26</v>
      </c>
    </row>
    <row r="6835">
      <c r="A6835" s="219" t="s">
        <v>14308</v>
      </c>
      <c r="B6835" s="220" t="s">
        <v>14309</v>
      </c>
      <c r="C6835" s="221" t="s">
        <v>145</v>
      </c>
      <c r="D6835" s="222">
        <v>0.1269</v>
      </c>
      <c r="E6835" s="223">
        <f t="shared" si="1"/>
        <v>0.8731</v>
      </c>
      <c r="F6835" s="224">
        <v>515.62</v>
      </c>
    </row>
    <row r="6836">
      <c r="A6836" s="219" t="s">
        <v>14310</v>
      </c>
      <c r="B6836" s="220" t="s">
        <v>14311</v>
      </c>
      <c r="C6836" s="221" t="s">
        <v>145</v>
      </c>
      <c r="D6836" s="222">
        <v>0.219</v>
      </c>
      <c r="E6836" s="223">
        <f t="shared" si="1"/>
        <v>0.781</v>
      </c>
      <c r="F6836" s="224">
        <v>494.8</v>
      </c>
    </row>
    <row r="6837">
      <c r="A6837" s="219" t="s">
        <v>1708</v>
      </c>
      <c r="B6837" s="220" t="s">
        <v>1709</v>
      </c>
      <c r="C6837" s="221" t="s">
        <v>145</v>
      </c>
      <c r="D6837" s="222">
        <v>0.17</v>
      </c>
      <c r="E6837" s="223">
        <f t="shared" si="1"/>
        <v>0.83</v>
      </c>
      <c r="F6837" s="224">
        <v>431.94</v>
      </c>
    </row>
    <row r="6838">
      <c r="A6838" s="219" t="s">
        <v>14312</v>
      </c>
      <c r="B6838" s="220" t="s">
        <v>14313</v>
      </c>
      <c r="C6838" s="221" t="s">
        <v>145</v>
      </c>
      <c r="D6838" s="222">
        <v>0.1517</v>
      </c>
      <c r="E6838" s="223">
        <f t="shared" si="1"/>
        <v>0.8483</v>
      </c>
      <c r="F6838" s="224">
        <v>422.01</v>
      </c>
    </row>
    <row r="6839">
      <c r="A6839" s="219" t="s">
        <v>14314</v>
      </c>
      <c r="B6839" s="220" t="s">
        <v>14315</v>
      </c>
      <c r="C6839" s="221" t="s">
        <v>145</v>
      </c>
      <c r="D6839" s="222">
        <v>0.1452</v>
      </c>
      <c r="E6839" s="223">
        <f t="shared" si="1"/>
        <v>0.8548</v>
      </c>
      <c r="F6839" s="224">
        <v>568.46</v>
      </c>
    </row>
    <row r="6840">
      <c r="A6840" s="219" t="s">
        <v>14316</v>
      </c>
      <c r="B6840" s="220" t="s">
        <v>14317</v>
      </c>
      <c r="C6840" s="221" t="s">
        <v>145</v>
      </c>
      <c r="D6840" s="222">
        <v>0.1198</v>
      </c>
      <c r="E6840" s="223">
        <f t="shared" si="1"/>
        <v>0.8802</v>
      </c>
      <c r="F6840" s="224">
        <v>549.8</v>
      </c>
    </row>
    <row r="6841">
      <c r="A6841" s="219" t="s">
        <v>415</v>
      </c>
      <c r="B6841" s="220" t="s">
        <v>416</v>
      </c>
      <c r="C6841" s="221" t="s">
        <v>145</v>
      </c>
      <c r="D6841" s="222">
        <v>0.1699</v>
      </c>
      <c r="E6841" s="223">
        <f t="shared" si="1"/>
        <v>0.8301</v>
      </c>
      <c r="F6841" s="224">
        <v>471.3</v>
      </c>
    </row>
    <row r="6842">
      <c r="A6842" s="219" t="s">
        <v>14318</v>
      </c>
      <c r="B6842" s="220" t="s">
        <v>14319</v>
      </c>
      <c r="C6842" s="221" t="s">
        <v>145</v>
      </c>
      <c r="D6842" s="222">
        <v>0.1411</v>
      </c>
      <c r="E6842" s="223">
        <f t="shared" si="1"/>
        <v>0.8589</v>
      </c>
      <c r="F6842" s="224">
        <v>452.67</v>
      </c>
    </row>
    <row r="6843">
      <c r="A6843" s="219" t="s">
        <v>14320</v>
      </c>
      <c r="B6843" s="220" t="s">
        <v>14321</v>
      </c>
      <c r="C6843" s="221" t="s">
        <v>145</v>
      </c>
      <c r="D6843" s="222">
        <v>0.1221</v>
      </c>
      <c r="E6843" s="223">
        <f t="shared" si="1"/>
        <v>0.8779</v>
      </c>
      <c r="F6843" s="224">
        <v>581.41</v>
      </c>
    </row>
    <row r="6844">
      <c r="A6844" s="219" t="s">
        <v>14322</v>
      </c>
      <c r="B6844" s="220" t="s">
        <v>14323</v>
      </c>
      <c r="C6844" s="221" t="s">
        <v>145</v>
      </c>
      <c r="D6844" s="222">
        <v>0.1093</v>
      </c>
      <c r="E6844" s="223">
        <f t="shared" si="1"/>
        <v>0.8907</v>
      </c>
      <c r="F6844" s="224">
        <v>575.46</v>
      </c>
    </row>
    <row r="6845">
      <c r="A6845" s="219" t="s">
        <v>14324</v>
      </c>
      <c r="B6845" s="220" t="s">
        <v>14325</v>
      </c>
      <c r="C6845" s="221" t="s">
        <v>145</v>
      </c>
      <c r="D6845" s="222">
        <v>0.1505</v>
      </c>
      <c r="E6845" s="223">
        <f t="shared" si="1"/>
        <v>0.8495</v>
      </c>
      <c r="F6845" s="224">
        <v>485.21</v>
      </c>
    </row>
    <row r="6846">
      <c r="A6846" s="219" t="s">
        <v>14326</v>
      </c>
      <c r="B6846" s="220" t="s">
        <v>14327</v>
      </c>
      <c r="C6846" s="221" t="s">
        <v>145</v>
      </c>
      <c r="D6846" s="222">
        <v>0.1316</v>
      </c>
      <c r="E6846" s="223">
        <f t="shared" si="1"/>
        <v>0.8684</v>
      </c>
      <c r="F6846" s="224">
        <v>474.75</v>
      </c>
    </row>
    <row r="6847">
      <c r="A6847" s="219" t="s">
        <v>14328</v>
      </c>
      <c r="B6847" s="220" t="s">
        <v>14329</v>
      </c>
      <c r="C6847" s="221" t="s">
        <v>145</v>
      </c>
      <c r="D6847" s="222">
        <v>0.1271</v>
      </c>
      <c r="E6847" s="223">
        <f t="shared" si="1"/>
        <v>0.8729</v>
      </c>
      <c r="F6847" s="224">
        <v>616.35</v>
      </c>
    </row>
    <row r="6848">
      <c r="A6848" s="219" t="s">
        <v>14330</v>
      </c>
      <c r="B6848" s="220" t="s">
        <v>14331</v>
      </c>
      <c r="C6848" s="221" t="s">
        <v>145</v>
      </c>
      <c r="D6848" s="222">
        <v>0.1075</v>
      </c>
      <c r="E6848" s="223">
        <f t="shared" si="1"/>
        <v>0.8925</v>
      </c>
      <c r="F6848" s="224">
        <v>604.17</v>
      </c>
    </row>
    <row r="6849">
      <c r="A6849" s="219" t="s">
        <v>14332</v>
      </c>
      <c r="B6849" s="220" t="s">
        <v>14333</v>
      </c>
      <c r="C6849" s="221" t="s">
        <v>145</v>
      </c>
      <c r="D6849" s="222">
        <v>0.1447</v>
      </c>
      <c r="E6849" s="223">
        <f t="shared" si="1"/>
        <v>0.8553</v>
      </c>
      <c r="F6849" s="224">
        <v>500.61</v>
      </c>
    </row>
    <row r="6850">
      <c r="A6850" s="219" t="s">
        <v>14334</v>
      </c>
      <c r="B6850" s="220" t="s">
        <v>14335</v>
      </c>
      <c r="C6850" s="221" t="s">
        <v>145</v>
      </c>
      <c r="D6850" s="222">
        <v>0.1264</v>
      </c>
      <c r="E6850" s="223">
        <f t="shared" si="1"/>
        <v>0.8736</v>
      </c>
      <c r="F6850" s="224">
        <v>490.2</v>
      </c>
    </row>
    <row r="6851">
      <c r="A6851" s="219" t="s">
        <v>14336</v>
      </c>
      <c r="B6851" s="220" t="s">
        <v>14337</v>
      </c>
      <c r="C6851" s="221" t="s">
        <v>145</v>
      </c>
      <c r="D6851" s="222">
        <v>0.1071</v>
      </c>
      <c r="E6851" s="223">
        <f t="shared" si="1"/>
        <v>0.8929</v>
      </c>
      <c r="F6851" s="224">
        <v>663.21</v>
      </c>
    </row>
    <row r="6852">
      <c r="A6852" s="219" t="s">
        <v>14338</v>
      </c>
      <c r="B6852" s="220" t="s">
        <v>14339</v>
      </c>
      <c r="C6852" s="221" t="s">
        <v>145</v>
      </c>
      <c r="D6852" s="222">
        <v>0.0984</v>
      </c>
      <c r="E6852" s="223">
        <f t="shared" si="1"/>
        <v>0.9016</v>
      </c>
      <c r="F6852" s="224">
        <v>659.87</v>
      </c>
    </row>
    <row r="6853">
      <c r="A6853" s="219" t="s">
        <v>14340</v>
      </c>
      <c r="B6853" s="220" t="s">
        <v>14341</v>
      </c>
      <c r="C6853" s="221" t="s">
        <v>145</v>
      </c>
      <c r="D6853" s="222">
        <v>0.135</v>
      </c>
      <c r="E6853" s="223">
        <f t="shared" si="1"/>
        <v>0.865</v>
      </c>
      <c r="F6853" s="224">
        <v>570.2</v>
      </c>
    </row>
    <row r="6854">
      <c r="A6854" s="219" t="s">
        <v>14342</v>
      </c>
      <c r="B6854" s="220" t="s">
        <v>14343</v>
      </c>
      <c r="C6854" s="221" t="s">
        <v>145</v>
      </c>
      <c r="D6854" s="222">
        <v>0.1148</v>
      </c>
      <c r="E6854" s="223">
        <f t="shared" si="1"/>
        <v>0.8852</v>
      </c>
      <c r="F6854" s="224">
        <v>557.01</v>
      </c>
    </row>
    <row r="6855">
      <c r="A6855" s="219" t="s">
        <v>660</v>
      </c>
      <c r="B6855" s="220" t="s">
        <v>661</v>
      </c>
      <c r="C6855" s="221" t="s">
        <v>145</v>
      </c>
      <c r="D6855" s="222">
        <v>0.2384</v>
      </c>
      <c r="E6855" s="223">
        <f t="shared" si="1"/>
        <v>0.7616</v>
      </c>
      <c r="F6855" s="224">
        <v>460.35</v>
      </c>
    </row>
    <row r="6856">
      <c r="A6856" s="219" t="s">
        <v>14344</v>
      </c>
      <c r="B6856" s="220" t="s">
        <v>14345</v>
      </c>
      <c r="C6856" s="221" t="s">
        <v>145</v>
      </c>
      <c r="D6856" s="222">
        <v>0.1885</v>
      </c>
      <c r="E6856" s="223">
        <f t="shared" si="1"/>
        <v>0.8115</v>
      </c>
      <c r="F6856" s="224">
        <v>392.56</v>
      </c>
    </row>
    <row r="6857">
      <c r="A6857" s="219" t="s">
        <v>14346</v>
      </c>
      <c r="B6857" s="220" t="s">
        <v>14347</v>
      </c>
      <c r="C6857" s="221" t="s">
        <v>145</v>
      </c>
      <c r="D6857" s="222">
        <v>0.1721</v>
      </c>
      <c r="E6857" s="223">
        <f t="shared" si="1"/>
        <v>0.8279</v>
      </c>
      <c r="F6857" s="224">
        <v>386.35</v>
      </c>
    </row>
    <row r="6858">
      <c r="A6858" s="219" t="s">
        <v>14348</v>
      </c>
      <c r="B6858" s="220" t="s">
        <v>14349</v>
      </c>
      <c r="C6858" s="221" t="s">
        <v>145</v>
      </c>
      <c r="D6858" s="222">
        <v>0.1978</v>
      </c>
      <c r="E6858" s="223">
        <f t="shared" si="1"/>
        <v>0.8022</v>
      </c>
      <c r="F6858" s="224">
        <v>556.23</v>
      </c>
    </row>
    <row r="6859">
      <c r="A6859" s="219" t="s">
        <v>14350</v>
      </c>
      <c r="B6859" s="220" t="s">
        <v>14351</v>
      </c>
      <c r="C6859" s="221" t="s">
        <v>145</v>
      </c>
      <c r="D6859" s="222">
        <v>0.1547</v>
      </c>
      <c r="E6859" s="223">
        <f t="shared" si="1"/>
        <v>0.8453</v>
      </c>
      <c r="F6859" s="224">
        <v>487.34</v>
      </c>
    </row>
    <row r="6860">
      <c r="A6860" s="219" t="s">
        <v>14352</v>
      </c>
      <c r="B6860" s="220" t="s">
        <v>14353</v>
      </c>
      <c r="C6860" s="221" t="s">
        <v>145</v>
      </c>
      <c r="D6860" s="222">
        <v>0.1404</v>
      </c>
      <c r="E6860" s="223">
        <f t="shared" si="1"/>
        <v>0.8596</v>
      </c>
      <c r="F6860" s="224">
        <v>481.28</v>
      </c>
    </row>
    <row r="6861">
      <c r="A6861" s="219" t="s">
        <v>14354</v>
      </c>
      <c r="B6861" s="220" t="s">
        <v>14355</v>
      </c>
      <c r="C6861" s="221" t="s">
        <v>32</v>
      </c>
      <c r="D6861" s="222">
        <v>0.1314</v>
      </c>
      <c r="E6861" s="223">
        <f t="shared" si="1"/>
        <v>0.8686</v>
      </c>
      <c r="F6861" s="224">
        <v>3022.6</v>
      </c>
    </row>
    <row r="6862">
      <c r="A6862" s="219" t="s">
        <v>14356</v>
      </c>
      <c r="B6862" s="220" t="s">
        <v>14357</v>
      </c>
      <c r="C6862" s="221" t="s">
        <v>77</v>
      </c>
      <c r="D6862" s="222">
        <v>0.0607</v>
      </c>
      <c r="E6862" s="223">
        <f t="shared" si="1"/>
        <v>0.9393</v>
      </c>
      <c r="F6862" s="224">
        <v>35.74</v>
      </c>
    </row>
    <row r="6863">
      <c r="A6863" s="219" t="s">
        <v>14358</v>
      </c>
      <c r="B6863" s="220" t="s">
        <v>14359</v>
      </c>
      <c r="C6863" s="221" t="s">
        <v>104</v>
      </c>
      <c r="D6863" s="222">
        <v>0.0697</v>
      </c>
      <c r="E6863" s="223">
        <f t="shared" si="1"/>
        <v>0.9303</v>
      </c>
      <c r="F6863" s="224">
        <v>16.07</v>
      </c>
    </row>
    <row r="6864">
      <c r="A6864" s="219" t="s">
        <v>14360</v>
      </c>
      <c r="B6864" s="220" t="s">
        <v>14361</v>
      </c>
      <c r="C6864" s="221" t="s">
        <v>104</v>
      </c>
      <c r="D6864" s="222">
        <v>0.0604</v>
      </c>
      <c r="E6864" s="223">
        <f t="shared" si="1"/>
        <v>0.9396</v>
      </c>
      <c r="F6864" s="224">
        <v>15.72</v>
      </c>
    </row>
    <row r="6865">
      <c r="A6865" s="219" t="s">
        <v>14362</v>
      </c>
      <c r="B6865" s="220" t="s">
        <v>14363</v>
      </c>
      <c r="C6865" s="221" t="s">
        <v>104</v>
      </c>
      <c r="D6865" s="222">
        <v>0.0565</v>
      </c>
      <c r="E6865" s="223">
        <f t="shared" si="1"/>
        <v>0.9435</v>
      </c>
      <c r="F6865" s="224">
        <v>15.22</v>
      </c>
    </row>
    <row r="6866">
      <c r="A6866" s="219" t="s">
        <v>14364</v>
      </c>
      <c r="B6866" s="220" t="s">
        <v>14365</v>
      </c>
      <c r="C6866" s="221" t="s">
        <v>104</v>
      </c>
      <c r="D6866" s="222">
        <v>0.049</v>
      </c>
      <c r="E6866" s="223">
        <f t="shared" si="1"/>
        <v>0.951</v>
      </c>
      <c r="F6866" s="224">
        <v>14.69</v>
      </c>
    </row>
    <row r="6867">
      <c r="A6867" s="219" t="s">
        <v>14366</v>
      </c>
      <c r="B6867" s="220" t="s">
        <v>14367</v>
      </c>
      <c r="C6867" s="221" t="s">
        <v>104</v>
      </c>
      <c r="D6867" s="222">
        <v>0.0415</v>
      </c>
      <c r="E6867" s="223">
        <f t="shared" si="1"/>
        <v>0.9585</v>
      </c>
      <c r="F6867" s="224">
        <v>13.72</v>
      </c>
    </row>
    <row r="6868">
      <c r="A6868" s="219" t="s">
        <v>14368</v>
      </c>
      <c r="B6868" s="220" t="s">
        <v>14369</v>
      </c>
      <c r="C6868" s="221" t="s">
        <v>104</v>
      </c>
      <c r="D6868" s="222">
        <v>0.0738</v>
      </c>
      <c r="E6868" s="223">
        <f t="shared" si="1"/>
        <v>0.9262</v>
      </c>
      <c r="F6868" s="224">
        <v>17.62</v>
      </c>
    </row>
    <row r="6869">
      <c r="A6869" s="219" t="s">
        <v>14370</v>
      </c>
      <c r="B6869" s="220" t="s">
        <v>14371</v>
      </c>
      <c r="C6869" s="221" t="s">
        <v>77</v>
      </c>
      <c r="D6869" s="222">
        <v>0.1641</v>
      </c>
      <c r="E6869" s="223">
        <f t="shared" si="1"/>
        <v>0.8359</v>
      </c>
      <c r="F6869" s="224">
        <v>2.56</v>
      </c>
    </row>
    <row r="6870">
      <c r="A6870" s="219" t="s">
        <v>14372</v>
      </c>
      <c r="B6870" s="220" t="s">
        <v>14373</v>
      </c>
      <c r="C6870" s="221" t="s">
        <v>77</v>
      </c>
      <c r="D6870" s="222">
        <v>0.652</v>
      </c>
      <c r="E6870" s="223">
        <f t="shared" si="1"/>
        <v>0.348</v>
      </c>
      <c r="F6870" s="224">
        <v>4.08</v>
      </c>
    </row>
    <row r="6871">
      <c r="A6871" s="219" t="s">
        <v>14374</v>
      </c>
      <c r="B6871" s="220" t="s">
        <v>14375</v>
      </c>
      <c r="C6871" s="221" t="s">
        <v>77</v>
      </c>
      <c r="D6871" s="222">
        <v>0.6471</v>
      </c>
      <c r="E6871" s="223">
        <f t="shared" si="1"/>
        <v>0.3529</v>
      </c>
      <c r="F6871" s="224">
        <v>0.85</v>
      </c>
    </row>
    <row r="6872">
      <c r="A6872" s="219" t="s">
        <v>14376</v>
      </c>
      <c r="B6872" s="220" t="s">
        <v>14377</v>
      </c>
      <c r="C6872" s="221" t="s">
        <v>145</v>
      </c>
      <c r="D6872" s="222">
        <v>0.031</v>
      </c>
      <c r="E6872" s="223">
        <f t="shared" si="1"/>
        <v>0.969</v>
      </c>
      <c r="F6872" s="224">
        <v>558.44</v>
      </c>
    </row>
    <row r="6873">
      <c r="A6873" s="219" t="s">
        <v>14378</v>
      </c>
      <c r="B6873" s="220" t="s">
        <v>14379</v>
      </c>
      <c r="C6873" s="221" t="s">
        <v>145</v>
      </c>
      <c r="D6873" s="222">
        <v>0.6551</v>
      </c>
      <c r="E6873" s="223">
        <f t="shared" si="1"/>
        <v>0.3449</v>
      </c>
      <c r="F6873" s="224">
        <v>77.39</v>
      </c>
    </row>
    <row r="6874">
      <c r="A6874" s="219" t="s">
        <v>2084</v>
      </c>
      <c r="B6874" s="220" t="s">
        <v>14380</v>
      </c>
      <c r="C6874" s="221" t="s">
        <v>77</v>
      </c>
      <c r="D6874" s="222">
        <v>0.1398</v>
      </c>
      <c r="E6874" s="223">
        <f t="shared" si="1"/>
        <v>0.8602</v>
      </c>
      <c r="F6874" s="224">
        <v>147.48</v>
      </c>
    </row>
    <row r="6875">
      <c r="A6875" s="219" t="s">
        <v>14381</v>
      </c>
      <c r="B6875" s="220" t="s">
        <v>14382</v>
      </c>
      <c r="C6875" s="221" t="s">
        <v>77</v>
      </c>
      <c r="D6875" s="222">
        <v>0.1229</v>
      </c>
      <c r="E6875" s="223">
        <f t="shared" si="1"/>
        <v>0.8771</v>
      </c>
      <c r="F6875" s="224">
        <v>189.82</v>
      </c>
    </row>
    <row r="6876">
      <c r="A6876" s="219" t="s">
        <v>14383</v>
      </c>
      <c r="B6876" s="220" t="s">
        <v>14384</v>
      </c>
      <c r="C6876" s="221" t="s">
        <v>77</v>
      </c>
      <c r="D6876" s="222">
        <v>0.114</v>
      </c>
      <c r="E6876" s="223">
        <f t="shared" si="1"/>
        <v>0.886</v>
      </c>
      <c r="F6876" s="224">
        <v>228.4</v>
      </c>
    </row>
    <row r="6877">
      <c r="A6877" s="219" t="s">
        <v>14385</v>
      </c>
      <c r="B6877" s="220" t="s">
        <v>14386</v>
      </c>
      <c r="C6877" s="221" t="s">
        <v>77</v>
      </c>
      <c r="D6877" s="222">
        <v>0.1049</v>
      </c>
      <c r="E6877" s="223">
        <f t="shared" si="1"/>
        <v>0.8951</v>
      </c>
      <c r="F6877" s="224">
        <v>274.12</v>
      </c>
    </row>
    <row r="6878">
      <c r="A6878" s="219" t="s">
        <v>14387</v>
      </c>
      <c r="B6878" s="220" t="s">
        <v>14388</v>
      </c>
      <c r="C6878" s="221" t="s">
        <v>77</v>
      </c>
      <c r="D6878" s="222">
        <v>0.0948</v>
      </c>
      <c r="E6878" s="223">
        <f t="shared" si="1"/>
        <v>0.9052</v>
      </c>
      <c r="F6878" s="224">
        <v>336.71</v>
      </c>
    </row>
    <row r="6879">
      <c r="A6879" s="219" t="s">
        <v>14389</v>
      </c>
      <c r="B6879" s="220" t="s">
        <v>14390</v>
      </c>
      <c r="C6879" s="221" t="s">
        <v>77</v>
      </c>
      <c r="D6879" s="222">
        <v>0.1165</v>
      </c>
      <c r="E6879" s="223">
        <f t="shared" si="1"/>
        <v>0.8835</v>
      </c>
      <c r="F6879" s="224">
        <v>202.08</v>
      </c>
    </row>
    <row r="6880">
      <c r="A6880" s="219" t="s">
        <v>14391</v>
      </c>
      <c r="B6880" s="220" t="s">
        <v>14392</v>
      </c>
      <c r="C6880" s="221" t="s">
        <v>77</v>
      </c>
      <c r="D6880" s="222">
        <v>0.1285</v>
      </c>
      <c r="E6880" s="223">
        <f t="shared" si="1"/>
        <v>0.8715</v>
      </c>
      <c r="F6880" s="224">
        <v>166.34</v>
      </c>
    </row>
    <row r="6881">
      <c r="A6881" s="219" t="s">
        <v>14393</v>
      </c>
      <c r="B6881" s="220" t="s">
        <v>14394</v>
      </c>
      <c r="C6881" s="221" t="s">
        <v>77</v>
      </c>
      <c r="D6881" s="222">
        <v>0.1356</v>
      </c>
      <c r="E6881" s="223">
        <f t="shared" si="1"/>
        <v>0.8644</v>
      </c>
      <c r="F6881" s="224">
        <v>170.33</v>
      </c>
    </row>
    <row r="6882">
      <c r="A6882" s="219" t="s">
        <v>14395</v>
      </c>
      <c r="B6882" s="220" t="s">
        <v>14396</v>
      </c>
      <c r="C6882" s="221" t="s">
        <v>77</v>
      </c>
      <c r="D6882" s="222">
        <v>0.1214</v>
      </c>
      <c r="E6882" s="223">
        <f t="shared" si="1"/>
        <v>0.8786</v>
      </c>
      <c r="F6882" s="224">
        <v>212.68</v>
      </c>
    </row>
    <row r="6883">
      <c r="A6883" s="219" t="s">
        <v>14397</v>
      </c>
      <c r="B6883" s="220" t="s">
        <v>14398</v>
      </c>
      <c r="C6883" s="221" t="s">
        <v>77</v>
      </c>
      <c r="D6883" s="222">
        <v>0.1135</v>
      </c>
      <c r="E6883" s="223">
        <f t="shared" si="1"/>
        <v>0.8865</v>
      </c>
      <c r="F6883" s="224">
        <v>251.26</v>
      </c>
    </row>
    <row r="6884">
      <c r="A6884" s="219" t="s">
        <v>14399</v>
      </c>
      <c r="B6884" s="220" t="s">
        <v>14400</v>
      </c>
      <c r="C6884" s="221" t="s">
        <v>77</v>
      </c>
      <c r="D6884" s="222">
        <v>0.1051</v>
      </c>
      <c r="E6884" s="223">
        <f t="shared" si="1"/>
        <v>0.8949</v>
      </c>
      <c r="F6884" s="224">
        <v>296.97</v>
      </c>
    </row>
    <row r="6885">
      <c r="A6885" s="219" t="s">
        <v>14401</v>
      </c>
      <c r="B6885" s="220" t="s">
        <v>14402</v>
      </c>
      <c r="C6885" s="221" t="s">
        <v>77</v>
      </c>
      <c r="D6885" s="222">
        <v>0.0957</v>
      </c>
      <c r="E6885" s="223">
        <f t="shared" si="1"/>
        <v>0.9043</v>
      </c>
      <c r="F6885" s="224">
        <v>359.56</v>
      </c>
    </row>
    <row r="6886">
      <c r="A6886" s="219" t="s">
        <v>14403</v>
      </c>
      <c r="B6886" s="220" t="s">
        <v>14404</v>
      </c>
      <c r="C6886" s="221" t="s">
        <v>77</v>
      </c>
      <c r="D6886" s="222">
        <v>0.5444</v>
      </c>
      <c r="E6886" s="223">
        <f t="shared" si="1"/>
        <v>0.4556</v>
      </c>
      <c r="F6886" s="224">
        <v>155.79</v>
      </c>
    </row>
    <row r="6887">
      <c r="A6887" s="219" t="s">
        <v>14405</v>
      </c>
      <c r="B6887" s="220" t="s">
        <v>14406</v>
      </c>
      <c r="C6887" s="221" t="s">
        <v>107</v>
      </c>
      <c r="D6887" s="222">
        <v>0.6242</v>
      </c>
      <c r="E6887" s="223">
        <f t="shared" si="1"/>
        <v>0.3758</v>
      </c>
      <c r="F6887" s="224">
        <v>18.44</v>
      </c>
    </row>
    <row r="6888">
      <c r="A6888" s="219" t="s">
        <v>14407</v>
      </c>
      <c r="B6888" s="220" t="s">
        <v>14408</v>
      </c>
      <c r="C6888" s="221" t="s">
        <v>107</v>
      </c>
      <c r="D6888" s="222">
        <v>0.6269</v>
      </c>
      <c r="E6888" s="223">
        <f t="shared" si="1"/>
        <v>0.3731</v>
      </c>
      <c r="F6888" s="224">
        <v>26.96</v>
      </c>
    </row>
    <row r="6889">
      <c r="A6889" s="219" t="s">
        <v>14409</v>
      </c>
      <c r="B6889" s="220" t="s">
        <v>14410</v>
      </c>
      <c r="C6889" s="221" t="s">
        <v>107</v>
      </c>
      <c r="D6889" s="222">
        <v>0.6299</v>
      </c>
      <c r="E6889" s="223">
        <f t="shared" si="1"/>
        <v>0.3701</v>
      </c>
      <c r="F6889" s="224">
        <v>17.94</v>
      </c>
    </row>
    <row r="6890">
      <c r="A6890" s="219" t="s">
        <v>14411</v>
      </c>
      <c r="B6890" s="220" t="s">
        <v>14412</v>
      </c>
      <c r="C6890" s="221" t="s">
        <v>107</v>
      </c>
      <c r="D6890" s="222">
        <v>0.5131</v>
      </c>
      <c r="E6890" s="223">
        <f t="shared" si="1"/>
        <v>0.4869</v>
      </c>
      <c r="F6890" s="224">
        <v>13.0</v>
      </c>
    </row>
    <row r="6891">
      <c r="A6891" s="219" t="s">
        <v>14413</v>
      </c>
      <c r="B6891" s="220" t="s">
        <v>14414</v>
      </c>
      <c r="C6891" s="221" t="s">
        <v>107</v>
      </c>
      <c r="D6891" s="222">
        <v>0.4962</v>
      </c>
      <c r="E6891" s="223">
        <f t="shared" si="1"/>
        <v>0.5038</v>
      </c>
      <c r="F6891" s="224">
        <v>17.17</v>
      </c>
    </row>
    <row r="6892">
      <c r="A6892" s="219" t="s">
        <v>14415</v>
      </c>
      <c r="B6892" s="220" t="s">
        <v>14416</v>
      </c>
      <c r="C6892" s="221" t="s">
        <v>107</v>
      </c>
      <c r="D6892" s="222">
        <v>0.5187</v>
      </c>
      <c r="E6892" s="223">
        <f t="shared" si="1"/>
        <v>0.4813</v>
      </c>
      <c r="F6892" s="224">
        <v>8.56</v>
      </c>
    </row>
    <row r="6893">
      <c r="A6893" s="219" t="s">
        <v>14417</v>
      </c>
      <c r="B6893" s="220" t="s">
        <v>14418</v>
      </c>
      <c r="C6893" s="221" t="s">
        <v>32</v>
      </c>
      <c r="D6893" s="222">
        <v>0.5735</v>
      </c>
      <c r="E6893" s="223">
        <f t="shared" si="1"/>
        <v>0.4265</v>
      </c>
      <c r="F6893" s="224">
        <v>15.03</v>
      </c>
    </row>
    <row r="6894">
      <c r="A6894" s="219" t="s">
        <v>14419</v>
      </c>
      <c r="B6894" s="220" t="s">
        <v>14420</v>
      </c>
      <c r="C6894" s="221" t="s">
        <v>32</v>
      </c>
      <c r="D6894" s="222">
        <v>0.4518</v>
      </c>
      <c r="E6894" s="223">
        <f t="shared" si="1"/>
        <v>0.5482</v>
      </c>
      <c r="F6894" s="224">
        <v>80.04</v>
      </c>
    </row>
    <row r="6895">
      <c r="A6895" s="219" t="s">
        <v>14421</v>
      </c>
      <c r="B6895" s="220" t="s">
        <v>14422</v>
      </c>
      <c r="C6895" s="221" t="s">
        <v>32</v>
      </c>
      <c r="D6895" s="222">
        <v>0.414</v>
      </c>
      <c r="E6895" s="223">
        <f t="shared" si="1"/>
        <v>0.586</v>
      </c>
      <c r="F6895" s="224">
        <v>24.01</v>
      </c>
    </row>
    <row r="6896">
      <c r="A6896" s="219" t="s">
        <v>14423</v>
      </c>
      <c r="B6896" s="220" t="s">
        <v>14424</v>
      </c>
      <c r="C6896" s="221" t="s">
        <v>32</v>
      </c>
      <c r="D6896" s="222">
        <v>0.5526</v>
      </c>
      <c r="E6896" s="223">
        <f t="shared" si="1"/>
        <v>0.4474</v>
      </c>
      <c r="F6896" s="224">
        <v>12.07</v>
      </c>
    </row>
    <row r="6897">
      <c r="A6897" s="219" t="s">
        <v>14425</v>
      </c>
      <c r="B6897" s="220" t="s">
        <v>14426</v>
      </c>
      <c r="C6897" s="221" t="s">
        <v>32</v>
      </c>
      <c r="D6897" s="222">
        <v>0.4798</v>
      </c>
      <c r="E6897" s="223">
        <f t="shared" si="1"/>
        <v>0.5202</v>
      </c>
      <c r="F6897" s="224">
        <v>16.34</v>
      </c>
    </row>
    <row r="6898">
      <c r="A6898" s="219" t="s">
        <v>14427</v>
      </c>
      <c r="B6898" s="220" t="s">
        <v>14428</v>
      </c>
      <c r="C6898" s="221" t="s">
        <v>32</v>
      </c>
      <c r="D6898" s="222">
        <v>0.7362</v>
      </c>
      <c r="E6898" s="223">
        <f t="shared" si="1"/>
        <v>0.2638</v>
      </c>
      <c r="F6898" s="224">
        <v>29.79</v>
      </c>
    </row>
    <row r="6899">
      <c r="A6899" s="219" t="s">
        <v>14429</v>
      </c>
      <c r="B6899" s="220" t="s">
        <v>14430</v>
      </c>
      <c r="C6899" s="221" t="s">
        <v>107</v>
      </c>
      <c r="D6899" s="222">
        <v>0.4003</v>
      </c>
      <c r="E6899" s="223">
        <f t="shared" si="1"/>
        <v>0.5997</v>
      </c>
      <c r="F6899" s="224">
        <v>14.29</v>
      </c>
    </row>
    <row r="6900">
      <c r="A6900" s="219" t="s">
        <v>14431</v>
      </c>
      <c r="B6900" s="220" t="s">
        <v>14432</v>
      </c>
      <c r="C6900" s="221" t="s">
        <v>107</v>
      </c>
      <c r="D6900" s="222">
        <v>0.3719</v>
      </c>
      <c r="E6900" s="223">
        <f t="shared" si="1"/>
        <v>0.6281</v>
      </c>
      <c r="F6900" s="224">
        <v>4.41</v>
      </c>
    </row>
    <row r="6901">
      <c r="A6901" s="219" t="s">
        <v>14433</v>
      </c>
      <c r="B6901" s="220" t="s">
        <v>14434</v>
      </c>
      <c r="C6901" s="221" t="s">
        <v>107</v>
      </c>
      <c r="D6901" s="222">
        <v>0.4931</v>
      </c>
      <c r="E6901" s="223">
        <f t="shared" si="1"/>
        <v>0.5069</v>
      </c>
      <c r="F6901" s="224">
        <v>12.37</v>
      </c>
    </row>
    <row r="6902">
      <c r="A6902" s="219" t="s">
        <v>14435</v>
      </c>
      <c r="B6902" s="220" t="s">
        <v>14436</v>
      </c>
      <c r="C6902" s="221" t="s">
        <v>107</v>
      </c>
      <c r="D6902" s="222">
        <v>0.4011</v>
      </c>
      <c r="E6902" s="223">
        <f t="shared" si="1"/>
        <v>0.5989</v>
      </c>
      <c r="F6902" s="224">
        <v>20.02</v>
      </c>
    </row>
    <row r="6903">
      <c r="A6903" s="219" t="s">
        <v>14437</v>
      </c>
      <c r="B6903" s="220" t="s">
        <v>14438</v>
      </c>
      <c r="C6903" s="221" t="s">
        <v>107</v>
      </c>
      <c r="D6903" s="222">
        <v>0.6549</v>
      </c>
      <c r="E6903" s="223">
        <f t="shared" si="1"/>
        <v>0.3451</v>
      </c>
      <c r="F6903" s="224">
        <v>28.86</v>
      </c>
    </row>
    <row r="6904">
      <c r="A6904" s="219" t="s">
        <v>14439</v>
      </c>
      <c r="B6904" s="220" t="s">
        <v>14440</v>
      </c>
      <c r="C6904" s="221" t="s">
        <v>107</v>
      </c>
      <c r="D6904" s="222">
        <v>0.6586</v>
      </c>
      <c r="E6904" s="223">
        <f t="shared" si="1"/>
        <v>0.3414</v>
      </c>
      <c r="F6904" s="224">
        <v>31.9</v>
      </c>
    </row>
    <row r="6905">
      <c r="A6905" s="219" t="s">
        <v>14441</v>
      </c>
      <c r="B6905" s="220" t="s">
        <v>14442</v>
      </c>
      <c r="C6905" s="221" t="s">
        <v>107</v>
      </c>
      <c r="D6905" s="222">
        <v>0.4501</v>
      </c>
      <c r="E6905" s="223">
        <f t="shared" si="1"/>
        <v>0.5499</v>
      </c>
      <c r="F6905" s="224">
        <v>20.15</v>
      </c>
    </row>
    <row r="6906">
      <c r="A6906" s="219" t="s">
        <v>14443</v>
      </c>
      <c r="B6906" s="220" t="s">
        <v>14444</v>
      </c>
      <c r="C6906" s="221" t="s">
        <v>107</v>
      </c>
      <c r="D6906" s="222">
        <v>0.6652</v>
      </c>
      <c r="E6906" s="223">
        <f t="shared" si="1"/>
        <v>0.3348</v>
      </c>
      <c r="F6906" s="224">
        <v>28.76</v>
      </c>
    </row>
    <row r="6907">
      <c r="A6907" s="219" t="s">
        <v>14445</v>
      </c>
      <c r="B6907" s="220" t="s">
        <v>14446</v>
      </c>
      <c r="C6907" s="221" t="s">
        <v>107</v>
      </c>
      <c r="D6907" s="222">
        <v>0.4433</v>
      </c>
      <c r="E6907" s="223">
        <f t="shared" si="1"/>
        <v>0.5567</v>
      </c>
      <c r="F6907" s="224">
        <v>23.21</v>
      </c>
    </row>
    <row r="6908">
      <c r="A6908" s="219" t="s">
        <v>14447</v>
      </c>
      <c r="B6908" s="220" t="s">
        <v>14448</v>
      </c>
      <c r="C6908" s="221" t="s">
        <v>107</v>
      </c>
      <c r="D6908" s="222">
        <v>0.6549</v>
      </c>
      <c r="E6908" s="223">
        <f t="shared" si="1"/>
        <v>0.3451</v>
      </c>
      <c r="F6908" s="224">
        <v>28.86</v>
      </c>
    </row>
    <row r="6909">
      <c r="A6909" s="219" t="s">
        <v>14449</v>
      </c>
      <c r="B6909" s="220" t="s">
        <v>14450</v>
      </c>
      <c r="C6909" s="221" t="s">
        <v>107</v>
      </c>
      <c r="D6909" s="222">
        <v>0.4931</v>
      </c>
      <c r="E6909" s="223">
        <f t="shared" si="1"/>
        <v>0.5069</v>
      </c>
      <c r="F6909" s="224">
        <v>12.37</v>
      </c>
    </row>
    <row r="6910">
      <c r="A6910" s="219" t="s">
        <v>14451</v>
      </c>
      <c r="B6910" s="220" t="s">
        <v>14452</v>
      </c>
      <c r="C6910" s="221" t="s">
        <v>107</v>
      </c>
      <c r="D6910" s="222">
        <v>0.4033</v>
      </c>
      <c r="E6910" s="223">
        <f t="shared" si="1"/>
        <v>0.5967</v>
      </c>
      <c r="F6910" s="224">
        <v>26.95</v>
      </c>
    </row>
    <row r="6911">
      <c r="A6911" s="219" t="s">
        <v>14453</v>
      </c>
      <c r="B6911" s="220" t="s">
        <v>14454</v>
      </c>
      <c r="C6911" s="221" t="s">
        <v>107</v>
      </c>
      <c r="D6911" s="222">
        <v>0.4092</v>
      </c>
      <c r="E6911" s="223">
        <f t="shared" si="1"/>
        <v>0.5908</v>
      </c>
      <c r="F6911" s="224">
        <v>28.42</v>
      </c>
    </row>
    <row r="6912">
      <c r="A6912" s="219" t="s">
        <v>14455</v>
      </c>
      <c r="B6912" s="220" t="s">
        <v>14456</v>
      </c>
      <c r="C6912" s="221" t="s">
        <v>107</v>
      </c>
      <c r="D6912" s="222">
        <v>0.4011</v>
      </c>
      <c r="E6912" s="223">
        <f t="shared" si="1"/>
        <v>0.5989</v>
      </c>
      <c r="F6912" s="224">
        <v>20.02</v>
      </c>
    </row>
    <row r="6913">
      <c r="A6913" s="219" t="s">
        <v>14457</v>
      </c>
      <c r="B6913" s="220" t="s">
        <v>14458</v>
      </c>
      <c r="C6913" s="221" t="s">
        <v>107</v>
      </c>
      <c r="D6913" s="222">
        <v>0.4497</v>
      </c>
      <c r="E6913" s="223">
        <f t="shared" si="1"/>
        <v>0.5503</v>
      </c>
      <c r="F6913" s="224">
        <v>8.05</v>
      </c>
    </row>
    <row r="6914">
      <c r="A6914" s="219" t="s">
        <v>14459</v>
      </c>
      <c r="B6914" s="220" t="s">
        <v>14460</v>
      </c>
      <c r="C6914" s="221" t="s">
        <v>107</v>
      </c>
      <c r="D6914" s="222">
        <v>0.4429</v>
      </c>
      <c r="E6914" s="223">
        <f t="shared" si="1"/>
        <v>0.5571</v>
      </c>
      <c r="F6914" s="224">
        <v>12.53</v>
      </c>
    </row>
    <row r="6915">
      <c r="A6915" s="219" t="s">
        <v>14461</v>
      </c>
      <c r="B6915" s="220" t="s">
        <v>14462</v>
      </c>
      <c r="C6915" s="221" t="s">
        <v>107</v>
      </c>
      <c r="D6915" s="222">
        <v>0.4924</v>
      </c>
      <c r="E6915" s="223">
        <f t="shared" si="1"/>
        <v>0.5076</v>
      </c>
      <c r="F6915" s="224">
        <v>4.61</v>
      </c>
    </row>
    <row r="6916">
      <c r="A6916" s="219" t="s">
        <v>14463</v>
      </c>
      <c r="B6916" s="220" t="s">
        <v>14464</v>
      </c>
      <c r="C6916" s="221" t="s">
        <v>32</v>
      </c>
      <c r="D6916" s="222">
        <v>0.7187</v>
      </c>
      <c r="E6916" s="223">
        <f t="shared" si="1"/>
        <v>0.2813</v>
      </c>
      <c r="F6916" s="224">
        <v>49.41</v>
      </c>
    </row>
    <row r="6917">
      <c r="A6917" s="219" t="s">
        <v>14465</v>
      </c>
      <c r="B6917" s="220" t="s">
        <v>14466</v>
      </c>
      <c r="C6917" s="221" t="s">
        <v>32</v>
      </c>
      <c r="D6917" s="222">
        <v>0.7189</v>
      </c>
      <c r="E6917" s="223">
        <f t="shared" si="1"/>
        <v>0.2811</v>
      </c>
      <c r="F6917" s="224">
        <v>72.15</v>
      </c>
    </row>
    <row r="6918">
      <c r="A6918" s="219" t="s">
        <v>14467</v>
      </c>
      <c r="B6918" s="220" t="s">
        <v>14468</v>
      </c>
      <c r="C6918" s="221" t="s">
        <v>32</v>
      </c>
      <c r="D6918" s="222">
        <v>0.7188</v>
      </c>
      <c r="E6918" s="223">
        <f t="shared" si="1"/>
        <v>0.2812</v>
      </c>
      <c r="F6918" s="224">
        <v>18.53</v>
      </c>
    </row>
    <row r="6919">
      <c r="A6919" s="219" t="s">
        <v>14469</v>
      </c>
      <c r="B6919" s="220" t="s">
        <v>14470</v>
      </c>
      <c r="C6919" s="221" t="s">
        <v>32</v>
      </c>
      <c r="D6919" s="222">
        <v>0.7301</v>
      </c>
      <c r="E6919" s="223">
        <f t="shared" si="1"/>
        <v>0.2699</v>
      </c>
      <c r="F6919" s="224">
        <v>47.73</v>
      </c>
    </row>
    <row r="6920">
      <c r="A6920" s="219" t="s">
        <v>14471</v>
      </c>
      <c r="B6920" s="220" t="s">
        <v>14472</v>
      </c>
      <c r="C6920" s="221" t="s">
        <v>32</v>
      </c>
      <c r="D6920" s="222">
        <v>0.7303</v>
      </c>
      <c r="E6920" s="223">
        <f t="shared" si="1"/>
        <v>0.2697</v>
      </c>
      <c r="F6920" s="224">
        <v>69.7</v>
      </c>
    </row>
    <row r="6921">
      <c r="A6921" s="219" t="s">
        <v>14473</v>
      </c>
      <c r="B6921" s="220" t="s">
        <v>14474</v>
      </c>
      <c r="C6921" s="221" t="s">
        <v>32</v>
      </c>
      <c r="D6921" s="222">
        <v>0.7302</v>
      </c>
      <c r="E6921" s="223">
        <f t="shared" si="1"/>
        <v>0.2698</v>
      </c>
      <c r="F6921" s="224">
        <v>17.9</v>
      </c>
    </row>
    <row r="6922">
      <c r="A6922" s="219" t="s">
        <v>14475</v>
      </c>
      <c r="B6922" s="220" t="s">
        <v>14476</v>
      </c>
      <c r="C6922" s="221" t="s">
        <v>32</v>
      </c>
      <c r="D6922" s="222">
        <v>0.7177</v>
      </c>
      <c r="E6922" s="223">
        <f t="shared" si="1"/>
        <v>0.2823</v>
      </c>
      <c r="F6922" s="224">
        <v>2.09</v>
      </c>
    </row>
    <row r="6923">
      <c r="A6923" s="219" t="s">
        <v>14477</v>
      </c>
      <c r="B6923" s="220" t="s">
        <v>14478</v>
      </c>
      <c r="C6923" s="221" t="s">
        <v>32</v>
      </c>
      <c r="D6923" s="222">
        <v>0.7213</v>
      </c>
      <c r="E6923" s="223">
        <f t="shared" si="1"/>
        <v>0.2787</v>
      </c>
      <c r="F6923" s="224">
        <v>3.05</v>
      </c>
    </row>
    <row r="6924">
      <c r="A6924" s="219" t="s">
        <v>14479</v>
      </c>
      <c r="B6924" s="220" t="s">
        <v>14480</v>
      </c>
      <c r="C6924" s="221" t="s">
        <v>32</v>
      </c>
      <c r="D6924" s="222">
        <v>0.7051</v>
      </c>
      <c r="E6924" s="223">
        <f t="shared" si="1"/>
        <v>0.2949</v>
      </c>
      <c r="F6924" s="224">
        <v>0.78</v>
      </c>
    </row>
    <row r="6925">
      <c r="A6925" s="219" t="s">
        <v>14481</v>
      </c>
      <c r="B6925" s="220" t="s">
        <v>14482</v>
      </c>
      <c r="C6925" s="221" t="s">
        <v>32</v>
      </c>
      <c r="D6925" s="222">
        <v>0.7277</v>
      </c>
      <c r="E6925" s="223">
        <f t="shared" si="1"/>
        <v>0.2723</v>
      </c>
      <c r="F6925" s="224">
        <v>2.02</v>
      </c>
    </row>
    <row r="6926">
      <c r="A6926" s="219" t="s">
        <v>14483</v>
      </c>
      <c r="B6926" s="220" t="s">
        <v>14484</v>
      </c>
      <c r="C6926" s="221" t="s">
        <v>32</v>
      </c>
      <c r="D6926" s="222">
        <v>0.7322</v>
      </c>
      <c r="E6926" s="223">
        <f t="shared" si="1"/>
        <v>0.2678</v>
      </c>
      <c r="F6926" s="224">
        <v>2.95</v>
      </c>
    </row>
    <row r="6927">
      <c r="A6927" s="219" t="s">
        <v>14485</v>
      </c>
      <c r="B6927" s="220" t="s">
        <v>14486</v>
      </c>
      <c r="C6927" s="221" t="s">
        <v>32</v>
      </c>
      <c r="D6927" s="222">
        <v>0.72</v>
      </c>
      <c r="E6927" s="223">
        <f t="shared" si="1"/>
        <v>0.28</v>
      </c>
      <c r="F6927" s="224">
        <v>0.75</v>
      </c>
    </row>
    <row r="6928">
      <c r="A6928" s="219" t="s">
        <v>14487</v>
      </c>
      <c r="B6928" s="220" t="s">
        <v>14488</v>
      </c>
      <c r="C6928" s="221" t="s">
        <v>32</v>
      </c>
      <c r="D6928" s="222">
        <v>0.6837</v>
      </c>
      <c r="E6928" s="223">
        <f t="shared" si="1"/>
        <v>0.3163</v>
      </c>
      <c r="F6928" s="224">
        <v>30.54</v>
      </c>
    </row>
    <row r="6929">
      <c r="A6929" s="219" t="s">
        <v>14489</v>
      </c>
      <c r="B6929" s="220" t="s">
        <v>14490</v>
      </c>
      <c r="C6929" s="221" t="s">
        <v>32</v>
      </c>
      <c r="D6929" s="222">
        <v>0.6835</v>
      </c>
      <c r="E6929" s="223">
        <f t="shared" si="1"/>
        <v>0.3165</v>
      </c>
      <c r="F6929" s="224">
        <v>44.61</v>
      </c>
    </row>
    <row r="6930">
      <c r="A6930" s="219" t="s">
        <v>14491</v>
      </c>
      <c r="B6930" s="220" t="s">
        <v>14492</v>
      </c>
      <c r="C6930" s="221" t="s">
        <v>32</v>
      </c>
      <c r="D6930" s="222">
        <v>0.6824</v>
      </c>
      <c r="E6930" s="223">
        <f t="shared" si="1"/>
        <v>0.3176</v>
      </c>
      <c r="F6930" s="224">
        <v>11.46</v>
      </c>
    </row>
    <row r="6931">
      <c r="A6931" s="219" t="s">
        <v>14493</v>
      </c>
      <c r="B6931" s="220" t="s">
        <v>14494</v>
      </c>
      <c r="C6931" s="221" t="s">
        <v>32</v>
      </c>
      <c r="D6931" s="222">
        <v>0.686</v>
      </c>
      <c r="E6931" s="223">
        <f t="shared" si="1"/>
        <v>0.314</v>
      </c>
      <c r="F6931" s="224">
        <v>30.32</v>
      </c>
    </row>
    <row r="6932">
      <c r="A6932" s="219" t="s">
        <v>14495</v>
      </c>
      <c r="B6932" s="220" t="s">
        <v>14496</v>
      </c>
      <c r="C6932" s="221" t="s">
        <v>32</v>
      </c>
      <c r="D6932" s="222">
        <v>0.6861</v>
      </c>
      <c r="E6932" s="223">
        <f t="shared" si="1"/>
        <v>0.3139</v>
      </c>
      <c r="F6932" s="224">
        <v>44.28</v>
      </c>
    </row>
    <row r="6933">
      <c r="A6933" s="219" t="s">
        <v>14497</v>
      </c>
      <c r="B6933" s="220" t="s">
        <v>14498</v>
      </c>
      <c r="C6933" s="221" t="s">
        <v>32</v>
      </c>
      <c r="D6933" s="222">
        <v>0.6845</v>
      </c>
      <c r="E6933" s="223">
        <f t="shared" si="1"/>
        <v>0.3155</v>
      </c>
      <c r="F6933" s="224">
        <v>11.38</v>
      </c>
    </row>
    <row r="6934">
      <c r="A6934" s="219" t="s">
        <v>14499</v>
      </c>
      <c r="B6934" s="220" t="s">
        <v>14500</v>
      </c>
      <c r="C6934" s="221" t="s">
        <v>32</v>
      </c>
      <c r="D6934" s="222">
        <v>0.6481</v>
      </c>
      <c r="E6934" s="223">
        <f t="shared" si="1"/>
        <v>0.3519</v>
      </c>
      <c r="F6934" s="224">
        <v>7.19</v>
      </c>
    </row>
    <row r="6935">
      <c r="A6935" s="219" t="s">
        <v>14501</v>
      </c>
      <c r="B6935" s="220" t="s">
        <v>14502</v>
      </c>
      <c r="C6935" s="221" t="s">
        <v>32</v>
      </c>
      <c r="D6935" s="222">
        <v>0.648</v>
      </c>
      <c r="E6935" s="223">
        <f t="shared" si="1"/>
        <v>0.352</v>
      </c>
      <c r="F6935" s="224">
        <v>10.51</v>
      </c>
    </row>
    <row r="6936">
      <c r="A6936" s="219" t="s">
        <v>14503</v>
      </c>
      <c r="B6936" s="220" t="s">
        <v>14504</v>
      </c>
      <c r="C6936" s="221" t="s">
        <v>32</v>
      </c>
      <c r="D6936" s="222">
        <v>0.6506</v>
      </c>
      <c r="E6936" s="223">
        <f t="shared" si="1"/>
        <v>0.3494</v>
      </c>
      <c r="F6936" s="224">
        <v>2.69</v>
      </c>
    </row>
    <row r="6937">
      <c r="A6937" s="219" t="s">
        <v>14505</v>
      </c>
      <c r="B6937" s="220" t="s">
        <v>14506</v>
      </c>
      <c r="C6937" s="221" t="s">
        <v>32</v>
      </c>
      <c r="D6937" s="222">
        <v>0.6571</v>
      </c>
      <c r="E6937" s="223">
        <f t="shared" si="1"/>
        <v>0.3429</v>
      </c>
      <c r="F6937" s="224">
        <v>6.97</v>
      </c>
    </row>
    <row r="6938">
      <c r="A6938" s="219" t="s">
        <v>14507</v>
      </c>
      <c r="B6938" s="220" t="s">
        <v>14508</v>
      </c>
      <c r="C6938" s="221" t="s">
        <v>32</v>
      </c>
      <c r="D6938" s="222">
        <v>0.6572</v>
      </c>
      <c r="E6938" s="223">
        <f t="shared" si="1"/>
        <v>0.3428</v>
      </c>
      <c r="F6938" s="224">
        <v>10.18</v>
      </c>
    </row>
    <row r="6939">
      <c r="A6939" s="219" t="s">
        <v>14509</v>
      </c>
      <c r="B6939" s="220" t="s">
        <v>14510</v>
      </c>
      <c r="C6939" s="221" t="s">
        <v>32</v>
      </c>
      <c r="D6939" s="222">
        <v>0.6552</v>
      </c>
      <c r="E6939" s="223">
        <f t="shared" si="1"/>
        <v>0.3448</v>
      </c>
      <c r="F6939" s="224">
        <v>2.61</v>
      </c>
    </row>
    <row r="6940">
      <c r="A6940" s="219" t="s">
        <v>14511</v>
      </c>
      <c r="B6940" s="220" t="s">
        <v>14512</v>
      </c>
      <c r="C6940" s="221" t="s">
        <v>32</v>
      </c>
      <c r="D6940" s="222">
        <v>0.1139</v>
      </c>
      <c r="E6940" s="223">
        <f t="shared" si="1"/>
        <v>0.8861</v>
      </c>
      <c r="F6940" s="224">
        <v>54.0</v>
      </c>
    </row>
    <row r="6941">
      <c r="A6941" s="219" t="s">
        <v>14513</v>
      </c>
      <c r="B6941" s="220" t="s">
        <v>14514</v>
      </c>
      <c r="C6941" s="221" t="s">
        <v>32</v>
      </c>
      <c r="D6941" s="222">
        <v>0.507</v>
      </c>
      <c r="E6941" s="223">
        <f t="shared" si="1"/>
        <v>0.493</v>
      </c>
      <c r="F6941" s="224">
        <v>7.18</v>
      </c>
    </row>
    <row r="6942">
      <c r="A6942" s="219" t="s">
        <v>14515</v>
      </c>
      <c r="B6942" s="220" t="s">
        <v>14516</v>
      </c>
      <c r="C6942" s="221" t="s">
        <v>32</v>
      </c>
      <c r="D6942" s="222">
        <v>0.2577</v>
      </c>
      <c r="E6942" s="223">
        <f t="shared" si="1"/>
        <v>0.7423</v>
      </c>
      <c r="F6942" s="224">
        <v>24.76</v>
      </c>
    </row>
    <row r="6943">
      <c r="A6943" s="219" t="s">
        <v>14517</v>
      </c>
      <c r="B6943" s="220" t="s">
        <v>14518</v>
      </c>
      <c r="C6943" s="221" t="s">
        <v>32</v>
      </c>
      <c r="D6943" s="222">
        <v>0.5039</v>
      </c>
      <c r="E6943" s="223">
        <f t="shared" si="1"/>
        <v>0.4961</v>
      </c>
      <c r="F6943" s="224">
        <v>9.05</v>
      </c>
    </row>
    <row r="6944">
      <c r="A6944" s="219" t="s">
        <v>14519</v>
      </c>
      <c r="B6944" s="220" t="s">
        <v>14520</v>
      </c>
      <c r="C6944" s="221" t="s">
        <v>32</v>
      </c>
      <c r="D6944" s="222">
        <v>0.4231</v>
      </c>
      <c r="E6944" s="223">
        <f t="shared" si="1"/>
        <v>0.5769</v>
      </c>
      <c r="F6944" s="224">
        <v>15.01</v>
      </c>
    </row>
    <row r="6945">
      <c r="A6945" s="219" t="s">
        <v>14521</v>
      </c>
      <c r="B6945" s="220" t="s">
        <v>14522</v>
      </c>
      <c r="C6945" s="221" t="s">
        <v>32</v>
      </c>
      <c r="D6945" s="222">
        <v>0.467</v>
      </c>
      <c r="E6945" s="223">
        <f t="shared" si="1"/>
        <v>0.533</v>
      </c>
      <c r="F6945" s="224">
        <v>4.39</v>
      </c>
    </row>
    <row r="6946">
      <c r="A6946" s="219" t="s">
        <v>14523</v>
      </c>
      <c r="B6946" s="220" t="s">
        <v>14524</v>
      </c>
      <c r="C6946" s="221" t="s">
        <v>32</v>
      </c>
      <c r="D6946" s="222">
        <v>0.4364</v>
      </c>
      <c r="E6946" s="223">
        <f t="shared" si="1"/>
        <v>0.5636</v>
      </c>
      <c r="F6946" s="224">
        <v>5.5</v>
      </c>
    </row>
    <row r="6947">
      <c r="A6947" s="219" t="s">
        <v>14525</v>
      </c>
      <c r="B6947" s="220" t="s">
        <v>14526</v>
      </c>
      <c r="C6947" s="221" t="s">
        <v>32</v>
      </c>
      <c r="D6947" s="222">
        <v>0.4484</v>
      </c>
      <c r="E6947" s="223">
        <f t="shared" si="1"/>
        <v>0.5516</v>
      </c>
      <c r="F6947" s="224">
        <v>6.98</v>
      </c>
    </row>
    <row r="6948">
      <c r="A6948" s="219" t="s">
        <v>14527</v>
      </c>
      <c r="B6948" s="220" t="s">
        <v>14528</v>
      </c>
      <c r="C6948" s="221" t="s">
        <v>32</v>
      </c>
      <c r="D6948" s="222">
        <v>0.7302</v>
      </c>
      <c r="E6948" s="223">
        <f t="shared" si="1"/>
        <v>0.2698</v>
      </c>
      <c r="F6948" s="224">
        <v>58.71</v>
      </c>
    </row>
    <row r="6949">
      <c r="A6949" s="219" t="s">
        <v>14529</v>
      </c>
      <c r="B6949" s="220" t="s">
        <v>14530</v>
      </c>
      <c r="C6949" s="221" t="s">
        <v>32</v>
      </c>
      <c r="D6949" s="222">
        <v>0.7193</v>
      </c>
      <c r="E6949" s="223">
        <f t="shared" si="1"/>
        <v>0.2807</v>
      </c>
      <c r="F6949" s="224">
        <v>6.59</v>
      </c>
    </row>
    <row r="6950">
      <c r="A6950" s="219" t="s">
        <v>14531</v>
      </c>
      <c r="B6950" s="220" t="s">
        <v>14532</v>
      </c>
      <c r="C6950" s="221" t="s">
        <v>32</v>
      </c>
      <c r="D6950" s="222">
        <v>0.7189</v>
      </c>
      <c r="E6950" s="223">
        <f t="shared" si="1"/>
        <v>0.2811</v>
      </c>
      <c r="F6950" s="224">
        <v>42.94</v>
      </c>
    </row>
    <row r="6951">
      <c r="A6951" s="219" t="s">
        <v>14533</v>
      </c>
      <c r="B6951" s="220" t="s">
        <v>14534</v>
      </c>
      <c r="C6951" s="221" t="s">
        <v>32</v>
      </c>
      <c r="D6951" s="222">
        <v>0.7189</v>
      </c>
      <c r="E6951" s="223">
        <f t="shared" si="1"/>
        <v>0.2811</v>
      </c>
      <c r="F6951" s="224">
        <v>15.05</v>
      </c>
    </row>
    <row r="6952">
      <c r="A6952" s="219" t="s">
        <v>14535</v>
      </c>
      <c r="B6952" s="220" t="s">
        <v>14536</v>
      </c>
      <c r="C6952" s="221" t="s">
        <v>107</v>
      </c>
      <c r="D6952" s="222">
        <v>0.7186</v>
      </c>
      <c r="E6952" s="223">
        <f t="shared" si="1"/>
        <v>0.2814</v>
      </c>
      <c r="F6952" s="224">
        <v>9.95</v>
      </c>
    </row>
    <row r="6953">
      <c r="A6953" s="219" t="s">
        <v>14537</v>
      </c>
      <c r="B6953" s="220" t="s">
        <v>14538</v>
      </c>
      <c r="C6953" s="221" t="s">
        <v>107</v>
      </c>
      <c r="D6953" s="222">
        <v>0.7303</v>
      </c>
      <c r="E6953" s="223">
        <f t="shared" si="1"/>
        <v>0.2697</v>
      </c>
      <c r="F6953" s="224">
        <v>10.68</v>
      </c>
    </row>
    <row r="6954">
      <c r="A6954" s="219" t="s">
        <v>14539</v>
      </c>
      <c r="B6954" s="220" t="s">
        <v>14540</v>
      </c>
      <c r="C6954" s="221" t="s">
        <v>107</v>
      </c>
      <c r="D6954" s="222">
        <v>0.7305</v>
      </c>
      <c r="E6954" s="223">
        <f t="shared" si="1"/>
        <v>0.2695</v>
      </c>
      <c r="F6954" s="224">
        <v>9.61</v>
      </c>
    </row>
    <row r="6955">
      <c r="A6955" s="219" t="s">
        <v>14541</v>
      </c>
      <c r="B6955" s="220" t="s">
        <v>14542</v>
      </c>
      <c r="C6955" s="221" t="s">
        <v>107</v>
      </c>
      <c r="D6955" s="222">
        <v>0.7266</v>
      </c>
      <c r="E6955" s="223">
        <f t="shared" si="1"/>
        <v>0.2734</v>
      </c>
      <c r="F6955" s="224">
        <v>6.84</v>
      </c>
    </row>
    <row r="6956">
      <c r="A6956" s="219" t="s">
        <v>14543</v>
      </c>
      <c r="B6956" s="220" t="s">
        <v>14544</v>
      </c>
      <c r="C6956" s="221" t="s">
        <v>107</v>
      </c>
      <c r="D6956" s="222">
        <v>0.7296</v>
      </c>
      <c r="E6956" s="223">
        <f t="shared" si="1"/>
        <v>0.2704</v>
      </c>
      <c r="F6956" s="224">
        <v>7.84</v>
      </c>
    </row>
    <row r="6957">
      <c r="A6957" s="219" t="s">
        <v>14545</v>
      </c>
      <c r="B6957" s="220" t="s">
        <v>14546</v>
      </c>
      <c r="C6957" s="221" t="s">
        <v>107</v>
      </c>
      <c r="D6957" s="222">
        <v>0.729</v>
      </c>
      <c r="E6957" s="223">
        <f t="shared" si="1"/>
        <v>0.271</v>
      </c>
      <c r="F6957" s="224">
        <v>6.79</v>
      </c>
    </row>
    <row r="6958">
      <c r="A6958" s="219" t="s">
        <v>14547</v>
      </c>
      <c r="B6958" s="220" t="s">
        <v>14548</v>
      </c>
      <c r="C6958" s="221" t="s">
        <v>107</v>
      </c>
      <c r="D6958" s="222">
        <v>0.6859</v>
      </c>
      <c r="E6958" s="223">
        <f t="shared" si="1"/>
        <v>0.3141</v>
      </c>
      <c r="F6958" s="224">
        <v>10.03</v>
      </c>
    </row>
    <row r="6959">
      <c r="A6959" s="219" t="s">
        <v>14549</v>
      </c>
      <c r="B6959" s="220" t="s">
        <v>14550</v>
      </c>
      <c r="C6959" s="221" t="s">
        <v>107</v>
      </c>
      <c r="D6959" s="222">
        <v>0.6849</v>
      </c>
      <c r="E6959" s="223">
        <f t="shared" si="1"/>
        <v>0.3151</v>
      </c>
      <c r="F6959" s="224">
        <v>13.33</v>
      </c>
    </row>
    <row r="6960">
      <c r="A6960" s="219" t="s">
        <v>14551</v>
      </c>
      <c r="B6960" s="220" t="s">
        <v>14552</v>
      </c>
      <c r="C6960" s="221" t="s">
        <v>107</v>
      </c>
      <c r="D6960" s="222">
        <v>0.6843</v>
      </c>
      <c r="E6960" s="223">
        <f t="shared" si="1"/>
        <v>0.3157</v>
      </c>
      <c r="F6960" s="224">
        <v>7.57</v>
      </c>
    </row>
    <row r="6961">
      <c r="A6961" s="219" t="s">
        <v>14553</v>
      </c>
      <c r="B6961" s="220" t="s">
        <v>14554</v>
      </c>
      <c r="C6961" s="221" t="s">
        <v>107</v>
      </c>
      <c r="D6961" s="222">
        <v>0.7025</v>
      </c>
      <c r="E6961" s="223">
        <f t="shared" si="1"/>
        <v>0.2975</v>
      </c>
      <c r="F6961" s="224">
        <v>20.74</v>
      </c>
    </row>
    <row r="6962">
      <c r="A6962" s="219" t="s">
        <v>14555</v>
      </c>
      <c r="B6962" s="220" t="s">
        <v>14556</v>
      </c>
      <c r="C6962" s="221" t="s">
        <v>107</v>
      </c>
      <c r="D6962" s="222">
        <v>0.7027</v>
      </c>
      <c r="E6962" s="223">
        <f t="shared" si="1"/>
        <v>0.2973</v>
      </c>
      <c r="F6962" s="224">
        <v>27.55</v>
      </c>
    </row>
    <row r="6963">
      <c r="A6963" s="219" t="s">
        <v>14557</v>
      </c>
      <c r="B6963" s="220" t="s">
        <v>14558</v>
      </c>
      <c r="C6963" s="221" t="s">
        <v>107</v>
      </c>
      <c r="D6963" s="222">
        <v>0.7027</v>
      </c>
      <c r="E6963" s="223">
        <f t="shared" si="1"/>
        <v>0.2973</v>
      </c>
      <c r="F6963" s="224">
        <v>15.64</v>
      </c>
    </row>
    <row r="6964">
      <c r="A6964" s="219" t="s">
        <v>14559</v>
      </c>
      <c r="B6964" s="220" t="s">
        <v>14560</v>
      </c>
      <c r="C6964" s="221" t="s">
        <v>107</v>
      </c>
      <c r="D6964" s="222">
        <v>0.3394</v>
      </c>
      <c r="E6964" s="223">
        <f t="shared" si="1"/>
        <v>0.6606</v>
      </c>
      <c r="F6964" s="224">
        <v>22.66</v>
      </c>
    </row>
    <row r="6965">
      <c r="A6965" s="219" t="s">
        <v>14561</v>
      </c>
      <c r="B6965" s="220" t="s">
        <v>14562</v>
      </c>
      <c r="C6965" s="221" t="s">
        <v>107</v>
      </c>
      <c r="D6965" s="222">
        <v>0.2754</v>
      </c>
      <c r="E6965" s="223">
        <f t="shared" si="1"/>
        <v>0.7246</v>
      </c>
      <c r="F6965" s="224">
        <v>27.41</v>
      </c>
    </row>
    <row r="6966">
      <c r="A6966" s="219" t="s">
        <v>14563</v>
      </c>
      <c r="B6966" s="220" t="s">
        <v>14564</v>
      </c>
      <c r="C6966" s="221" t="s">
        <v>107</v>
      </c>
      <c r="D6966" s="222">
        <v>0.2854</v>
      </c>
      <c r="E6966" s="223">
        <f t="shared" si="1"/>
        <v>0.7146</v>
      </c>
      <c r="F6966" s="224">
        <v>4.73</v>
      </c>
    </row>
    <row r="6967">
      <c r="A6967" s="219" t="s">
        <v>14565</v>
      </c>
      <c r="B6967" s="220" t="s">
        <v>14566</v>
      </c>
      <c r="C6967" s="221" t="s">
        <v>107</v>
      </c>
      <c r="D6967" s="222">
        <v>0.4739</v>
      </c>
      <c r="E6967" s="223">
        <f t="shared" si="1"/>
        <v>0.5261</v>
      </c>
      <c r="F6967" s="224">
        <v>18.8</v>
      </c>
    </row>
    <row r="6968">
      <c r="A6968" s="219" t="s">
        <v>14567</v>
      </c>
      <c r="B6968" s="220" t="s">
        <v>14568</v>
      </c>
      <c r="C6968" s="221" t="s">
        <v>107</v>
      </c>
      <c r="D6968" s="222">
        <v>0.4132</v>
      </c>
      <c r="E6968" s="223">
        <f t="shared" si="1"/>
        <v>0.5868</v>
      </c>
      <c r="F6968" s="224">
        <v>21.15</v>
      </c>
    </row>
    <row r="6969">
      <c r="A6969" s="219" t="s">
        <v>14569</v>
      </c>
      <c r="B6969" s="220" t="s">
        <v>14570</v>
      </c>
      <c r="C6969" s="221" t="s">
        <v>107</v>
      </c>
      <c r="D6969" s="222">
        <v>0.3786</v>
      </c>
      <c r="E6969" s="223">
        <f t="shared" si="1"/>
        <v>0.6214</v>
      </c>
      <c r="F6969" s="224">
        <v>4.12</v>
      </c>
    </row>
    <row r="6970">
      <c r="A6970" s="219" t="s">
        <v>14571</v>
      </c>
      <c r="B6970" s="220" t="s">
        <v>14572</v>
      </c>
      <c r="C6970" s="221" t="s">
        <v>77</v>
      </c>
      <c r="D6970" s="222">
        <v>0.3948</v>
      </c>
      <c r="E6970" s="223">
        <f t="shared" si="1"/>
        <v>0.6052</v>
      </c>
      <c r="F6970" s="224">
        <v>37.87</v>
      </c>
    </row>
    <row r="6971">
      <c r="A6971" s="219" t="s">
        <v>14573</v>
      </c>
      <c r="B6971" s="220" t="s">
        <v>14574</v>
      </c>
      <c r="C6971" s="221" t="s">
        <v>77</v>
      </c>
      <c r="D6971" s="222">
        <v>0.2666</v>
      </c>
      <c r="E6971" s="223">
        <f t="shared" si="1"/>
        <v>0.7334</v>
      </c>
      <c r="F6971" s="224">
        <v>38.75</v>
      </c>
    </row>
    <row r="6972">
      <c r="A6972" s="219" t="s">
        <v>14575</v>
      </c>
      <c r="B6972" s="220" t="s">
        <v>14576</v>
      </c>
      <c r="C6972" s="221" t="s">
        <v>107</v>
      </c>
      <c r="D6972" s="222">
        <v>0.3877</v>
      </c>
      <c r="E6972" s="223">
        <f t="shared" si="1"/>
        <v>0.6123</v>
      </c>
      <c r="F6972" s="224">
        <v>57.18</v>
      </c>
    </row>
    <row r="6973">
      <c r="A6973" s="219" t="s">
        <v>14577</v>
      </c>
      <c r="B6973" s="220" t="s">
        <v>14578</v>
      </c>
      <c r="C6973" s="221" t="s">
        <v>107</v>
      </c>
      <c r="D6973" s="222">
        <v>0.347</v>
      </c>
      <c r="E6973" s="223">
        <f t="shared" si="1"/>
        <v>0.653</v>
      </c>
      <c r="F6973" s="224">
        <v>63.89</v>
      </c>
    </row>
    <row r="6974">
      <c r="A6974" s="219" t="s">
        <v>14579</v>
      </c>
      <c r="B6974" s="220" t="s">
        <v>14580</v>
      </c>
      <c r="C6974" s="221" t="s">
        <v>77</v>
      </c>
      <c r="D6974" s="222">
        <v>0.5709</v>
      </c>
      <c r="E6974" s="223">
        <f t="shared" si="1"/>
        <v>0.4291</v>
      </c>
      <c r="F6974" s="224">
        <v>46.4</v>
      </c>
    </row>
    <row r="6975">
      <c r="A6975" s="219" t="s">
        <v>14581</v>
      </c>
      <c r="B6975" s="220" t="s">
        <v>14582</v>
      </c>
      <c r="C6975" s="221" t="s">
        <v>77</v>
      </c>
      <c r="D6975" s="222">
        <v>0.554</v>
      </c>
      <c r="E6975" s="223">
        <f t="shared" si="1"/>
        <v>0.446</v>
      </c>
      <c r="F6975" s="224">
        <v>39.44</v>
      </c>
    </row>
    <row r="6976">
      <c r="A6976" s="219" t="s">
        <v>14583</v>
      </c>
      <c r="B6976" s="220" t="s">
        <v>14584</v>
      </c>
      <c r="C6976" s="221" t="s">
        <v>77</v>
      </c>
      <c r="D6976" s="222">
        <v>0.5676</v>
      </c>
      <c r="E6976" s="223">
        <f t="shared" si="1"/>
        <v>0.4324</v>
      </c>
      <c r="F6976" s="224">
        <v>44.8</v>
      </c>
    </row>
    <row r="6977">
      <c r="A6977" s="219" t="s">
        <v>14585</v>
      </c>
      <c r="B6977" s="220" t="s">
        <v>14586</v>
      </c>
      <c r="C6977" s="221" t="s">
        <v>77</v>
      </c>
      <c r="D6977" s="222">
        <v>0.5415</v>
      </c>
      <c r="E6977" s="223">
        <f t="shared" si="1"/>
        <v>0.4585</v>
      </c>
      <c r="F6977" s="224">
        <v>35.7</v>
      </c>
    </row>
    <row r="6978">
      <c r="A6978" s="219" t="s">
        <v>14587</v>
      </c>
      <c r="B6978" s="220" t="s">
        <v>14588</v>
      </c>
      <c r="C6978" s="221" t="s">
        <v>77</v>
      </c>
      <c r="D6978" s="222">
        <v>0.5583</v>
      </c>
      <c r="E6978" s="223">
        <f t="shared" si="1"/>
        <v>0.4417</v>
      </c>
      <c r="F6978" s="224">
        <v>41.05</v>
      </c>
    </row>
    <row r="6979">
      <c r="A6979" s="219" t="s">
        <v>14589</v>
      </c>
      <c r="B6979" s="220" t="s">
        <v>14590</v>
      </c>
      <c r="C6979" s="221" t="s">
        <v>77</v>
      </c>
      <c r="D6979" s="222">
        <v>0.5284</v>
      </c>
      <c r="E6979" s="223">
        <f t="shared" si="1"/>
        <v>0.4716</v>
      </c>
      <c r="F6979" s="224">
        <v>32.4</v>
      </c>
    </row>
    <row r="6980">
      <c r="A6980" s="219" t="s">
        <v>14591</v>
      </c>
      <c r="B6980" s="220" t="s">
        <v>14592</v>
      </c>
      <c r="C6980" s="221" t="s">
        <v>77</v>
      </c>
      <c r="D6980" s="222">
        <v>0.566</v>
      </c>
      <c r="E6980" s="223">
        <f t="shared" si="1"/>
        <v>0.434</v>
      </c>
      <c r="F6980" s="224">
        <v>44.26</v>
      </c>
    </row>
    <row r="6981">
      <c r="A6981" s="219" t="s">
        <v>14593</v>
      </c>
      <c r="B6981" s="220" t="s">
        <v>14594</v>
      </c>
      <c r="C6981" s="221" t="s">
        <v>77</v>
      </c>
      <c r="D6981" s="222">
        <v>0.5531</v>
      </c>
      <c r="E6981" s="223">
        <f t="shared" si="1"/>
        <v>0.4469</v>
      </c>
      <c r="F6981" s="224">
        <v>39.18</v>
      </c>
    </row>
    <row r="6982">
      <c r="A6982" s="219" t="s">
        <v>14595</v>
      </c>
      <c r="B6982" s="220" t="s">
        <v>14596</v>
      </c>
      <c r="C6982" s="221" t="s">
        <v>77</v>
      </c>
      <c r="D6982" s="222">
        <v>0.5625</v>
      </c>
      <c r="E6982" s="223">
        <f t="shared" si="1"/>
        <v>0.4375</v>
      </c>
      <c r="F6982" s="224">
        <v>42.65</v>
      </c>
    </row>
    <row r="6983">
      <c r="A6983" s="219" t="s">
        <v>14597</v>
      </c>
      <c r="B6983" s="220" t="s">
        <v>14598</v>
      </c>
      <c r="C6983" s="221" t="s">
        <v>77</v>
      </c>
      <c r="D6983" s="222">
        <v>0.5331</v>
      </c>
      <c r="E6983" s="223">
        <f t="shared" si="1"/>
        <v>0.4669</v>
      </c>
      <c r="F6983" s="224">
        <v>33.56</v>
      </c>
    </row>
    <row r="6984">
      <c r="A6984" s="219" t="s">
        <v>14599</v>
      </c>
      <c r="B6984" s="220" t="s">
        <v>14600</v>
      </c>
      <c r="C6984" s="221" t="s">
        <v>77</v>
      </c>
      <c r="D6984" s="222">
        <v>0.5519</v>
      </c>
      <c r="E6984" s="223">
        <f t="shared" si="1"/>
        <v>0.4481</v>
      </c>
      <c r="F6984" s="224">
        <v>38.9</v>
      </c>
    </row>
    <row r="6985">
      <c r="A6985" s="219" t="s">
        <v>14601</v>
      </c>
      <c r="B6985" s="220" t="s">
        <v>14602</v>
      </c>
      <c r="C6985" s="221" t="s">
        <v>77</v>
      </c>
      <c r="D6985" s="222">
        <v>0.56</v>
      </c>
      <c r="E6985" s="223">
        <f t="shared" si="1"/>
        <v>0.44</v>
      </c>
      <c r="F6985" s="224">
        <v>41.84</v>
      </c>
    </row>
    <row r="6986">
      <c r="A6986" s="219" t="s">
        <v>14603</v>
      </c>
      <c r="B6986" s="220" t="s">
        <v>14604</v>
      </c>
      <c r="C6986" s="221" t="s">
        <v>77</v>
      </c>
      <c r="D6986" s="222">
        <v>0.5563</v>
      </c>
      <c r="E6986" s="223">
        <f t="shared" si="1"/>
        <v>0.4437</v>
      </c>
      <c r="F6986" s="224">
        <v>40.34</v>
      </c>
    </row>
    <row r="6987">
      <c r="A6987" s="219" t="s">
        <v>14605</v>
      </c>
      <c r="B6987" s="220" t="s">
        <v>14606</v>
      </c>
      <c r="C6987" s="221" t="s">
        <v>77</v>
      </c>
      <c r="D6987" s="222">
        <v>0.5313</v>
      </c>
      <c r="E6987" s="223">
        <f t="shared" si="1"/>
        <v>0.4687</v>
      </c>
      <c r="F6987" s="224">
        <v>33.09</v>
      </c>
    </row>
    <row r="6988">
      <c r="A6988" s="219" t="s">
        <v>14607</v>
      </c>
      <c r="B6988" s="220" t="s">
        <v>14608</v>
      </c>
      <c r="C6988" s="221" t="s">
        <v>77</v>
      </c>
      <c r="D6988" s="222">
        <v>0.5441</v>
      </c>
      <c r="E6988" s="223">
        <f t="shared" si="1"/>
        <v>0.4559</v>
      </c>
      <c r="F6988" s="224">
        <v>36.48</v>
      </c>
    </row>
    <row r="6989">
      <c r="A6989" s="219" t="s">
        <v>14609</v>
      </c>
      <c r="B6989" s="220" t="s">
        <v>14610</v>
      </c>
      <c r="C6989" s="221" t="s">
        <v>77</v>
      </c>
      <c r="D6989" s="222">
        <v>0.4115</v>
      </c>
      <c r="E6989" s="223">
        <f t="shared" si="1"/>
        <v>0.5885</v>
      </c>
      <c r="F6989" s="224">
        <v>84.95</v>
      </c>
    </row>
    <row r="6990">
      <c r="A6990" s="219" t="s">
        <v>14611</v>
      </c>
      <c r="B6990" s="220" t="s">
        <v>14612</v>
      </c>
      <c r="C6990" s="221" t="s">
        <v>77</v>
      </c>
      <c r="D6990" s="222">
        <v>0.4387</v>
      </c>
      <c r="E6990" s="223">
        <f t="shared" si="1"/>
        <v>0.5613</v>
      </c>
      <c r="F6990" s="224">
        <v>68.84</v>
      </c>
    </row>
    <row r="6991">
      <c r="A6991" s="219" t="s">
        <v>14613</v>
      </c>
      <c r="B6991" s="220" t="s">
        <v>14614</v>
      </c>
      <c r="C6991" s="221" t="s">
        <v>77</v>
      </c>
      <c r="D6991" s="222">
        <v>0.3525</v>
      </c>
      <c r="E6991" s="223">
        <f t="shared" si="1"/>
        <v>0.6475</v>
      </c>
      <c r="F6991" s="224">
        <v>88.46</v>
      </c>
    </row>
    <row r="6992">
      <c r="A6992" s="219" t="s">
        <v>14615</v>
      </c>
      <c r="B6992" s="220" t="s">
        <v>14616</v>
      </c>
      <c r="C6992" s="221" t="s">
        <v>77</v>
      </c>
      <c r="D6992" s="222">
        <v>0.4079</v>
      </c>
      <c r="E6992" s="223">
        <f t="shared" si="1"/>
        <v>0.5921</v>
      </c>
      <c r="F6992" s="224">
        <v>60.4</v>
      </c>
    </row>
    <row r="6993">
      <c r="A6993" s="219" t="s">
        <v>14617</v>
      </c>
      <c r="B6993" s="220" t="s">
        <v>14618</v>
      </c>
      <c r="C6993" s="221" t="s">
        <v>145</v>
      </c>
      <c r="D6993" s="222">
        <v>0.0757</v>
      </c>
      <c r="E6993" s="223">
        <f t="shared" si="1"/>
        <v>0.9243</v>
      </c>
      <c r="F6993" s="224">
        <v>132.32</v>
      </c>
    </row>
    <row r="6994">
      <c r="A6994" s="219" t="s">
        <v>14619</v>
      </c>
      <c r="B6994" s="220" t="s">
        <v>14620</v>
      </c>
      <c r="C6994" s="221" t="s">
        <v>145</v>
      </c>
      <c r="D6994" s="222">
        <v>0.1023</v>
      </c>
      <c r="E6994" s="223">
        <f t="shared" si="1"/>
        <v>0.8977</v>
      </c>
      <c r="F6994" s="224">
        <v>80.92</v>
      </c>
    </row>
    <row r="6995">
      <c r="A6995" s="219" t="s">
        <v>14621</v>
      </c>
      <c r="B6995" s="220" t="s">
        <v>14622</v>
      </c>
      <c r="C6995" s="221" t="s">
        <v>145</v>
      </c>
      <c r="D6995" s="222">
        <v>0.0575</v>
      </c>
      <c r="E6995" s="223">
        <f t="shared" si="1"/>
        <v>0.9425</v>
      </c>
      <c r="F6995" s="224">
        <v>143.94</v>
      </c>
    </row>
    <row r="6996">
      <c r="A6996" s="219" t="s">
        <v>14623</v>
      </c>
      <c r="B6996" s="220" t="s">
        <v>14624</v>
      </c>
      <c r="C6996" s="221" t="s">
        <v>145</v>
      </c>
      <c r="D6996" s="222">
        <v>0.0477</v>
      </c>
      <c r="E6996" s="223">
        <f t="shared" si="1"/>
        <v>0.9523</v>
      </c>
      <c r="F6996" s="224">
        <v>173.44</v>
      </c>
    </row>
    <row r="6997">
      <c r="A6997" s="219" t="s">
        <v>14625</v>
      </c>
      <c r="B6997" s="220" t="s">
        <v>14626</v>
      </c>
      <c r="C6997" s="221" t="s">
        <v>145</v>
      </c>
      <c r="D6997" s="222">
        <v>0.0409</v>
      </c>
      <c r="E6997" s="223">
        <f t="shared" si="1"/>
        <v>0.9591</v>
      </c>
      <c r="F6997" s="224">
        <v>202.54</v>
      </c>
    </row>
    <row r="6998">
      <c r="A6998" s="219" t="s">
        <v>14627</v>
      </c>
      <c r="B6998" s="220" t="s">
        <v>14628</v>
      </c>
      <c r="C6998" s="221" t="s">
        <v>145</v>
      </c>
      <c r="D6998" s="222">
        <v>0.1147</v>
      </c>
      <c r="E6998" s="223">
        <f t="shared" si="1"/>
        <v>0.8853</v>
      </c>
      <c r="F6998" s="224">
        <v>72.19</v>
      </c>
    </row>
    <row r="6999">
      <c r="A6999" s="219" t="s">
        <v>14629</v>
      </c>
      <c r="B6999" s="220" t="s">
        <v>14630</v>
      </c>
      <c r="C6999" s="221" t="s">
        <v>145</v>
      </c>
      <c r="D6999" s="222">
        <v>0.0611</v>
      </c>
      <c r="E6999" s="223">
        <f t="shared" si="1"/>
        <v>0.9389</v>
      </c>
      <c r="F6999" s="224">
        <v>135.55</v>
      </c>
    </row>
    <row r="7000">
      <c r="A7000" s="219" t="s">
        <v>14631</v>
      </c>
      <c r="B7000" s="220" t="s">
        <v>14632</v>
      </c>
      <c r="C7000" s="221" t="s">
        <v>145</v>
      </c>
      <c r="D7000" s="222">
        <v>0.0501</v>
      </c>
      <c r="E7000" s="223">
        <f t="shared" si="1"/>
        <v>0.9499</v>
      </c>
      <c r="F7000" s="224">
        <v>165.22</v>
      </c>
    </row>
    <row r="7001">
      <c r="A7001" s="219" t="s">
        <v>14633</v>
      </c>
      <c r="B7001" s="220" t="s">
        <v>14634</v>
      </c>
      <c r="C7001" s="221" t="s">
        <v>145</v>
      </c>
      <c r="D7001" s="222">
        <v>0.0426</v>
      </c>
      <c r="E7001" s="223">
        <f t="shared" si="1"/>
        <v>0.9574</v>
      </c>
      <c r="F7001" s="224">
        <v>194.5</v>
      </c>
    </row>
    <row r="7002">
      <c r="A7002" s="219" t="s">
        <v>14635</v>
      </c>
      <c r="B7002" s="220" t="s">
        <v>14636</v>
      </c>
      <c r="C7002" s="221" t="s">
        <v>145</v>
      </c>
      <c r="D7002" s="222">
        <v>0.0667</v>
      </c>
      <c r="E7002" s="223">
        <f t="shared" si="1"/>
        <v>0.9333</v>
      </c>
      <c r="F7002" s="224">
        <v>124.16</v>
      </c>
    </row>
    <row r="7003">
      <c r="A7003" s="219" t="s">
        <v>14637</v>
      </c>
      <c r="B7003" s="220" t="s">
        <v>14638</v>
      </c>
      <c r="C7003" s="221" t="s">
        <v>145</v>
      </c>
      <c r="D7003" s="222">
        <v>0.1332</v>
      </c>
      <c r="E7003" s="223">
        <f t="shared" si="1"/>
        <v>0.8668</v>
      </c>
      <c r="F7003" s="224">
        <v>207.16</v>
      </c>
    </row>
    <row r="7004">
      <c r="A7004" s="219" t="s">
        <v>14639</v>
      </c>
      <c r="B7004" s="220" t="s">
        <v>14640</v>
      </c>
      <c r="C7004" s="221" t="s">
        <v>145</v>
      </c>
      <c r="D7004" s="222">
        <v>0.1331</v>
      </c>
      <c r="E7004" s="223">
        <f t="shared" si="1"/>
        <v>0.8669</v>
      </c>
      <c r="F7004" s="224">
        <v>62.23</v>
      </c>
    </row>
    <row r="7005">
      <c r="A7005" s="219" t="s">
        <v>14641</v>
      </c>
      <c r="B7005" s="220" t="s">
        <v>14642</v>
      </c>
      <c r="C7005" s="221" t="s">
        <v>145</v>
      </c>
      <c r="D7005" s="222">
        <v>0.0884</v>
      </c>
      <c r="E7005" s="223">
        <f t="shared" si="1"/>
        <v>0.9116</v>
      </c>
      <c r="F7005" s="224">
        <v>93.62</v>
      </c>
    </row>
    <row r="7006">
      <c r="A7006" s="219" t="s">
        <v>14643</v>
      </c>
      <c r="B7006" s="220" t="s">
        <v>14644</v>
      </c>
      <c r="C7006" s="221" t="s">
        <v>145</v>
      </c>
      <c r="D7006" s="222">
        <v>0.2904</v>
      </c>
      <c r="E7006" s="223">
        <f t="shared" si="1"/>
        <v>0.7096</v>
      </c>
      <c r="F7006" s="224">
        <v>28.51</v>
      </c>
    </row>
    <row r="7007">
      <c r="A7007" s="219" t="s">
        <v>14645</v>
      </c>
      <c r="B7007" s="220" t="s">
        <v>14646</v>
      </c>
      <c r="C7007" s="221" t="s">
        <v>145</v>
      </c>
      <c r="D7007" s="222">
        <v>0.3979</v>
      </c>
      <c r="E7007" s="223">
        <f t="shared" si="1"/>
        <v>0.6021</v>
      </c>
      <c r="F7007" s="224">
        <v>252.12</v>
      </c>
    </row>
    <row r="7008">
      <c r="A7008" s="219" t="s">
        <v>14647</v>
      </c>
      <c r="B7008" s="220" t="s">
        <v>14648</v>
      </c>
      <c r="C7008" s="221" t="s">
        <v>145</v>
      </c>
      <c r="D7008" s="222">
        <v>0.4912</v>
      </c>
      <c r="E7008" s="223">
        <f t="shared" si="1"/>
        <v>0.5088</v>
      </c>
      <c r="F7008" s="224">
        <v>200.72</v>
      </c>
    </row>
    <row r="7009">
      <c r="A7009" s="219" t="s">
        <v>14649</v>
      </c>
      <c r="B7009" s="220" t="s">
        <v>14650</v>
      </c>
      <c r="C7009" s="221" t="s">
        <v>145</v>
      </c>
      <c r="D7009" s="222">
        <v>0.3738</v>
      </c>
      <c r="E7009" s="223">
        <f t="shared" si="1"/>
        <v>0.6262</v>
      </c>
      <c r="F7009" s="224">
        <v>263.74</v>
      </c>
    </row>
    <row r="7010">
      <c r="A7010" s="219" t="s">
        <v>14651</v>
      </c>
      <c r="B7010" s="220" t="s">
        <v>14652</v>
      </c>
      <c r="C7010" s="221" t="s">
        <v>145</v>
      </c>
      <c r="D7010" s="222">
        <v>0.3362</v>
      </c>
      <c r="E7010" s="223">
        <f t="shared" si="1"/>
        <v>0.6638</v>
      </c>
      <c r="F7010" s="224">
        <v>293.24</v>
      </c>
    </row>
    <row r="7011">
      <c r="A7011" s="219" t="s">
        <v>14653</v>
      </c>
      <c r="B7011" s="220" t="s">
        <v>14654</v>
      </c>
      <c r="C7011" s="221" t="s">
        <v>145</v>
      </c>
      <c r="D7011" s="222">
        <v>0.3059</v>
      </c>
      <c r="E7011" s="223">
        <f t="shared" si="1"/>
        <v>0.6941</v>
      </c>
      <c r="F7011" s="224">
        <v>322.34</v>
      </c>
    </row>
    <row r="7012">
      <c r="A7012" s="219" t="s">
        <v>14655</v>
      </c>
      <c r="B7012" s="220" t="s">
        <v>14656</v>
      </c>
      <c r="C7012" s="221" t="s">
        <v>145</v>
      </c>
      <c r="D7012" s="222">
        <v>0.5135</v>
      </c>
      <c r="E7012" s="223">
        <f t="shared" si="1"/>
        <v>0.4865</v>
      </c>
      <c r="F7012" s="224">
        <v>191.99</v>
      </c>
    </row>
    <row r="7013">
      <c r="A7013" s="219" t="s">
        <v>14657</v>
      </c>
      <c r="B7013" s="220" t="s">
        <v>14658</v>
      </c>
      <c r="C7013" s="221" t="s">
        <v>145</v>
      </c>
      <c r="D7013" s="222">
        <v>0.3861</v>
      </c>
      <c r="E7013" s="223">
        <f t="shared" si="1"/>
        <v>0.6139</v>
      </c>
      <c r="F7013" s="224">
        <v>255.35</v>
      </c>
    </row>
    <row r="7014">
      <c r="A7014" s="219" t="s">
        <v>14659</v>
      </c>
      <c r="B7014" s="220" t="s">
        <v>14660</v>
      </c>
      <c r="C7014" s="221" t="s">
        <v>145</v>
      </c>
      <c r="D7014" s="222">
        <v>0.3459</v>
      </c>
      <c r="E7014" s="223">
        <f t="shared" si="1"/>
        <v>0.6541</v>
      </c>
      <c r="F7014" s="224">
        <v>285.02</v>
      </c>
    </row>
    <row r="7015">
      <c r="A7015" s="219" t="s">
        <v>14661</v>
      </c>
      <c r="B7015" s="220" t="s">
        <v>14662</v>
      </c>
      <c r="C7015" s="221" t="s">
        <v>145</v>
      </c>
      <c r="D7015" s="222">
        <v>0.3137</v>
      </c>
      <c r="E7015" s="223">
        <f t="shared" si="1"/>
        <v>0.6863</v>
      </c>
      <c r="F7015" s="224">
        <v>314.3</v>
      </c>
    </row>
    <row r="7016">
      <c r="A7016" s="219" t="s">
        <v>14663</v>
      </c>
      <c r="B7016" s="220" t="s">
        <v>14664</v>
      </c>
      <c r="C7016" s="221" t="s">
        <v>145</v>
      </c>
      <c r="D7016" s="222">
        <v>0.4041</v>
      </c>
      <c r="E7016" s="223">
        <f t="shared" si="1"/>
        <v>0.5959</v>
      </c>
      <c r="F7016" s="224">
        <v>243.97</v>
      </c>
    </row>
    <row r="7017">
      <c r="A7017" s="219" t="s">
        <v>14665</v>
      </c>
      <c r="B7017" s="220" t="s">
        <v>14666</v>
      </c>
      <c r="C7017" s="221" t="s">
        <v>145</v>
      </c>
      <c r="D7017" s="222">
        <v>0.3597</v>
      </c>
      <c r="E7017" s="223">
        <f t="shared" si="1"/>
        <v>0.6403</v>
      </c>
      <c r="F7017" s="224">
        <v>274.12</v>
      </c>
    </row>
    <row r="7018">
      <c r="A7018" s="219" t="s">
        <v>14667</v>
      </c>
      <c r="B7018" s="220" t="s">
        <v>14668</v>
      </c>
      <c r="C7018" s="221" t="s">
        <v>145</v>
      </c>
      <c r="D7018" s="222">
        <v>0.5416</v>
      </c>
      <c r="E7018" s="223">
        <f t="shared" si="1"/>
        <v>0.4584</v>
      </c>
      <c r="F7018" s="224">
        <v>182.03</v>
      </c>
    </row>
    <row r="7019">
      <c r="A7019" s="219" t="s">
        <v>14669</v>
      </c>
      <c r="B7019" s="220" t="s">
        <v>14670</v>
      </c>
      <c r="C7019" s="221" t="s">
        <v>145</v>
      </c>
      <c r="D7019" s="222">
        <v>0.462</v>
      </c>
      <c r="E7019" s="223">
        <f t="shared" si="1"/>
        <v>0.538</v>
      </c>
      <c r="F7019" s="224">
        <v>213.42</v>
      </c>
    </row>
    <row r="7020">
      <c r="A7020" s="219" t="s">
        <v>14671</v>
      </c>
      <c r="B7020" s="220" t="s">
        <v>14672</v>
      </c>
      <c r="C7020" s="221" t="s">
        <v>145</v>
      </c>
      <c r="D7020" s="222">
        <v>0.6648</v>
      </c>
      <c r="E7020" s="223">
        <f t="shared" si="1"/>
        <v>0.3352</v>
      </c>
      <c r="F7020" s="224">
        <v>148.31</v>
      </c>
    </row>
    <row r="7021">
      <c r="A7021" s="219" t="s">
        <v>14673</v>
      </c>
      <c r="B7021" s="220" t="s">
        <v>14674</v>
      </c>
      <c r="C7021" s="221" t="s">
        <v>77</v>
      </c>
      <c r="D7021" s="222">
        <v>0.4541</v>
      </c>
      <c r="E7021" s="223">
        <f t="shared" si="1"/>
        <v>0.5459</v>
      </c>
      <c r="F7021" s="224">
        <v>76.51</v>
      </c>
    </row>
    <row r="7022">
      <c r="A7022" s="219" t="s">
        <v>14675</v>
      </c>
      <c r="B7022" s="220" t="s">
        <v>14676</v>
      </c>
      <c r="C7022" s="221" t="s">
        <v>77</v>
      </c>
      <c r="D7022" s="222">
        <v>0.4891</v>
      </c>
      <c r="E7022" s="223">
        <f t="shared" si="1"/>
        <v>0.5109</v>
      </c>
      <c r="F7022" s="224">
        <v>60.6</v>
      </c>
    </row>
    <row r="7023">
      <c r="A7023" s="219" t="s">
        <v>14677</v>
      </c>
      <c r="B7023" s="220" t="s">
        <v>14678</v>
      </c>
      <c r="C7023" s="221" t="s">
        <v>77</v>
      </c>
      <c r="D7023" s="222">
        <v>0.3816</v>
      </c>
      <c r="E7023" s="223">
        <f t="shared" si="1"/>
        <v>0.6184</v>
      </c>
      <c r="F7023" s="224">
        <v>81.91</v>
      </c>
    </row>
    <row r="7024">
      <c r="A7024" s="219" t="s">
        <v>14679</v>
      </c>
      <c r="B7024" s="220" t="s">
        <v>14680</v>
      </c>
      <c r="C7024" s="221" t="s">
        <v>77</v>
      </c>
      <c r="D7024" s="222">
        <v>0.5712</v>
      </c>
      <c r="E7024" s="223">
        <f t="shared" si="1"/>
        <v>0.4288</v>
      </c>
      <c r="F7024" s="224">
        <v>51.59</v>
      </c>
    </row>
    <row r="7025">
      <c r="A7025" s="219" t="s">
        <v>14681</v>
      </c>
      <c r="B7025" s="220" t="s">
        <v>14682</v>
      </c>
      <c r="C7025" s="221" t="s">
        <v>77</v>
      </c>
      <c r="D7025" s="222">
        <v>0.5912</v>
      </c>
      <c r="E7025" s="223">
        <f t="shared" si="1"/>
        <v>0.4088</v>
      </c>
      <c r="F7025" s="224">
        <v>68.73</v>
      </c>
    </row>
    <row r="7026">
      <c r="A7026" s="219" t="s">
        <v>14683</v>
      </c>
      <c r="B7026" s="220" t="s">
        <v>14684</v>
      </c>
      <c r="C7026" s="221" t="s">
        <v>77</v>
      </c>
      <c r="D7026" s="222">
        <v>0.4518</v>
      </c>
      <c r="E7026" s="223">
        <f t="shared" si="1"/>
        <v>0.5482</v>
      </c>
      <c r="F7026" s="224">
        <v>53.9</v>
      </c>
    </row>
    <row r="7027">
      <c r="A7027" s="219" t="s">
        <v>14685</v>
      </c>
      <c r="B7027" s="220" t="s">
        <v>14686</v>
      </c>
      <c r="C7027" s="221" t="s">
        <v>145</v>
      </c>
      <c r="D7027" s="222">
        <v>0.1237</v>
      </c>
      <c r="E7027" s="223">
        <f t="shared" si="1"/>
        <v>0.8763</v>
      </c>
      <c r="F7027" s="224">
        <v>2038.57</v>
      </c>
    </row>
    <row r="7028">
      <c r="A7028" s="219" t="s">
        <v>14687</v>
      </c>
      <c r="B7028" s="220" t="s">
        <v>14688</v>
      </c>
      <c r="C7028" s="221" t="s">
        <v>107</v>
      </c>
      <c r="D7028" s="222">
        <v>0.0467</v>
      </c>
      <c r="E7028" s="223">
        <f t="shared" si="1"/>
        <v>0.9533</v>
      </c>
      <c r="F7028" s="224">
        <v>137.21</v>
      </c>
    </row>
    <row r="7029">
      <c r="A7029" s="219" t="s">
        <v>14689</v>
      </c>
      <c r="B7029" s="220" t="s">
        <v>14690</v>
      </c>
      <c r="C7029" s="221" t="s">
        <v>107</v>
      </c>
      <c r="D7029" s="222">
        <v>0.0457</v>
      </c>
      <c r="E7029" s="223">
        <f t="shared" si="1"/>
        <v>0.9543</v>
      </c>
      <c r="F7029" s="224">
        <v>165.97</v>
      </c>
    </row>
    <row r="7030">
      <c r="A7030" s="219" t="s">
        <v>14691</v>
      </c>
      <c r="B7030" s="220" t="s">
        <v>14692</v>
      </c>
      <c r="C7030" s="221" t="s">
        <v>107</v>
      </c>
      <c r="D7030" s="222">
        <v>0.0441</v>
      </c>
      <c r="E7030" s="223">
        <f t="shared" si="1"/>
        <v>0.9559</v>
      </c>
      <c r="F7030" s="224">
        <v>203.33</v>
      </c>
    </row>
    <row r="7031">
      <c r="A7031" s="219" t="s">
        <v>14693</v>
      </c>
      <c r="B7031" s="220" t="s">
        <v>14694</v>
      </c>
      <c r="C7031" s="221" t="s">
        <v>107</v>
      </c>
      <c r="D7031" s="222">
        <v>0.0413</v>
      </c>
      <c r="E7031" s="223">
        <f t="shared" si="1"/>
        <v>0.9587</v>
      </c>
      <c r="F7031" s="224">
        <v>269.07</v>
      </c>
    </row>
    <row r="7032">
      <c r="A7032" s="219" t="s">
        <v>14695</v>
      </c>
      <c r="B7032" s="220" t="s">
        <v>14696</v>
      </c>
      <c r="C7032" s="221" t="s">
        <v>107</v>
      </c>
      <c r="D7032" s="222">
        <v>0.0904</v>
      </c>
      <c r="E7032" s="223">
        <f t="shared" si="1"/>
        <v>0.9096</v>
      </c>
      <c r="F7032" s="224">
        <v>29.66</v>
      </c>
    </row>
    <row r="7033">
      <c r="A7033" s="219" t="s">
        <v>14697</v>
      </c>
      <c r="B7033" s="220" t="s">
        <v>14698</v>
      </c>
      <c r="C7033" s="221" t="s">
        <v>107</v>
      </c>
      <c r="D7033" s="222">
        <v>0.0388</v>
      </c>
      <c r="E7033" s="223">
        <f t="shared" si="1"/>
        <v>0.9612</v>
      </c>
      <c r="F7033" s="224">
        <v>347.75</v>
      </c>
    </row>
    <row r="7034">
      <c r="A7034" s="219" t="s">
        <v>14699</v>
      </c>
      <c r="B7034" s="220" t="s">
        <v>14700</v>
      </c>
      <c r="C7034" s="221" t="s">
        <v>107</v>
      </c>
      <c r="D7034" s="222">
        <v>0.0751</v>
      </c>
      <c r="E7034" s="223">
        <f t="shared" si="1"/>
        <v>0.9249</v>
      </c>
      <c r="F7034" s="224">
        <v>40.86</v>
      </c>
    </row>
    <row r="7035">
      <c r="A7035" s="219" t="s">
        <v>14701</v>
      </c>
      <c r="B7035" s="220" t="s">
        <v>14702</v>
      </c>
      <c r="C7035" s="221" t="s">
        <v>107</v>
      </c>
      <c r="D7035" s="222">
        <v>0.062</v>
      </c>
      <c r="E7035" s="223">
        <f t="shared" si="1"/>
        <v>0.938</v>
      </c>
      <c r="F7035" s="224">
        <v>59.16</v>
      </c>
    </row>
    <row r="7036">
      <c r="A7036" s="219" t="s">
        <v>14703</v>
      </c>
      <c r="B7036" s="220" t="s">
        <v>14704</v>
      </c>
      <c r="C7036" s="221" t="s">
        <v>107</v>
      </c>
      <c r="D7036" s="222">
        <v>0.0544</v>
      </c>
      <c r="E7036" s="223">
        <f t="shared" si="1"/>
        <v>0.9456</v>
      </c>
      <c r="F7036" s="224">
        <v>81.79</v>
      </c>
    </row>
    <row r="7037">
      <c r="A7037" s="219" t="s">
        <v>14705</v>
      </c>
      <c r="B7037" s="220" t="s">
        <v>14706</v>
      </c>
      <c r="C7037" s="221" t="s">
        <v>107</v>
      </c>
      <c r="D7037" s="222">
        <v>0.0515</v>
      </c>
      <c r="E7037" s="223">
        <f t="shared" si="1"/>
        <v>0.9485</v>
      </c>
      <c r="F7037" s="224">
        <v>105.68</v>
      </c>
    </row>
    <row r="7038">
      <c r="A7038" s="219" t="s">
        <v>14707</v>
      </c>
      <c r="B7038" s="220" t="s">
        <v>14708</v>
      </c>
      <c r="C7038" s="221" t="s">
        <v>145</v>
      </c>
      <c r="D7038" s="222">
        <v>0.3735</v>
      </c>
      <c r="E7038" s="223">
        <f t="shared" si="1"/>
        <v>0.6265</v>
      </c>
      <c r="F7038" s="224">
        <v>621.7</v>
      </c>
    </row>
    <row r="7039">
      <c r="A7039" s="219" t="s">
        <v>14709</v>
      </c>
      <c r="B7039" s="220" t="s">
        <v>14710</v>
      </c>
      <c r="C7039" s="221" t="s">
        <v>32</v>
      </c>
      <c r="D7039" s="222">
        <v>0.2306</v>
      </c>
      <c r="E7039" s="223">
        <f t="shared" si="1"/>
        <v>0.7694</v>
      </c>
      <c r="F7039" s="224">
        <v>122.77</v>
      </c>
    </row>
    <row r="7040">
      <c r="A7040" s="219" t="s">
        <v>615</v>
      </c>
      <c r="B7040" s="220" t="s">
        <v>14711</v>
      </c>
      <c r="C7040" s="221" t="s">
        <v>32</v>
      </c>
      <c r="D7040" s="222">
        <v>0.4796</v>
      </c>
      <c r="E7040" s="223">
        <f t="shared" si="1"/>
        <v>0.5204</v>
      </c>
      <c r="F7040" s="224">
        <v>31.07</v>
      </c>
    </row>
    <row r="7041">
      <c r="A7041" s="219" t="s">
        <v>14712</v>
      </c>
      <c r="B7041" s="220" t="s">
        <v>14713</v>
      </c>
      <c r="C7041" s="221" t="s">
        <v>32</v>
      </c>
      <c r="D7041" s="222">
        <v>0.424</v>
      </c>
      <c r="E7041" s="223">
        <f t="shared" si="1"/>
        <v>0.576</v>
      </c>
      <c r="F7041" s="224">
        <v>40.42</v>
      </c>
    </row>
    <row r="7042">
      <c r="A7042" s="219" t="s">
        <v>14714</v>
      </c>
      <c r="B7042" s="220" t="s">
        <v>14715</v>
      </c>
      <c r="C7042" s="221" t="s">
        <v>32</v>
      </c>
      <c r="D7042" s="222">
        <v>0.292</v>
      </c>
      <c r="E7042" s="223">
        <f t="shared" si="1"/>
        <v>0.708</v>
      </c>
      <c r="F7042" s="224">
        <v>70.14</v>
      </c>
    </row>
    <row r="7043">
      <c r="A7043" s="219" t="s">
        <v>14716</v>
      </c>
      <c r="B7043" s="220" t="s">
        <v>14717</v>
      </c>
      <c r="C7043" s="221" t="s">
        <v>32</v>
      </c>
      <c r="D7043" s="222">
        <v>0.3097</v>
      </c>
      <c r="E7043" s="223">
        <f t="shared" si="1"/>
        <v>0.6903</v>
      </c>
      <c r="F7043" s="224">
        <v>73.37</v>
      </c>
    </row>
    <row r="7044">
      <c r="A7044" s="219" t="s">
        <v>14718</v>
      </c>
      <c r="B7044" s="220" t="s">
        <v>14719</v>
      </c>
      <c r="C7044" s="221" t="s">
        <v>107</v>
      </c>
      <c r="D7044" s="222">
        <v>0.2602</v>
      </c>
      <c r="E7044" s="223">
        <f t="shared" si="1"/>
        <v>0.7398</v>
      </c>
      <c r="F7044" s="224">
        <v>29.25</v>
      </c>
    </row>
    <row r="7045">
      <c r="A7045" s="219" t="s">
        <v>14720</v>
      </c>
      <c r="B7045" s="220" t="s">
        <v>14721</v>
      </c>
      <c r="C7045" s="221" t="s">
        <v>107</v>
      </c>
      <c r="D7045" s="222">
        <v>0.2755</v>
      </c>
      <c r="E7045" s="223">
        <f t="shared" si="1"/>
        <v>0.7245</v>
      </c>
      <c r="F7045" s="224">
        <v>10.78</v>
      </c>
    </row>
    <row r="7046">
      <c r="A7046" s="219" t="s">
        <v>14722</v>
      </c>
      <c r="B7046" s="220" t="s">
        <v>14723</v>
      </c>
      <c r="C7046" s="221" t="s">
        <v>107</v>
      </c>
      <c r="D7046" s="222">
        <v>0.272</v>
      </c>
      <c r="E7046" s="223">
        <f t="shared" si="1"/>
        <v>0.728</v>
      </c>
      <c r="F7046" s="224">
        <v>15.37</v>
      </c>
    </row>
    <row r="7047">
      <c r="A7047" s="219" t="s">
        <v>14724</v>
      </c>
      <c r="B7047" s="220" t="s">
        <v>14725</v>
      </c>
      <c r="C7047" s="221" t="s">
        <v>107</v>
      </c>
      <c r="D7047" s="222">
        <v>0.2945</v>
      </c>
      <c r="E7047" s="223">
        <f t="shared" si="1"/>
        <v>0.7055</v>
      </c>
      <c r="F7047" s="224">
        <v>22.72</v>
      </c>
    </row>
    <row r="7048">
      <c r="A7048" s="219" t="s">
        <v>14726</v>
      </c>
      <c r="B7048" s="220" t="s">
        <v>14727</v>
      </c>
      <c r="C7048" s="221" t="s">
        <v>107</v>
      </c>
      <c r="D7048" s="222">
        <v>0.096</v>
      </c>
      <c r="E7048" s="223">
        <f t="shared" si="1"/>
        <v>0.904</v>
      </c>
      <c r="F7048" s="224">
        <v>98.24</v>
      </c>
    </row>
    <row r="7049">
      <c r="A7049" s="219" t="s">
        <v>14728</v>
      </c>
      <c r="B7049" s="220" t="s">
        <v>14729</v>
      </c>
      <c r="C7049" s="221" t="s">
        <v>107</v>
      </c>
      <c r="D7049" s="222">
        <v>0.1979</v>
      </c>
      <c r="E7049" s="223">
        <f t="shared" si="1"/>
        <v>0.8021</v>
      </c>
      <c r="F7049" s="224">
        <v>25.06</v>
      </c>
    </row>
    <row r="7050">
      <c r="A7050" s="219" t="s">
        <v>14730</v>
      </c>
      <c r="B7050" s="220" t="s">
        <v>14731</v>
      </c>
      <c r="C7050" s="221" t="s">
        <v>107</v>
      </c>
      <c r="D7050" s="222">
        <v>0.1518</v>
      </c>
      <c r="E7050" s="223">
        <f t="shared" si="1"/>
        <v>0.8482</v>
      </c>
      <c r="F7050" s="224">
        <v>37.54</v>
      </c>
    </row>
    <row r="7051">
      <c r="A7051" s="219" t="s">
        <v>14732</v>
      </c>
      <c r="B7051" s="220" t="s">
        <v>14733</v>
      </c>
      <c r="C7051" s="221" t="s">
        <v>107</v>
      </c>
      <c r="D7051" s="222">
        <v>0.1298</v>
      </c>
      <c r="E7051" s="223">
        <f t="shared" si="1"/>
        <v>0.8702</v>
      </c>
      <c r="F7051" s="224">
        <v>52.63</v>
      </c>
    </row>
    <row r="7052">
      <c r="A7052" s="219" t="s">
        <v>14734</v>
      </c>
      <c r="B7052" s="220" t="s">
        <v>14735</v>
      </c>
      <c r="C7052" s="221" t="s">
        <v>107</v>
      </c>
      <c r="D7052" s="222">
        <v>0.1172</v>
      </c>
      <c r="E7052" s="223">
        <f t="shared" si="1"/>
        <v>0.8828</v>
      </c>
      <c r="F7052" s="224">
        <v>64.59</v>
      </c>
    </row>
    <row r="7053">
      <c r="A7053" s="219" t="s">
        <v>14736</v>
      </c>
      <c r="B7053" s="220" t="s">
        <v>14737</v>
      </c>
      <c r="C7053" s="221" t="s">
        <v>32</v>
      </c>
      <c r="D7053" s="222">
        <v>0.256</v>
      </c>
      <c r="E7053" s="223">
        <f t="shared" si="1"/>
        <v>0.744</v>
      </c>
      <c r="F7053" s="224">
        <v>73.72</v>
      </c>
    </row>
    <row r="7054">
      <c r="A7054" s="219" t="s">
        <v>14738</v>
      </c>
      <c r="B7054" s="220" t="s">
        <v>14739</v>
      </c>
      <c r="C7054" s="221" t="s">
        <v>32</v>
      </c>
      <c r="D7054" s="222">
        <v>0.4896</v>
      </c>
      <c r="E7054" s="223">
        <f t="shared" si="1"/>
        <v>0.5104</v>
      </c>
      <c r="F7054" s="224">
        <v>20.28</v>
      </c>
    </row>
    <row r="7055">
      <c r="A7055" s="219" t="s">
        <v>14740</v>
      </c>
      <c r="B7055" s="220" t="s">
        <v>14741</v>
      </c>
      <c r="C7055" s="221" t="s">
        <v>32</v>
      </c>
      <c r="D7055" s="222">
        <v>0.4539</v>
      </c>
      <c r="E7055" s="223">
        <f t="shared" si="1"/>
        <v>0.5461</v>
      </c>
      <c r="F7055" s="224">
        <v>25.16</v>
      </c>
    </row>
    <row r="7056">
      <c r="A7056" s="219" t="s">
        <v>14742</v>
      </c>
      <c r="B7056" s="220" t="s">
        <v>14743</v>
      </c>
      <c r="C7056" s="221" t="s">
        <v>32</v>
      </c>
      <c r="D7056" s="222">
        <v>0.3477</v>
      </c>
      <c r="E7056" s="223">
        <f t="shared" si="1"/>
        <v>0.6523</v>
      </c>
      <c r="F7056" s="224">
        <v>39.29</v>
      </c>
    </row>
    <row r="7057">
      <c r="A7057" s="219" t="s">
        <v>14744</v>
      </c>
      <c r="B7057" s="220" t="s">
        <v>14745</v>
      </c>
      <c r="C7057" s="221" t="s">
        <v>32</v>
      </c>
      <c r="D7057" s="222">
        <v>0.3143</v>
      </c>
      <c r="E7057" s="223">
        <f t="shared" si="1"/>
        <v>0.6857</v>
      </c>
      <c r="F7057" s="224">
        <v>48.21</v>
      </c>
    </row>
    <row r="7058">
      <c r="A7058" s="219" t="s">
        <v>14746</v>
      </c>
      <c r="B7058" s="220" t="s">
        <v>14747</v>
      </c>
      <c r="C7058" s="221" t="s">
        <v>145</v>
      </c>
      <c r="D7058" s="222">
        <v>0.53</v>
      </c>
      <c r="E7058" s="223">
        <f t="shared" si="1"/>
        <v>0.47</v>
      </c>
      <c r="F7058" s="224">
        <v>3534.71</v>
      </c>
    </row>
    <row r="7059">
      <c r="A7059" s="219" t="s">
        <v>14748</v>
      </c>
      <c r="B7059" s="220" t="s">
        <v>14749</v>
      </c>
      <c r="C7059" s="221" t="s">
        <v>32</v>
      </c>
      <c r="D7059" s="222">
        <v>0.4422</v>
      </c>
      <c r="E7059" s="223">
        <f t="shared" si="1"/>
        <v>0.5578</v>
      </c>
      <c r="F7059" s="224">
        <v>68.34</v>
      </c>
    </row>
    <row r="7060">
      <c r="A7060" s="219" t="s">
        <v>14750</v>
      </c>
      <c r="B7060" s="220" t="s">
        <v>14751</v>
      </c>
      <c r="C7060" s="221" t="s">
        <v>107</v>
      </c>
      <c r="D7060" s="222">
        <v>0.1082</v>
      </c>
      <c r="E7060" s="223">
        <f t="shared" si="1"/>
        <v>0.8918</v>
      </c>
      <c r="F7060" s="224">
        <v>31.05</v>
      </c>
    </row>
    <row r="7061">
      <c r="A7061" s="219" t="s">
        <v>14752</v>
      </c>
      <c r="B7061" s="220" t="s">
        <v>14753</v>
      </c>
      <c r="C7061" s="221" t="s">
        <v>107</v>
      </c>
      <c r="D7061" s="222">
        <v>0.4611</v>
      </c>
      <c r="E7061" s="223">
        <f t="shared" si="1"/>
        <v>0.5389</v>
      </c>
      <c r="F7061" s="224">
        <v>6.81</v>
      </c>
    </row>
    <row r="7062">
      <c r="A7062" s="219" t="s">
        <v>14754</v>
      </c>
      <c r="B7062" s="220" t="s">
        <v>14755</v>
      </c>
      <c r="C7062" s="221" t="s">
        <v>107</v>
      </c>
      <c r="D7062" s="222">
        <v>0.4622</v>
      </c>
      <c r="E7062" s="223">
        <f t="shared" si="1"/>
        <v>0.5378</v>
      </c>
      <c r="F7062" s="224">
        <v>7.14</v>
      </c>
    </row>
    <row r="7063">
      <c r="A7063" s="219" t="s">
        <v>14756</v>
      </c>
      <c r="B7063" s="220" t="s">
        <v>14757</v>
      </c>
      <c r="C7063" s="221" t="s">
        <v>107</v>
      </c>
      <c r="D7063" s="222">
        <v>0.0165</v>
      </c>
      <c r="E7063" s="223">
        <f t="shared" si="1"/>
        <v>0.9835</v>
      </c>
      <c r="F7063" s="224">
        <v>7.26</v>
      </c>
    </row>
    <row r="7064">
      <c r="A7064" s="219" t="s">
        <v>14758</v>
      </c>
      <c r="B7064" s="220" t="s">
        <v>14759</v>
      </c>
      <c r="C7064" s="221" t="s">
        <v>107</v>
      </c>
      <c r="D7064" s="222">
        <v>0.0907</v>
      </c>
      <c r="E7064" s="223">
        <f t="shared" si="1"/>
        <v>0.9093</v>
      </c>
      <c r="F7064" s="224">
        <v>8.16</v>
      </c>
    </row>
    <row r="7065">
      <c r="A7065" s="219" t="s">
        <v>14760</v>
      </c>
      <c r="B7065" s="220" t="s">
        <v>14761</v>
      </c>
      <c r="C7065" s="221" t="s">
        <v>107</v>
      </c>
      <c r="D7065" s="222">
        <v>0.0181</v>
      </c>
      <c r="E7065" s="223">
        <f t="shared" si="1"/>
        <v>0.9819</v>
      </c>
      <c r="F7065" s="224">
        <v>10.49</v>
      </c>
    </row>
    <row r="7066">
      <c r="A7066" s="219" t="s">
        <v>14762</v>
      </c>
      <c r="B7066" s="220" t="s">
        <v>14763</v>
      </c>
      <c r="C7066" s="221" t="s">
        <v>107</v>
      </c>
      <c r="D7066" s="222">
        <v>0.0992</v>
      </c>
      <c r="E7066" s="223">
        <f t="shared" si="1"/>
        <v>0.9008</v>
      </c>
      <c r="F7066" s="224">
        <v>11.9</v>
      </c>
    </row>
    <row r="7067">
      <c r="A7067" s="219" t="s">
        <v>14764</v>
      </c>
      <c r="B7067" s="220" t="s">
        <v>14765</v>
      </c>
      <c r="C7067" s="221" t="s">
        <v>107</v>
      </c>
      <c r="D7067" s="222">
        <v>0.0084</v>
      </c>
      <c r="E7067" s="223">
        <f t="shared" si="1"/>
        <v>0.9916</v>
      </c>
      <c r="F7067" s="224">
        <v>27.26</v>
      </c>
    </row>
    <row r="7068">
      <c r="A7068" s="219" t="s">
        <v>14766</v>
      </c>
      <c r="B7068" s="220" t="s">
        <v>14767</v>
      </c>
      <c r="C7068" s="221" t="s">
        <v>107</v>
      </c>
      <c r="D7068" s="222">
        <v>0.0503</v>
      </c>
      <c r="E7068" s="223">
        <f t="shared" si="1"/>
        <v>0.9497</v>
      </c>
      <c r="F7068" s="224">
        <v>29.0</v>
      </c>
    </row>
    <row r="7069">
      <c r="A7069" s="219" t="s">
        <v>14768</v>
      </c>
      <c r="B7069" s="220" t="s">
        <v>14769</v>
      </c>
      <c r="C7069" s="221" t="s">
        <v>107</v>
      </c>
      <c r="D7069" s="222">
        <v>0.5672</v>
      </c>
      <c r="E7069" s="223">
        <f t="shared" si="1"/>
        <v>0.4328</v>
      </c>
      <c r="F7069" s="224">
        <v>4.76</v>
      </c>
    </row>
    <row r="7070">
      <c r="A7070" s="219" t="s">
        <v>14770</v>
      </c>
      <c r="B7070" s="220" t="s">
        <v>14771</v>
      </c>
      <c r="C7070" s="221" t="s">
        <v>107</v>
      </c>
      <c r="D7070" s="222">
        <v>0.3533</v>
      </c>
      <c r="E7070" s="223">
        <f t="shared" si="1"/>
        <v>0.6467</v>
      </c>
      <c r="F7070" s="224">
        <v>1.84</v>
      </c>
    </row>
    <row r="7071">
      <c r="A7071" s="219" t="s">
        <v>14772</v>
      </c>
      <c r="B7071" s="220" t="s">
        <v>14773</v>
      </c>
      <c r="C7071" s="221" t="s">
        <v>107</v>
      </c>
      <c r="D7071" s="222">
        <v>0.6369</v>
      </c>
      <c r="E7071" s="223">
        <f t="shared" si="1"/>
        <v>0.3631</v>
      </c>
      <c r="F7071" s="224">
        <v>9.64</v>
      </c>
    </row>
    <row r="7072">
      <c r="A7072" s="219" t="s">
        <v>14774</v>
      </c>
      <c r="B7072" s="220" t="s">
        <v>14775</v>
      </c>
      <c r="C7072" s="221" t="s">
        <v>107</v>
      </c>
      <c r="D7072" s="222">
        <v>0.2692</v>
      </c>
      <c r="E7072" s="223">
        <f t="shared" si="1"/>
        <v>0.7308</v>
      </c>
      <c r="F7072" s="224">
        <v>2.86</v>
      </c>
    </row>
    <row r="7073">
      <c r="A7073" s="219" t="s">
        <v>14776</v>
      </c>
      <c r="B7073" s="220" t="s">
        <v>14777</v>
      </c>
      <c r="C7073" s="221" t="s">
        <v>107</v>
      </c>
      <c r="D7073" s="222">
        <v>0.5882</v>
      </c>
      <c r="E7073" s="223">
        <f t="shared" si="1"/>
        <v>0.4118</v>
      </c>
      <c r="F7073" s="224">
        <v>10.66</v>
      </c>
    </row>
    <row r="7074">
      <c r="A7074" s="219" t="s">
        <v>14778</v>
      </c>
      <c r="B7074" s="220" t="s">
        <v>14779</v>
      </c>
      <c r="C7074" s="221" t="s">
        <v>107</v>
      </c>
      <c r="D7074" s="222">
        <v>0.4896</v>
      </c>
      <c r="E7074" s="223">
        <f t="shared" si="1"/>
        <v>0.5104</v>
      </c>
      <c r="F7074" s="224">
        <v>5.78</v>
      </c>
    </row>
    <row r="7075">
      <c r="A7075" s="219" t="s">
        <v>14780</v>
      </c>
      <c r="B7075" s="220" t="s">
        <v>14781</v>
      </c>
      <c r="C7075" s="221" t="s">
        <v>107</v>
      </c>
      <c r="D7075" s="222">
        <v>0.2821</v>
      </c>
      <c r="E7075" s="223">
        <f t="shared" si="1"/>
        <v>0.7179</v>
      </c>
      <c r="F7075" s="224">
        <v>3.12</v>
      </c>
    </row>
    <row r="7076">
      <c r="A7076" s="219" t="s">
        <v>14782</v>
      </c>
      <c r="B7076" s="220" t="s">
        <v>14783</v>
      </c>
      <c r="C7076" s="221" t="s">
        <v>107</v>
      </c>
      <c r="D7076" s="222">
        <v>0.5833</v>
      </c>
      <c r="E7076" s="223">
        <f t="shared" si="1"/>
        <v>0.4167</v>
      </c>
      <c r="F7076" s="224">
        <v>10.92</v>
      </c>
    </row>
    <row r="7077">
      <c r="A7077" s="219" t="s">
        <v>14784</v>
      </c>
      <c r="B7077" s="220" t="s">
        <v>14785</v>
      </c>
      <c r="C7077" s="221" t="s">
        <v>107</v>
      </c>
      <c r="D7077" s="222">
        <v>0.4876</v>
      </c>
      <c r="E7077" s="223">
        <f t="shared" si="1"/>
        <v>0.5124</v>
      </c>
      <c r="F7077" s="224">
        <v>6.05</v>
      </c>
    </row>
    <row r="7078">
      <c r="A7078" s="219" t="s">
        <v>14786</v>
      </c>
      <c r="B7078" s="220" t="s">
        <v>14787</v>
      </c>
      <c r="C7078" s="221" t="s">
        <v>107</v>
      </c>
      <c r="D7078" s="222">
        <v>0.2304</v>
      </c>
      <c r="E7078" s="223">
        <f t="shared" si="1"/>
        <v>0.7696</v>
      </c>
      <c r="F7078" s="224">
        <v>4.21</v>
      </c>
    </row>
    <row r="7079">
      <c r="A7079" s="219" t="s">
        <v>14788</v>
      </c>
      <c r="B7079" s="220" t="s">
        <v>14789</v>
      </c>
      <c r="C7079" s="221" t="s">
        <v>107</v>
      </c>
      <c r="D7079" s="222">
        <v>0.5383</v>
      </c>
      <c r="E7079" s="223">
        <f t="shared" si="1"/>
        <v>0.4617</v>
      </c>
      <c r="F7079" s="224">
        <v>12.0</v>
      </c>
    </row>
    <row r="7080">
      <c r="A7080" s="219" t="s">
        <v>14790</v>
      </c>
      <c r="B7080" s="220" t="s">
        <v>14791</v>
      </c>
      <c r="C7080" s="221" t="s">
        <v>107</v>
      </c>
      <c r="D7080" s="222">
        <v>0.425</v>
      </c>
      <c r="E7080" s="223">
        <f t="shared" si="1"/>
        <v>0.575</v>
      </c>
      <c r="F7080" s="224">
        <v>7.13</v>
      </c>
    </row>
    <row r="7081">
      <c r="A7081" s="219" t="s">
        <v>14792</v>
      </c>
      <c r="B7081" s="220" t="s">
        <v>14793</v>
      </c>
      <c r="C7081" s="221" t="s">
        <v>107</v>
      </c>
      <c r="D7081" s="222">
        <v>0.1111</v>
      </c>
      <c r="E7081" s="223">
        <f t="shared" si="1"/>
        <v>0.8889</v>
      </c>
      <c r="F7081" s="224">
        <v>3.33</v>
      </c>
    </row>
    <row r="7082">
      <c r="A7082" s="219" t="s">
        <v>14794</v>
      </c>
      <c r="B7082" s="220" t="s">
        <v>14795</v>
      </c>
      <c r="C7082" s="221" t="s">
        <v>107</v>
      </c>
      <c r="D7082" s="222">
        <v>0.2114</v>
      </c>
      <c r="E7082" s="223">
        <f t="shared" si="1"/>
        <v>0.7886</v>
      </c>
      <c r="F7082" s="224">
        <v>4.92</v>
      </c>
    </row>
    <row r="7083">
      <c r="A7083" s="219" t="s">
        <v>14796</v>
      </c>
      <c r="B7083" s="220" t="s">
        <v>14797</v>
      </c>
      <c r="C7083" s="221" t="s">
        <v>107</v>
      </c>
      <c r="D7083" s="222">
        <v>0.513</v>
      </c>
      <c r="E7083" s="223">
        <f t="shared" si="1"/>
        <v>0.487</v>
      </c>
      <c r="F7083" s="224">
        <v>12.73</v>
      </c>
    </row>
    <row r="7084">
      <c r="A7084" s="219" t="s">
        <v>14798</v>
      </c>
      <c r="B7084" s="220" t="s">
        <v>14799</v>
      </c>
      <c r="C7084" s="221" t="s">
        <v>107</v>
      </c>
      <c r="D7084" s="222">
        <v>0.3962</v>
      </c>
      <c r="E7084" s="223">
        <f t="shared" si="1"/>
        <v>0.6038</v>
      </c>
      <c r="F7084" s="224">
        <v>7.85</v>
      </c>
    </row>
    <row r="7085">
      <c r="A7085" s="219" t="s">
        <v>14800</v>
      </c>
      <c r="B7085" s="220" t="s">
        <v>14801</v>
      </c>
      <c r="C7085" s="221" t="s">
        <v>107</v>
      </c>
      <c r="D7085" s="222">
        <v>0.1084</v>
      </c>
      <c r="E7085" s="223">
        <f t="shared" si="1"/>
        <v>0.8916</v>
      </c>
      <c r="F7085" s="224">
        <v>4.06</v>
      </c>
    </row>
    <row r="7086">
      <c r="A7086" s="219" t="s">
        <v>14802</v>
      </c>
      <c r="B7086" s="220" t="s">
        <v>14803</v>
      </c>
      <c r="C7086" s="221" t="s">
        <v>107</v>
      </c>
      <c r="D7086" s="222">
        <v>0.1824</v>
      </c>
      <c r="E7086" s="223">
        <f t="shared" si="1"/>
        <v>0.8176</v>
      </c>
      <c r="F7086" s="224">
        <v>5.92</v>
      </c>
    </row>
    <row r="7087">
      <c r="A7087" s="219" t="s">
        <v>14804</v>
      </c>
      <c r="B7087" s="220" t="s">
        <v>14805</v>
      </c>
      <c r="C7087" s="221" t="s">
        <v>107</v>
      </c>
      <c r="D7087" s="222">
        <v>0.4789</v>
      </c>
      <c r="E7087" s="223">
        <f t="shared" si="1"/>
        <v>0.5211</v>
      </c>
      <c r="F7087" s="224">
        <v>13.72</v>
      </c>
    </row>
    <row r="7088">
      <c r="A7088" s="219" t="s">
        <v>14806</v>
      </c>
      <c r="B7088" s="220" t="s">
        <v>14807</v>
      </c>
      <c r="C7088" s="221" t="s">
        <v>107</v>
      </c>
      <c r="D7088" s="222">
        <v>0.3552</v>
      </c>
      <c r="E7088" s="223">
        <f t="shared" si="1"/>
        <v>0.6448</v>
      </c>
      <c r="F7088" s="224">
        <v>8.84</v>
      </c>
    </row>
    <row r="7089">
      <c r="A7089" s="219" t="s">
        <v>14808</v>
      </c>
      <c r="B7089" s="220" t="s">
        <v>14809</v>
      </c>
      <c r="C7089" s="221" t="s">
        <v>107</v>
      </c>
      <c r="D7089" s="222">
        <v>0.0931</v>
      </c>
      <c r="E7089" s="223">
        <f t="shared" si="1"/>
        <v>0.9069</v>
      </c>
      <c r="F7089" s="224">
        <v>5.05</v>
      </c>
    </row>
    <row r="7090">
      <c r="A7090" s="219" t="s">
        <v>14810</v>
      </c>
      <c r="B7090" s="220" t="s">
        <v>14811</v>
      </c>
      <c r="C7090" s="221" t="s">
        <v>107</v>
      </c>
      <c r="D7090" s="222">
        <v>0.1837</v>
      </c>
      <c r="E7090" s="223">
        <f t="shared" si="1"/>
        <v>0.8163</v>
      </c>
      <c r="F7090" s="224">
        <v>10.89</v>
      </c>
    </row>
    <row r="7091">
      <c r="A7091" s="219" t="s">
        <v>14812</v>
      </c>
      <c r="B7091" s="220" t="s">
        <v>14813</v>
      </c>
      <c r="C7091" s="221" t="s">
        <v>107</v>
      </c>
      <c r="D7091" s="222">
        <v>0.4013</v>
      </c>
      <c r="E7091" s="223">
        <f t="shared" si="1"/>
        <v>0.5987</v>
      </c>
      <c r="F7091" s="224">
        <v>18.69</v>
      </c>
    </row>
    <row r="7092">
      <c r="A7092" s="219" t="s">
        <v>14814</v>
      </c>
      <c r="B7092" s="220" t="s">
        <v>14815</v>
      </c>
      <c r="C7092" s="221" t="s">
        <v>107</v>
      </c>
      <c r="D7092" s="222">
        <v>0.2938</v>
      </c>
      <c r="E7092" s="223">
        <f t="shared" si="1"/>
        <v>0.7062</v>
      </c>
      <c r="F7092" s="224">
        <v>13.82</v>
      </c>
    </row>
    <row r="7093">
      <c r="A7093" s="219" t="s">
        <v>14816</v>
      </c>
      <c r="B7093" s="220" t="s">
        <v>14817</v>
      </c>
      <c r="C7093" s="221" t="s">
        <v>107</v>
      </c>
      <c r="D7093" s="222">
        <v>0.1387</v>
      </c>
      <c r="E7093" s="223">
        <f t="shared" si="1"/>
        <v>0.8613</v>
      </c>
      <c r="F7093" s="224">
        <v>10.02</v>
      </c>
    </row>
    <row r="7094">
      <c r="A7094" s="219" t="s">
        <v>14818</v>
      </c>
      <c r="B7094" s="220" t="s">
        <v>14819</v>
      </c>
      <c r="C7094" s="221" t="s">
        <v>107</v>
      </c>
      <c r="D7094" s="222">
        <v>0.2114</v>
      </c>
      <c r="E7094" s="223">
        <f t="shared" si="1"/>
        <v>0.7886</v>
      </c>
      <c r="F7094" s="224">
        <v>21.81</v>
      </c>
    </row>
    <row r="7095">
      <c r="A7095" s="219" t="s">
        <v>14820</v>
      </c>
      <c r="B7095" s="220" t="s">
        <v>14821</v>
      </c>
      <c r="C7095" s="221" t="s">
        <v>107</v>
      </c>
      <c r="D7095" s="222">
        <v>0.1076</v>
      </c>
      <c r="E7095" s="223">
        <f t="shared" si="1"/>
        <v>0.8924</v>
      </c>
      <c r="F7095" s="224">
        <v>18.03</v>
      </c>
    </row>
    <row r="7096">
      <c r="A7096" s="219" t="s">
        <v>14822</v>
      </c>
      <c r="B7096" s="220" t="s">
        <v>14823</v>
      </c>
      <c r="C7096" s="221" t="s">
        <v>107</v>
      </c>
      <c r="D7096" s="222">
        <v>0.0599</v>
      </c>
      <c r="E7096" s="223">
        <f t="shared" si="1"/>
        <v>0.9401</v>
      </c>
      <c r="F7096" s="224">
        <v>140.15</v>
      </c>
    </row>
    <row r="7097">
      <c r="A7097" s="219" t="s">
        <v>14824</v>
      </c>
      <c r="B7097" s="220" t="s">
        <v>14825</v>
      </c>
      <c r="C7097" s="221" t="s">
        <v>107</v>
      </c>
      <c r="D7097" s="222">
        <v>0.171</v>
      </c>
      <c r="E7097" s="223">
        <f t="shared" si="1"/>
        <v>0.829</v>
      </c>
      <c r="F7097" s="224">
        <v>29.53</v>
      </c>
    </row>
    <row r="7098">
      <c r="A7098" s="219" t="s">
        <v>14826</v>
      </c>
      <c r="B7098" s="220" t="s">
        <v>14827</v>
      </c>
      <c r="C7098" s="221" t="s">
        <v>107</v>
      </c>
      <c r="D7098" s="222">
        <v>0.0925</v>
      </c>
      <c r="E7098" s="223">
        <f t="shared" si="1"/>
        <v>0.9075</v>
      </c>
      <c r="F7098" s="224">
        <v>25.74</v>
      </c>
    </row>
    <row r="7099">
      <c r="A7099" s="219" t="s">
        <v>14828</v>
      </c>
      <c r="B7099" s="220" t="s">
        <v>14829</v>
      </c>
      <c r="C7099" s="221" t="s">
        <v>107</v>
      </c>
      <c r="D7099" s="222">
        <v>0.127</v>
      </c>
      <c r="E7099" s="223">
        <f t="shared" si="1"/>
        <v>0.873</v>
      </c>
      <c r="F7099" s="224">
        <v>44.1</v>
      </c>
    </row>
    <row r="7100">
      <c r="A7100" s="219" t="s">
        <v>14830</v>
      </c>
      <c r="B7100" s="220" t="s">
        <v>14831</v>
      </c>
      <c r="C7100" s="221" t="s">
        <v>107</v>
      </c>
      <c r="D7100" s="222">
        <v>0.0727</v>
      </c>
      <c r="E7100" s="223">
        <f t="shared" si="1"/>
        <v>0.9273</v>
      </c>
      <c r="F7100" s="224">
        <v>40.31</v>
      </c>
    </row>
    <row r="7101">
      <c r="A7101" s="219" t="s">
        <v>14832</v>
      </c>
      <c r="B7101" s="220" t="s">
        <v>14833</v>
      </c>
      <c r="C7101" s="221" t="s">
        <v>107</v>
      </c>
      <c r="D7101" s="222">
        <v>0.0997</v>
      </c>
      <c r="E7101" s="223">
        <f t="shared" si="1"/>
        <v>0.9003</v>
      </c>
      <c r="F7101" s="224">
        <v>61.61</v>
      </c>
    </row>
    <row r="7102">
      <c r="A7102" s="219" t="s">
        <v>14834</v>
      </c>
      <c r="B7102" s="220" t="s">
        <v>14835</v>
      </c>
      <c r="C7102" s="221" t="s">
        <v>107</v>
      </c>
      <c r="D7102" s="222">
        <v>0.242</v>
      </c>
      <c r="E7102" s="223">
        <f t="shared" si="1"/>
        <v>0.758</v>
      </c>
      <c r="F7102" s="224">
        <v>16.78</v>
      </c>
    </row>
    <row r="7103">
      <c r="A7103" s="219" t="s">
        <v>14836</v>
      </c>
      <c r="B7103" s="220" t="s">
        <v>14837</v>
      </c>
      <c r="C7103" s="221" t="s">
        <v>107</v>
      </c>
      <c r="D7103" s="222">
        <v>0.1779</v>
      </c>
      <c r="E7103" s="223">
        <f t="shared" si="1"/>
        <v>0.8221</v>
      </c>
      <c r="F7103" s="224">
        <v>25.91</v>
      </c>
    </row>
    <row r="7104">
      <c r="A7104" s="219" t="s">
        <v>14838</v>
      </c>
      <c r="B7104" s="220" t="s">
        <v>14839</v>
      </c>
      <c r="C7104" s="221" t="s">
        <v>107</v>
      </c>
      <c r="D7104" s="222">
        <v>0.1674</v>
      </c>
      <c r="E7104" s="223">
        <f t="shared" si="1"/>
        <v>0.8326</v>
      </c>
      <c r="F7104" s="224">
        <v>30.17</v>
      </c>
    </row>
    <row r="7105">
      <c r="A7105" s="219" t="s">
        <v>14840</v>
      </c>
      <c r="B7105" s="220" t="s">
        <v>14841</v>
      </c>
      <c r="C7105" s="221" t="s">
        <v>32</v>
      </c>
      <c r="D7105" s="222">
        <v>0.3782</v>
      </c>
      <c r="E7105" s="223">
        <f t="shared" si="1"/>
        <v>0.6218</v>
      </c>
      <c r="F7105" s="224">
        <v>40.53</v>
      </c>
    </row>
    <row r="7106">
      <c r="A7106" s="219" t="s">
        <v>14842</v>
      </c>
      <c r="B7106" s="220" t="s">
        <v>14843</v>
      </c>
      <c r="C7106" s="221" t="s">
        <v>32</v>
      </c>
      <c r="D7106" s="222">
        <v>0.1102</v>
      </c>
      <c r="E7106" s="223">
        <f t="shared" si="1"/>
        <v>0.8898</v>
      </c>
      <c r="F7106" s="224">
        <v>415.63</v>
      </c>
    </row>
    <row r="7107">
      <c r="A7107" s="219" t="s">
        <v>14844</v>
      </c>
      <c r="B7107" s="220" t="s">
        <v>14845</v>
      </c>
      <c r="C7107" s="221" t="s">
        <v>32</v>
      </c>
      <c r="D7107" s="222">
        <v>0.4057</v>
      </c>
      <c r="E7107" s="223">
        <f t="shared" si="1"/>
        <v>0.5943</v>
      </c>
      <c r="F7107" s="224">
        <v>677.42</v>
      </c>
    </row>
    <row r="7108">
      <c r="A7108" s="219" t="s">
        <v>14846</v>
      </c>
      <c r="B7108" s="220" t="s">
        <v>14847</v>
      </c>
      <c r="C7108" s="221" t="s">
        <v>32</v>
      </c>
      <c r="D7108" s="222">
        <v>0.237</v>
      </c>
      <c r="E7108" s="223">
        <f t="shared" si="1"/>
        <v>0.763</v>
      </c>
      <c r="F7108" s="224">
        <v>1159.3</v>
      </c>
    </row>
    <row r="7109">
      <c r="A7109" s="219" t="s">
        <v>14848</v>
      </c>
      <c r="B7109" s="220" t="s">
        <v>14849</v>
      </c>
      <c r="C7109" s="221" t="s">
        <v>32</v>
      </c>
      <c r="D7109" s="222">
        <v>0.2182</v>
      </c>
      <c r="E7109" s="223">
        <f t="shared" si="1"/>
        <v>0.7818</v>
      </c>
      <c r="F7109" s="224">
        <v>2503.56</v>
      </c>
    </row>
    <row r="7110">
      <c r="A7110" s="219" t="s">
        <v>14850</v>
      </c>
      <c r="B7110" s="220" t="s">
        <v>14851</v>
      </c>
      <c r="C7110" s="221" t="s">
        <v>32</v>
      </c>
      <c r="D7110" s="222">
        <v>0.1567</v>
      </c>
      <c r="E7110" s="223">
        <f t="shared" si="1"/>
        <v>0.8433</v>
      </c>
      <c r="F7110" s="224">
        <v>3486.12</v>
      </c>
    </row>
    <row r="7111">
      <c r="A7111" s="219" t="s">
        <v>14852</v>
      </c>
      <c r="B7111" s="220" t="s">
        <v>14853</v>
      </c>
      <c r="C7111" s="221" t="s">
        <v>32</v>
      </c>
      <c r="D7111" s="222">
        <v>0.2477</v>
      </c>
      <c r="E7111" s="223">
        <f t="shared" si="1"/>
        <v>0.7523</v>
      </c>
      <c r="F7111" s="224">
        <v>183.72</v>
      </c>
    </row>
    <row r="7112">
      <c r="A7112" s="219" t="s">
        <v>14854</v>
      </c>
      <c r="B7112" s="220" t="s">
        <v>14855</v>
      </c>
      <c r="C7112" s="221" t="s">
        <v>32</v>
      </c>
      <c r="D7112" s="222">
        <v>0.1897</v>
      </c>
      <c r="E7112" s="223">
        <f t="shared" si="1"/>
        <v>0.8103</v>
      </c>
      <c r="F7112" s="224">
        <v>273.67</v>
      </c>
    </row>
    <row r="7113">
      <c r="A7113" s="219" t="s">
        <v>14856</v>
      </c>
      <c r="B7113" s="220" t="s">
        <v>14857</v>
      </c>
      <c r="C7113" s="221" t="s">
        <v>32</v>
      </c>
      <c r="D7113" s="222">
        <v>0.3639</v>
      </c>
      <c r="E7113" s="223">
        <f t="shared" si="1"/>
        <v>0.6361</v>
      </c>
      <c r="F7113" s="224">
        <v>109.45</v>
      </c>
    </row>
    <row r="7114">
      <c r="A7114" s="219" t="s">
        <v>14858</v>
      </c>
      <c r="B7114" s="220" t="s">
        <v>14859</v>
      </c>
      <c r="C7114" s="221" t="s">
        <v>32</v>
      </c>
      <c r="D7114" s="222">
        <v>0.1534</v>
      </c>
      <c r="E7114" s="223">
        <f t="shared" si="1"/>
        <v>0.8466</v>
      </c>
      <c r="F7114" s="224">
        <v>385.54</v>
      </c>
    </row>
    <row r="7115">
      <c r="A7115" s="219" t="s">
        <v>14860</v>
      </c>
      <c r="B7115" s="220" t="s">
        <v>14861</v>
      </c>
      <c r="C7115" s="221" t="s">
        <v>32</v>
      </c>
      <c r="D7115" s="222">
        <v>0.0375</v>
      </c>
      <c r="E7115" s="223">
        <f t="shared" si="1"/>
        <v>0.9625</v>
      </c>
      <c r="F7115" s="224">
        <v>1213.0</v>
      </c>
    </row>
    <row r="7116">
      <c r="A7116" s="219" t="s">
        <v>14862</v>
      </c>
      <c r="B7116" s="220" t="s">
        <v>14863</v>
      </c>
      <c r="C7116" s="221" t="s">
        <v>32</v>
      </c>
      <c r="D7116" s="222">
        <v>0.0189</v>
      </c>
      <c r="E7116" s="223">
        <f t="shared" si="1"/>
        <v>0.9811</v>
      </c>
      <c r="F7116" s="224">
        <v>2401.41</v>
      </c>
    </row>
    <row r="7117">
      <c r="A7117" s="219" t="s">
        <v>14864</v>
      </c>
      <c r="B7117" s="220" t="s">
        <v>14865</v>
      </c>
      <c r="C7117" s="221" t="s">
        <v>32</v>
      </c>
      <c r="D7117" s="222">
        <v>0.1853</v>
      </c>
      <c r="E7117" s="223">
        <f t="shared" si="1"/>
        <v>0.8147</v>
      </c>
      <c r="F7117" s="224">
        <v>49.26</v>
      </c>
    </row>
    <row r="7118">
      <c r="A7118" s="219" t="s">
        <v>14866</v>
      </c>
      <c r="B7118" s="220" t="s">
        <v>14867</v>
      </c>
      <c r="C7118" s="221" t="s">
        <v>32</v>
      </c>
      <c r="D7118" s="222">
        <v>0.2723</v>
      </c>
      <c r="E7118" s="223">
        <f t="shared" si="1"/>
        <v>0.7277</v>
      </c>
      <c r="F7118" s="224">
        <v>33.53</v>
      </c>
    </row>
    <row r="7119">
      <c r="A7119" s="219" t="s">
        <v>14868</v>
      </c>
      <c r="B7119" s="220" t="s">
        <v>14869</v>
      </c>
      <c r="C7119" s="221" t="s">
        <v>32</v>
      </c>
      <c r="D7119" s="222">
        <v>0.6426</v>
      </c>
      <c r="E7119" s="223">
        <f t="shared" si="1"/>
        <v>0.3574</v>
      </c>
      <c r="F7119" s="224">
        <v>23.53</v>
      </c>
    </row>
    <row r="7120">
      <c r="A7120" s="219" t="s">
        <v>14870</v>
      </c>
      <c r="B7120" s="220" t="s">
        <v>14871</v>
      </c>
      <c r="C7120" s="221" t="s">
        <v>32</v>
      </c>
      <c r="D7120" s="222">
        <v>0.6427</v>
      </c>
      <c r="E7120" s="223">
        <f t="shared" si="1"/>
        <v>0.3573</v>
      </c>
      <c r="F7120" s="224">
        <v>34.23</v>
      </c>
    </row>
    <row r="7121">
      <c r="A7121" s="219" t="s">
        <v>14872</v>
      </c>
      <c r="B7121" s="220" t="s">
        <v>14873</v>
      </c>
      <c r="C7121" s="221" t="s">
        <v>32</v>
      </c>
      <c r="D7121" s="222">
        <v>0.6429</v>
      </c>
      <c r="E7121" s="223">
        <f t="shared" si="1"/>
        <v>0.3571</v>
      </c>
      <c r="F7121" s="224">
        <v>38.51</v>
      </c>
    </row>
    <row r="7122">
      <c r="A7122" s="219" t="s">
        <v>14874</v>
      </c>
      <c r="B7122" s="220" t="s">
        <v>14875</v>
      </c>
      <c r="C7122" s="221" t="s">
        <v>32</v>
      </c>
      <c r="D7122" s="222">
        <v>0.6417</v>
      </c>
      <c r="E7122" s="223">
        <f t="shared" si="1"/>
        <v>0.3583</v>
      </c>
      <c r="F7122" s="224">
        <v>4.27</v>
      </c>
    </row>
    <row r="7123">
      <c r="A7123" s="219" t="s">
        <v>14876</v>
      </c>
      <c r="B7123" s="220" t="s">
        <v>14877</v>
      </c>
      <c r="C7123" s="221" t="s">
        <v>32</v>
      </c>
      <c r="D7123" s="222">
        <v>0.643</v>
      </c>
      <c r="E7123" s="223">
        <f t="shared" si="1"/>
        <v>0.357</v>
      </c>
      <c r="F7123" s="224">
        <v>42.8</v>
      </c>
    </row>
    <row r="7124">
      <c r="A7124" s="219" t="s">
        <v>14878</v>
      </c>
      <c r="B7124" s="220" t="s">
        <v>14879</v>
      </c>
      <c r="C7124" s="221" t="s">
        <v>32</v>
      </c>
      <c r="D7124" s="222">
        <v>0.643</v>
      </c>
      <c r="E7124" s="223">
        <f t="shared" si="1"/>
        <v>0.357</v>
      </c>
      <c r="F7124" s="224">
        <v>48.15</v>
      </c>
    </row>
    <row r="7125">
      <c r="A7125" s="219" t="s">
        <v>14880</v>
      </c>
      <c r="B7125" s="220" t="s">
        <v>14881</v>
      </c>
      <c r="C7125" s="221" t="s">
        <v>32</v>
      </c>
      <c r="D7125" s="222">
        <v>0.643</v>
      </c>
      <c r="E7125" s="223">
        <f t="shared" si="1"/>
        <v>0.357</v>
      </c>
      <c r="F7125" s="224">
        <v>53.5</v>
      </c>
    </row>
    <row r="7126">
      <c r="A7126" s="219" t="s">
        <v>14882</v>
      </c>
      <c r="B7126" s="220" t="s">
        <v>14883</v>
      </c>
      <c r="C7126" s="221" t="s">
        <v>32</v>
      </c>
      <c r="D7126" s="222">
        <v>0.6429</v>
      </c>
      <c r="E7126" s="223">
        <f t="shared" si="1"/>
        <v>0.3571</v>
      </c>
      <c r="F7126" s="224">
        <v>59.92</v>
      </c>
    </row>
    <row r="7127">
      <c r="A7127" s="219" t="s">
        <v>14884</v>
      </c>
      <c r="B7127" s="220" t="s">
        <v>14885</v>
      </c>
      <c r="C7127" s="221" t="s">
        <v>32</v>
      </c>
      <c r="D7127" s="222">
        <v>0.6429</v>
      </c>
      <c r="E7127" s="223">
        <f t="shared" si="1"/>
        <v>0.3571</v>
      </c>
      <c r="F7127" s="224">
        <v>67.41</v>
      </c>
    </row>
    <row r="7128">
      <c r="A7128" s="219" t="s">
        <v>14886</v>
      </c>
      <c r="B7128" s="220" t="s">
        <v>14887</v>
      </c>
      <c r="C7128" s="221" t="s">
        <v>32</v>
      </c>
      <c r="D7128" s="222">
        <v>0.6418</v>
      </c>
      <c r="E7128" s="223">
        <f t="shared" si="1"/>
        <v>0.3582</v>
      </c>
      <c r="F7128" s="224">
        <v>6.84</v>
      </c>
    </row>
    <row r="7129">
      <c r="A7129" s="219" t="s">
        <v>14888</v>
      </c>
      <c r="B7129" s="220" t="s">
        <v>14889</v>
      </c>
      <c r="C7129" s="221" t="s">
        <v>32</v>
      </c>
      <c r="D7129" s="222">
        <v>0.6429</v>
      </c>
      <c r="E7129" s="223">
        <f t="shared" si="1"/>
        <v>0.3571</v>
      </c>
      <c r="F7129" s="224">
        <v>75.97</v>
      </c>
    </row>
    <row r="7130">
      <c r="A7130" s="219" t="s">
        <v>14890</v>
      </c>
      <c r="B7130" s="220" t="s">
        <v>14891</v>
      </c>
      <c r="C7130" s="221" t="s">
        <v>32</v>
      </c>
      <c r="D7130" s="222">
        <v>0.643</v>
      </c>
      <c r="E7130" s="223">
        <f t="shared" si="1"/>
        <v>0.357</v>
      </c>
      <c r="F7130" s="224">
        <v>85.6</v>
      </c>
    </row>
    <row r="7131">
      <c r="A7131" s="219" t="s">
        <v>14892</v>
      </c>
      <c r="B7131" s="220" t="s">
        <v>14893</v>
      </c>
      <c r="C7131" s="221" t="s">
        <v>32</v>
      </c>
      <c r="D7131" s="222">
        <v>0.6424</v>
      </c>
      <c r="E7131" s="223">
        <f t="shared" si="1"/>
        <v>0.3576</v>
      </c>
      <c r="F7131" s="224">
        <v>13.48</v>
      </c>
    </row>
    <row r="7132">
      <c r="A7132" s="219" t="s">
        <v>14894</v>
      </c>
      <c r="B7132" s="220" t="s">
        <v>14895</v>
      </c>
      <c r="C7132" s="221" t="s">
        <v>32</v>
      </c>
      <c r="D7132" s="222">
        <v>0.6431</v>
      </c>
      <c r="E7132" s="223">
        <f t="shared" si="1"/>
        <v>0.3569</v>
      </c>
      <c r="F7132" s="224">
        <v>19.25</v>
      </c>
    </row>
    <row r="7133">
      <c r="A7133" s="219" t="s">
        <v>14896</v>
      </c>
      <c r="B7133" s="220" t="s">
        <v>14897</v>
      </c>
      <c r="C7133" s="221" t="s">
        <v>32</v>
      </c>
      <c r="D7133" s="222">
        <v>0.6427</v>
      </c>
      <c r="E7133" s="223">
        <f t="shared" si="1"/>
        <v>0.3573</v>
      </c>
      <c r="F7133" s="224">
        <v>47.08</v>
      </c>
    </row>
    <row r="7134">
      <c r="A7134" s="219" t="s">
        <v>14898</v>
      </c>
      <c r="B7134" s="220" t="s">
        <v>14899</v>
      </c>
      <c r="C7134" s="221" t="s">
        <v>32</v>
      </c>
      <c r="D7134" s="222">
        <v>0.6428</v>
      </c>
      <c r="E7134" s="223">
        <f t="shared" si="1"/>
        <v>0.3572</v>
      </c>
      <c r="F7134" s="224">
        <v>68.48</v>
      </c>
    </row>
    <row r="7135">
      <c r="A7135" s="219" t="s">
        <v>14900</v>
      </c>
      <c r="B7135" s="220" t="s">
        <v>14901</v>
      </c>
      <c r="C7135" s="221" t="s">
        <v>32</v>
      </c>
      <c r="D7135" s="222">
        <v>0.643</v>
      </c>
      <c r="E7135" s="223">
        <f t="shared" si="1"/>
        <v>0.357</v>
      </c>
      <c r="F7135" s="224">
        <v>77.04</v>
      </c>
    </row>
    <row r="7136">
      <c r="A7136" s="219" t="s">
        <v>14902</v>
      </c>
      <c r="B7136" s="220" t="s">
        <v>14903</v>
      </c>
      <c r="C7136" s="221" t="s">
        <v>32</v>
      </c>
      <c r="D7136" s="222">
        <v>0.6433</v>
      </c>
      <c r="E7136" s="223">
        <f t="shared" si="1"/>
        <v>0.3567</v>
      </c>
      <c r="F7136" s="224">
        <v>8.55</v>
      </c>
    </row>
    <row r="7137">
      <c r="A7137" s="219" t="s">
        <v>14904</v>
      </c>
      <c r="B7137" s="220" t="s">
        <v>14905</v>
      </c>
      <c r="C7137" s="221" t="s">
        <v>32</v>
      </c>
      <c r="D7137" s="222">
        <v>0.643</v>
      </c>
      <c r="E7137" s="223">
        <f t="shared" si="1"/>
        <v>0.357</v>
      </c>
      <c r="F7137" s="224">
        <v>85.6</v>
      </c>
    </row>
    <row r="7138">
      <c r="A7138" s="219" t="s">
        <v>14906</v>
      </c>
      <c r="B7138" s="220" t="s">
        <v>14907</v>
      </c>
      <c r="C7138" s="221" t="s">
        <v>32</v>
      </c>
      <c r="D7138" s="222">
        <v>0.6429</v>
      </c>
      <c r="E7138" s="223">
        <f t="shared" si="1"/>
        <v>0.3571</v>
      </c>
      <c r="F7138" s="224">
        <v>96.31</v>
      </c>
    </row>
    <row r="7139">
      <c r="A7139" s="219" t="s">
        <v>14908</v>
      </c>
      <c r="B7139" s="220" t="s">
        <v>14909</v>
      </c>
      <c r="C7139" s="221" t="s">
        <v>32</v>
      </c>
      <c r="D7139" s="222">
        <v>0.6429</v>
      </c>
      <c r="E7139" s="223">
        <f t="shared" si="1"/>
        <v>0.3571</v>
      </c>
      <c r="F7139" s="224">
        <v>107.01</v>
      </c>
    </row>
    <row r="7140">
      <c r="A7140" s="219" t="s">
        <v>14910</v>
      </c>
      <c r="B7140" s="220" t="s">
        <v>14911</v>
      </c>
      <c r="C7140" s="221" t="s">
        <v>32</v>
      </c>
      <c r="D7140" s="222">
        <v>0.643</v>
      </c>
      <c r="E7140" s="223">
        <f t="shared" si="1"/>
        <v>0.357</v>
      </c>
      <c r="F7140" s="224">
        <v>119.84</v>
      </c>
    </row>
    <row r="7141">
      <c r="A7141" s="219" t="s">
        <v>14912</v>
      </c>
      <c r="B7141" s="220" t="s">
        <v>14913</v>
      </c>
      <c r="C7141" s="221" t="s">
        <v>32</v>
      </c>
      <c r="D7141" s="222">
        <v>0.6429</v>
      </c>
      <c r="E7141" s="223">
        <f t="shared" si="1"/>
        <v>0.3571</v>
      </c>
      <c r="F7141" s="224">
        <v>134.83</v>
      </c>
    </row>
    <row r="7142">
      <c r="A7142" s="219" t="s">
        <v>14914</v>
      </c>
      <c r="B7142" s="220" t="s">
        <v>14915</v>
      </c>
      <c r="C7142" s="221" t="s">
        <v>32</v>
      </c>
      <c r="D7142" s="222">
        <v>0.6428</v>
      </c>
      <c r="E7142" s="223">
        <f t="shared" si="1"/>
        <v>0.3572</v>
      </c>
      <c r="F7142" s="224">
        <v>13.69</v>
      </c>
    </row>
    <row r="7143">
      <c r="A7143" s="219" t="s">
        <v>14916</v>
      </c>
      <c r="B7143" s="220" t="s">
        <v>14917</v>
      </c>
      <c r="C7143" s="221" t="s">
        <v>32</v>
      </c>
      <c r="D7143" s="222">
        <v>0.643</v>
      </c>
      <c r="E7143" s="223">
        <f t="shared" si="1"/>
        <v>0.357</v>
      </c>
      <c r="F7143" s="224">
        <v>151.95</v>
      </c>
    </row>
    <row r="7144">
      <c r="A7144" s="219" t="s">
        <v>14918</v>
      </c>
      <c r="B7144" s="220" t="s">
        <v>14919</v>
      </c>
      <c r="C7144" s="221" t="s">
        <v>32</v>
      </c>
      <c r="D7144" s="222">
        <v>0.643</v>
      </c>
      <c r="E7144" s="223">
        <f t="shared" si="1"/>
        <v>0.357</v>
      </c>
      <c r="F7144" s="224">
        <v>171.21</v>
      </c>
    </row>
    <row r="7145">
      <c r="A7145" s="219" t="s">
        <v>14920</v>
      </c>
      <c r="B7145" s="220" t="s">
        <v>14921</v>
      </c>
      <c r="C7145" s="221" t="s">
        <v>32</v>
      </c>
      <c r="D7145" s="222">
        <v>0.643</v>
      </c>
      <c r="E7145" s="223">
        <f t="shared" si="1"/>
        <v>0.357</v>
      </c>
      <c r="F7145" s="224">
        <v>26.95</v>
      </c>
    </row>
    <row r="7146">
      <c r="A7146" s="219" t="s">
        <v>14922</v>
      </c>
      <c r="B7146" s="220" t="s">
        <v>14923</v>
      </c>
      <c r="C7146" s="221" t="s">
        <v>32</v>
      </c>
      <c r="D7146" s="222">
        <v>0.6429</v>
      </c>
      <c r="E7146" s="223">
        <f t="shared" si="1"/>
        <v>0.3571</v>
      </c>
      <c r="F7146" s="224">
        <v>38.51</v>
      </c>
    </row>
    <row r="7147">
      <c r="A7147" s="219" t="s">
        <v>14924</v>
      </c>
      <c r="B7147" s="220" t="s">
        <v>14925</v>
      </c>
      <c r="C7147" s="221" t="s">
        <v>32</v>
      </c>
      <c r="D7147" s="222">
        <v>0.0167</v>
      </c>
      <c r="E7147" s="223">
        <f t="shared" si="1"/>
        <v>0.9833</v>
      </c>
      <c r="F7147" s="224">
        <v>1651.64</v>
      </c>
    </row>
    <row r="7148">
      <c r="A7148" s="219" t="s">
        <v>14926</v>
      </c>
      <c r="B7148" s="220" t="s">
        <v>14927</v>
      </c>
      <c r="C7148" s="221" t="s">
        <v>32</v>
      </c>
      <c r="D7148" s="222">
        <v>0.1228</v>
      </c>
      <c r="E7148" s="223">
        <f t="shared" si="1"/>
        <v>0.8772</v>
      </c>
      <c r="F7148" s="224">
        <v>35.76</v>
      </c>
    </row>
    <row r="7149">
      <c r="A7149" s="219" t="s">
        <v>14928</v>
      </c>
      <c r="B7149" s="220" t="s">
        <v>14929</v>
      </c>
      <c r="C7149" s="221" t="s">
        <v>32</v>
      </c>
      <c r="D7149" s="222">
        <v>0.1378</v>
      </c>
      <c r="E7149" s="223">
        <f t="shared" si="1"/>
        <v>0.8622</v>
      </c>
      <c r="F7149" s="224">
        <v>62.84</v>
      </c>
    </row>
    <row r="7150">
      <c r="A7150" s="219" t="s">
        <v>14930</v>
      </c>
      <c r="B7150" s="220" t="s">
        <v>14931</v>
      </c>
      <c r="C7150" s="221" t="s">
        <v>32</v>
      </c>
      <c r="D7150" s="222">
        <v>0.078</v>
      </c>
      <c r="E7150" s="223">
        <f t="shared" si="1"/>
        <v>0.922</v>
      </c>
      <c r="F7150" s="224">
        <v>35.11</v>
      </c>
    </row>
    <row r="7151">
      <c r="A7151" s="219" t="s">
        <v>14932</v>
      </c>
      <c r="B7151" s="220" t="s">
        <v>14933</v>
      </c>
      <c r="C7151" s="221" t="s">
        <v>32</v>
      </c>
      <c r="D7151" s="222">
        <v>0.0902</v>
      </c>
      <c r="E7151" s="223">
        <f t="shared" si="1"/>
        <v>0.9098</v>
      </c>
      <c r="F7151" s="224">
        <v>48.67</v>
      </c>
    </row>
    <row r="7152">
      <c r="A7152" s="219" t="s">
        <v>14934</v>
      </c>
      <c r="B7152" s="220" t="s">
        <v>14935</v>
      </c>
      <c r="C7152" s="221" t="s">
        <v>32</v>
      </c>
      <c r="D7152" s="222">
        <v>0.0955</v>
      </c>
      <c r="E7152" s="223">
        <f t="shared" si="1"/>
        <v>0.9045</v>
      </c>
      <c r="F7152" s="224">
        <v>90.64</v>
      </c>
    </row>
    <row r="7153">
      <c r="A7153" s="219" t="s">
        <v>14936</v>
      </c>
      <c r="B7153" s="220" t="s">
        <v>14937</v>
      </c>
      <c r="C7153" s="221" t="s">
        <v>32</v>
      </c>
      <c r="D7153" s="222">
        <v>0.0118</v>
      </c>
      <c r="E7153" s="223">
        <f t="shared" si="1"/>
        <v>0.9882</v>
      </c>
      <c r="F7153" s="224">
        <v>2337.22</v>
      </c>
    </row>
    <row r="7154">
      <c r="A7154" s="219" t="s">
        <v>14938</v>
      </c>
      <c r="B7154" s="220" t="s">
        <v>14939</v>
      </c>
      <c r="C7154" s="221" t="s">
        <v>32</v>
      </c>
      <c r="D7154" s="222">
        <v>0.1635</v>
      </c>
      <c r="E7154" s="223">
        <f t="shared" si="1"/>
        <v>0.8365</v>
      </c>
      <c r="F7154" s="224">
        <v>16.76</v>
      </c>
    </row>
    <row r="7155">
      <c r="A7155" s="219" t="s">
        <v>14940</v>
      </c>
      <c r="B7155" s="220" t="s">
        <v>14941</v>
      </c>
      <c r="C7155" s="221" t="s">
        <v>32</v>
      </c>
      <c r="D7155" s="222">
        <v>0.1034</v>
      </c>
      <c r="E7155" s="223">
        <f t="shared" si="1"/>
        <v>0.8966</v>
      </c>
      <c r="F7155" s="224">
        <v>266.19</v>
      </c>
    </row>
    <row r="7156">
      <c r="A7156" s="219" t="s">
        <v>14942</v>
      </c>
      <c r="B7156" s="220" t="s">
        <v>14943</v>
      </c>
      <c r="C7156" s="221" t="s">
        <v>32</v>
      </c>
      <c r="D7156" s="222">
        <v>0.2163</v>
      </c>
      <c r="E7156" s="223">
        <f t="shared" si="1"/>
        <v>0.7837</v>
      </c>
      <c r="F7156" s="224">
        <v>20.3</v>
      </c>
    </row>
    <row r="7157">
      <c r="A7157" s="219" t="s">
        <v>14944</v>
      </c>
      <c r="B7157" s="220" t="s">
        <v>14945</v>
      </c>
      <c r="C7157" s="221" t="s">
        <v>32</v>
      </c>
      <c r="D7157" s="222">
        <v>0.0189</v>
      </c>
      <c r="E7157" s="223">
        <f t="shared" si="1"/>
        <v>0.9811</v>
      </c>
      <c r="F7157" s="224">
        <v>2910.49</v>
      </c>
    </row>
    <row r="7158">
      <c r="A7158" s="219" t="s">
        <v>14946</v>
      </c>
      <c r="B7158" s="220" t="s">
        <v>14947</v>
      </c>
      <c r="C7158" s="221" t="s">
        <v>32</v>
      </c>
      <c r="D7158" s="222">
        <v>0.213</v>
      </c>
      <c r="E7158" s="223">
        <f t="shared" si="1"/>
        <v>0.787</v>
      </c>
      <c r="F7158" s="224">
        <v>40.65</v>
      </c>
    </row>
    <row r="7159">
      <c r="A7159" s="219" t="s">
        <v>14948</v>
      </c>
      <c r="B7159" s="220" t="s">
        <v>14949</v>
      </c>
      <c r="C7159" s="221" t="s">
        <v>107</v>
      </c>
      <c r="D7159" s="222">
        <v>0.0027</v>
      </c>
      <c r="E7159" s="223">
        <f t="shared" si="1"/>
        <v>0.9973</v>
      </c>
      <c r="F7159" s="224">
        <v>5468.25</v>
      </c>
    </row>
    <row r="7160">
      <c r="A7160" s="219" t="s">
        <v>14950</v>
      </c>
      <c r="B7160" s="220" t="s">
        <v>14951</v>
      </c>
      <c r="C7160" s="221" t="s">
        <v>107</v>
      </c>
      <c r="D7160" s="222">
        <v>0.0065</v>
      </c>
      <c r="E7160" s="223">
        <f t="shared" si="1"/>
        <v>0.9935</v>
      </c>
      <c r="F7160" s="224">
        <v>134.06</v>
      </c>
    </row>
    <row r="7161">
      <c r="A7161" s="219" t="s">
        <v>14952</v>
      </c>
      <c r="B7161" s="220" t="s">
        <v>14953</v>
      </c>
      <c r="C7161" s="221" t="s">
        <v>107</v>
      </c>
      <c r="D7161" s="222">
        <v>0.0045</v>
      </c>
      <c r="E7161" s="223">
        <f t="shared" si="1"/>
        <v>0.9955</v>
      </c>
      <c r="F7161" s="224">
        <v>286.84</v>
      </c>
    </row>
    <row r="7162">
      <c r="A7162" s="219" t="s">
        <v>14954</v>
      </c>
      <c r="B7162" s="220" t="s">
        <v>14955</v>
      </c>
      <c r="C7162" s="221" t="s">
        <v>107</v>
      </c>
      <c r="D7162" s="222">
        <v>0.026</v>
      </c>
      <c r="E7162" s="223">
        <f t="shared" si="1"/>
        <v>0.974</v>
      </c>
      <c r="F7162" s="224">
        <v>5.76</v>
      </c>
    </row>
    <row r="7163">
      <c r="A7163" s="219" t="s">
        <v>14956</v>
      </c>
      <c r="B7163" s="220" t="s">
        <v>14957</v>
      </c>
      <c r="C7163" s="221" t="s">
        <v>107</v>
      </c>
      <c r="D7163" s="222">
        <v>0.0036</v>
      </c>
      <c r="E7163" s="223">
        <f t="shared" si="1"/>
        <v>0.9964</v>
      </c>
      <c r="F7163" s="224">
        <v>446.53</v>
      </c>
    </row>
    <row r="7164">
      <c r="A7164" s="219" t="s">
        <v>14958</v>
      </c>
      <c r="B7164" s="220" t="s">
        <v>14959</v>
      </c>
      <c r="C7164" s="221" t="s">
        <v>107</v>
      </c>
      <c r="D7164" s="222">
        <v>0.0016</v>
      </c>
      <c r="E7164" s="223">
        <f t="shared" si="1"/>
        <v>0.9984</v>
      </c>
      <c r="F7164" s="224">
        <v>1094.43</v>
      </c>
    </row>
    <row r="7165">
      <c r="A7165" s="219" t="s">
        <v>14960</v>
      </c>
      <c r="B7165" s="220" t="s">
        <v>14961</v>
      </c>
      <c r="C7165" s="221" t="s">
        <v>107</v>
      </c>
      <c r="D7165" s="222">
        <v>0.0213</v>
      </c>
      <c r="E7165" s="223">
        <f t="shared" si="1"/>
        <v>0.9787</v>
      </c>
      <c r="F7165" s="224">
        <v>11.27</v>
      </c>
    </row>
    <row r="7166">
      <c r="A7166" s="219" t="s">
        <v>14962</v>
      </c>
      <c r="B7166" s="220" t="s">
        <v>14963</v>
      </c>
      <c r="C7166" s="221" t="s">
        <v>107</v>
      </c>
      <c r="D7166" s="222">
        <v>0.0019</v>
      </c>
      <c r="E7166" s="223">
        <f t="shared" si="1"/>
        <v>0.9981</v>
      </c>
      <c r="F7166" s="224">
        <v>1764.68</v>
      </c>
    </row>
    <row r="7167">
      <c r="A7167" s="219" t="s">
        <v>14964</v>
      </c>
      <c r="B7167" s="220" t="s">
        <v>14965</v>
      </c>
      <c r="C7167" s="221" t="s">
        <v>107</v>
      </c>
      <c r="D7167" s="222">
        <v>0.0017</v>
      </c>
      <c r="E7167" s="223">
        <f t="shared" si="1"/>
        <v>0.9983</v>
      </c>
      <c r="F7167" s="224">
        <v>3095.74</v>
      </c>
    </row>
    <row r="7168">
      <c r="A7168" s="219" t="s">
        <v>14966</v>
      </c>
      <c r="B7168" s="220" t="s">
        <v>14967</v>
      </c>
      <c r="C7168" s="221" t="s">
        <v>107</v>
      </c>
      <c r="D7168" s="222">
        <v>0.0017</v>
      </c>
      <c r="E7168" s="223">
        <f t="shared" si="1"/>
        <v>0.9983</v>
      </c>
      <c r="F7168" s="224">
        <v>4603.88</v>
      </c>
    </row>
    <row r="7169">
      <c r="A7169" s="219" t="s">
        <v>14968</v>
      </c>
      <c r="B7169" s="220" t="s">
        <v>14969</v>
      </c>
      <c r="C7169" s="221" t="s">
        <v>107</v>
      </c>
      <c r="D7169" s="222">
        <v>0.0037</v>
      </c>
      <c r="E7169" s="223">
        <f t="shared" si="1"/>
        <v>0.9963</v>
      </c>
      <c r="F7169" s="224">
        <v>3033.62</v>
      </c>
    </row>
    <row r="7170">
      <c r="A7170" s="219" t="s">
        <v>14970</v>
      </c>
      <c r="B7170" s="220" t="s">
        <v>14971</v>
      </c>
      <c r="C7170" s="221" t="s">
        <v>107</v>
      </c>
      <c r="D7170" s="222">
        <v>0.0026</v>
      </c>
      <c r="E7170" s="223">
        <f t="shared" si="1"/>
        <v>0.9974</v>
      </c>
      <c r="F7170" s="224">
        <v>4957.76</v>
      </c>
    </row>
    <row r="7171">
      <c r="A7171" s="219" t="s">
        <v>14972</v>
      </c>
      <c r="B7171" s="220" t="s">
        <v>14973</v>
      </c>
      <c r="C7171" s="221" t="s">
        <v>32</v>
      </c>
      <c r="D7171" s="222">
        <v>0.1291</v>
      </c>
      <c r="E7171" s="223">
        <f t="shared" si="1"/>
        <v>0.8709</v>
      </c>
      <c r="F7171" s="224">
        <v>426.42</v>
      </c>
    </row>
    <row r="7172">
      <c r="A7172" s="219" t="s">
        <v>14974</v>
      </c>
      <c r="B7172" s="220" t="s">
        <v>14975</v>
      </c>
      <c r="C7172" s="221" t="s">
        <v>32</v>
      </c>
      <c r="D7172" s="222">
        <v>0.1275</v>
      </c>
      <c r="E7172" s="223">
        <f t="shared" si="1"/>
        <v>0.8725</v>
      </c>
      <c r="F7172" s="224">
        <v>431.75</v>
      </c>
    </row>
    <row r="7173">
      <c r="A7173" s="219" t="s">
        <v>14976</v>
      </c>
      <c r="B7173" s="220" t="s">
        <v>14977</v>
      </c>
      <c r="C7173" s="221" t="s">
        <v>32</v>
      </c>
      <c r="D7173" s="222">
        <v>0.0982</v>
      </c>
      <c r="E7173" s="223">
        <f t="shared" si="1"/>
        <v>0.9018</v>
      </c>
      <c r="F7173" s="224">
        <v>560.4</v>
      </c>
    </row>
    <row r="7174">
      <c r="A7174" s="219" t="s">
        <v>14978</v>
      </c>
      <c r="B7174" s="220" t="s">
        <v>14979</v>
      </c>
      <c r="C7174" s="221" t="s">
        <v>32</v>
      </c>
      <c r="D7174" s="222">
        <v>0.0922</v>
      </c>
      <c r="E7174" s="223">
        <f t="shared" si="1"/>
        <v>0.9078</v>
      </c>
      <c r="F7174" s="224">
        <v>187.93</v>
      </c>
    </row>
    <row r="7175">
      <c r="A7175" s="219" t="s">
        <v>14980</v>
      </c>
      <c r="B7175" s="220" t="s">
        <v>14981</v>
      </c>
      <c r="C7175" s="221" t="s">
        <v>32</v>
      </c>
      <c r="D7175" s="222">
        <v>0.0922</v>
      </c>
      <c r="E7175" s="223">
        <f t="shared" si="1"/>
        <v>0.9078</v>
      </c>
      <c r="F7175" s="224">
        <v>187.93</v>
      </c>
    </row>
    <row r="7176">
      <c r="A7176" s="219" t="s">
        <v>14982</v>
      </c>
      <c r="B7176" s="220" t="s">
        <v>14983</v>
      </c>
      <c r="C7176" s="221" t="s">
        <v>32</v>
      </c>
      <c r="D7176" s="222">
        <v>0.0785</v>
      </c>
      <c r="E7176" s="223">
        <f t="shared" si="1"/>
        <v>0.9215</v>
      </c>
      <c r="F7176" s="224">
        <v>220.84</v>
      </c>
    </row>
    <row r="7177">
      <c r="A7177" s="219" t="s">
        <v>14984</v>
      </c>
      <c r="B7177" s="220" t="s">
        <v>14985</v>
      </c>
      <c r="C7177" s="221" t="s">
        <v>77</v>
      </c>
      <c r="D7177" s="222">
        <v>0.0996</v>
      </c>
      <c r="E7177" s="223">
        <f t="shared" si="1"/>
        <v>0.9004</v>
      </c>
      <c r="F7177" s="224">
        <v>461.49</v>
      </c>
    </row>
    <row r="7178">
      <c r="A7178" s="219" t="s">
        <v>14986</v>
      </c>
      <c r="B7178" s="220" t="s">
        <v>14987</v>
      </c>
      <c r="C7178" s="221" t="s">
        <v>77</v>
      </c>
      <c r="D7178" s="222">
        <v>0.1037</v>
      </c>
      <c r="E7178" s="223">
        <f t="shared" si="1"/>
        <v>0.8963</v>
      </c>
      <c r="F7178" s="224">
        <v>383.87</v>
      </c>
    </row>
    <row r="7179">
      <c r="A7179" s="219" t="s">
        <v>14988</v>
      </c>
      <c r="B7179" s="220" t="s">
        <v>14989</v>
      </c>
      <c r="C7179" s="221" t="s">
        <v>77</v>
      </c>
      <c r="D7179" s="222">
        <v>0.1262</v>
      </c>
      <c r="E7179" s="223">
        <f t="shared" si="1"/>
        <v>0.8738</v>
      </c>
      <c r="F7179" s="224">
        <v>354.21</v>
      </c>
    </row>
    <row r="7180">
      <c r="A7180" s="219" t="s">
        <v>14990</v>
      </c>
      <c r="B7180" s="220" t="s">
        <v>14991</v>
      </c>
      <c r="C7180" s="221" t="s">
        <v>77</v>
      </c>
      <c r="D7180" s="222">
        <v>0.1303</v>
      </c>
      <c r="E7180" s="223">
        <f t="shared" si="1"/>
        <v>0.8697</v>
      </c>
      <c r="F7180" s="224">
        <v>295.12</v>
      </c>
    </row>
    <row r="7181">
      <c r="A7181" s="219" t="s">
        <v>14992</v>
      </c>
      <c r="B7181" s="220" t="s">
        <v>14993</v>
      </c>
      <c r="C7181" s="221" t="s">
        <v>77</v>
      </c>
      <c r="D7181" s="222">
        <v>0.1505</v>
      </c>
      <c r="E7181" s="223">
        <f t="shared" si="1"/>
        <v>0.8495</v>
      </c>
      <c r="F7181" s="224">
        <v>293.41</v>
      </c>
    </row>
    <row r="7182">
      <c r="A7182" s="219" t="s">
        <v>14994</v>
      </c>
      <c r="B7182" s="220" t="s">
        <v>14995</v>
      </c>
      <c r="C7182" s="221" t="s">
        <v>77</v>
      </c>
      <c r="D7182" s="222">
        <v>0.1548</v>
      </c>
      <c r="E7182" s="223">
        <f t="shared" si="1"/>
        <v>0.8452</v>
      </c>
      <c r="F7182" s="224">
        <v>245.04</v>
      </c>
    </row>
    <row r="7183">
      <c r="A7183" s="219" t="s">
        <v>14996</v>
      </c>
      <c r="B7183" s="220" t="s">
        <v>14997</v>
      </c>
      <c r="C7183" s="221" t="s">
        <v>77</v>
      </c>
      <c r="D7183" s="222">
        <v>0.1714</v>
      </c>
      <c r="E7183" s="223">
        <f t="shared" si="1"/>
        <v>0.8286</v>
      </c>
      <c r="F7183" s="224">
        <v>322.27</v>
      </c>
    </row>
    <row r="7184">
      <c r="A7184" s="219" t="s">
        <v>14998</v>
      </c>
      <c r="B7184" s="220" t="s">
        <v>14999</v>
      </c>
      <c r="C7184" s="221" t="s">
        <v>77</v>
      </c>
      <c r="D7184" s="222">
        <v>0.1812</v>
      </c>
      <c r="E7184" s="223">
        <f t="shared" si="1"/>
        <v>0.8188</v>
      </c>
      <c r="F7184" s="224">
        <v>270.68</v>
      </c>
    </row>
    <row r="7185">
      <c r="A7185" s="219" t="s">
        <v>15000</v>
      </c>
      <c r="B7185" s="220" t="s">
        <v>15001</v>
      </c>
      <c r="C7185" s="221" t="s">
        <v>77</v>
      </c>
      <c r="D7185" s="222">
        <v>0.3139</v>
      </c>
      <c r="E7185" s="223">
        <f t="shared" si="1"/>
        <v>0.6861</v>
      </c>
      <c r="F7185" s="224">
        <v>70.28</v>
      </c>
    </row>
    <row r="7186">
      <c r="A7186" s="219" t="s">
        <v>15002</v>
      </c>
      <c r="B7186" s="220" t="s">
        <v>15003</v>
      </c>
      <c r="C7186" s="221" t="s">
        <v>77</v>
      </c>
      <c r="D7186" s="222">
        <v>0.3395</v>
      </c>
      <c r="E7186" s="223">
        <f t="shared" si="1"/>
        <v>0.6605</v>
      </c>
      <c r="F7186" s="224">
        <v>76.24</v>
      </c>
    </row>
    <row r="7187">
      <c r="A7187" s="219" t="s">
        <v>15004</v>
      </c>
      <c r="B7187" s="220" t="s">
        <v>15005</v>
      </c>
      <c r="C7187" s="221" t="s">
        <v>77</v>
      </c>
      <c r="D7187" s="222">
        <v>0.2994</v>
      </c>
      <c r="E7187" s="223">
        <f t="shared" si="1"/>
        <v>0.7006</v>
      </c>
      <c r="F7187" s="224">
        <v>68.18</v>
      </c>
    </row>
    <row r="7188">
      <c r="A7188" s="219" t="s">
        <v>15006</v>
      </c>
      <c r="B7188" s="220" t="s">
        <v>15007</v>
      </c>
      <c r="C7188" s="221" t="s">
        <v>77</v>
      </c>
      <c r="D7188" s="222">
        <v>0.2776</v>
      </c>
      <c r="E7188" s="223">
        <f t="shared" si="1"/>
        <v>0.7224</v>
      </c>
      <c r="F7188" s="224">
        <v>64.08</v>
      </c>
    </row>
    <row r="7189">
      <c r="A7189" s="219" t="s">
        <v>15008</v>
      </c>
      <c r="B7189" s="220" t="s">
        <v>15009</v>
      </c>
      <c r="C7189" s="221" t="s">
        <v>77</v>
      </c>
      <c r="D7189" s="222">
        <v>0.3397</v>
      </c>
      <c r="E7189" s="223">
        <f t="shared" si="1"/>
        <v>0.6603</v>
      </c>
      <c r="F7189" s="224">
        <v>75.04</v>
      </c>
    </row>
    <row r="7190">
      <c r="A7190" s="219" t="s">
        <v>193</v>
      </c>
      <c r="B7190" s="220" t="s">
        <v>15010</v>
      </c>
      <c r="C7190" s="221" t="s">
        <v>77</v>
      </c>
      <c r="D7190" s="222">
        <v>0.3077</v>
      </c>
      <c r="E7190" s="223">
        <f t="shared" si="1"/>
        <v>0.6923</v>
      </c>
      <c r="F7190" s="224">
        <v>68.76</v>
      </c>
    </row>
    <row r="7191">
      <c r="A7191" s="219" t="s">
        <v>15011</v>
      </c>
      <c r="B7191" s="220" t="s">
        <v>15012</v>
      </c>
      <c r="C7191" s="221" t="s">
        <v>77</v>
      </c>
      <c r="D7191" s="222">
        <v>0.3505</v>
      </c>
      <c r="E7191" s="223">
        <f t="shared" si="1"/>
        <v>0.6495</v>
      </c>
      <c r="F7191" s="224">
        <v>80.45</v>
      </c>
    </row>
    <row r="7192">
      <c r="A7192" s="219" t="s">
        <v>15013</v>
      </c>
      <c r="B7192" s="220" t="s">
        <v>15014</v>
      </c>
      <c r="C7192" s="221" t="s">
        <v>77</v>
      </c>
      <c r="D7192" s="222">
        <v>0.313</v>
      </c>
      <c r="E7192" s="223">
        <f t="shared" si="1"/>
        <v>0.687</v>
      </c>
      <c r="F7192" s="224">
        <v>72.15</v>
      </c>
    </row>
    <row r="7193">
      <c r="A7193" s="219" t="s">
        <v>15015</v>
      </c>
      <c r="B7193" s="220" t="s">
        <v>15016</v>
      </c>
      <c r="C7193" s="221" t="s">
        <v>77</v>
      </c>
      <c r="D7193" s="222">
        <v>0.246</v>
      </c>
      <c r="E7193" s="223">
        <f t="shared" si="1"/>
        <v>0.754</v>
      </c>
      <c r="F7193" s="224">
        <v>101.25</v>
      </c>
    </row>
    <row r="7194">
      <c r="A7194" s="219" t="s">
        <v>15017</v>
      </c>
      <c r="B7194" s="220" t="s">
        <v>15018</v>
      </c>
      <c r="C7194" s="221" t="s">
        <v>77</v>
      </c>
      <c r="D7194" s="222">
        <v>0.2379</v>
      </c>
      <c r="E7194" s="223">
        <f t="shared" si="1"/>
        <v>0.7621</v>
      </c>
      <c r="F7194" s="224">
        <v>100.35</v>
      </c>
    </row>
    <row r="7195">
      <c r="A7195" s="219" t="s">
        <v>15019</v>
      </c>
      <c r="B7195" s="220" t="s">
        <v>15020</v>
      </c>
      <c r="C7195" s="221" t="s">
        <v>77</v>
      </c>
      <c r="D7195" s="222">
        <v>0.1052</v>
      </c>
      <c r="E7195" s="223">
        <f t="shared" si="1"/>
        <v>0.8948</v>
      </c>
      <c r="F7195" s="224">
        <v>397.93</v>
      </c>
    </row>
    <row r="7196">
      <c r="A7196" s="219" t="s">
        <v>15021</v>
      </c>
      <c r="B7196" s="220" t="s">
        <v>15022</v>
      </c>
      <c r="C7196" s="221" t="s">
        <v>77</v>
      </c>
      <c r="D7196" s="222">
        <v>0.0854</v>
      </c>
      <c r="E7196" s="223">
        <f t="shared" si="1"/>
        <v>0.9146</v>
      </c>
      <c r="F7196" s="224">
        <v>385.37</v>
      </c>
    </row>
    <row r="7197">
      <c r="A7197" s="219" t="s">
        <v>15023</v>
      </c>
      <c r="B7197" s="220" t="s">
        <v>15024</v>
      </c>
      <c r="C7197" s="221" t="s">
        <v>77</v>
      </c>
      <c r="D7197" s="222">
        <v>0.1368</v>
      </c>
      <c r="E7197" s="223">
        <f t="shared" si="1"/>
        <v>0.8632</v>
      </c>
      <c r="F7197" s="224">
        <v>305.98</v>
      </c>
    </row>
    <row r="7198">
      <c r="A7198" s="219" t="s">
        <v>15025</v>
      </c>
      <c r="B7198" s="220" t="s">
        <v>15026</v>
      </c>
      <c r="C7198" s="221" t="s">
        <v>77</v>
      </c>
      <c r="D7198" s="222">
        <v>0.1122</v>
      </c>
      <c r="E7198" s="223">
        <f t="shared" si="1"/>
        <v>0.8878</v>
      </c>
      <c r="F7198" s="224">
        <v>293.42</v>
      </c>
    </row>
    <row r="7199">
      <c r="A7199" s="219" t="s">
        <v>15027</v>
      </c>
      <c r="B7199" s="220" t="s">
        <v>15028</v>
      </c>
      <c r="C7199" s="221" t="s">
        <v>77</v>
      </c>
      <c r="D7199" s="222">
        <v>0.2246</v>
      </c>
      <c r="E7199" s="223">
        <f t="shared" si="1"/>
        <v>0.7754</v>
      </c>
      <c r="F7199" s="224">
        <v>64.3</v>
      </c>
    </row>
    <row r="7200">
      <c r="A7200" s="219" t="s">
        <v>15029</v>
      </c>
      <c r="B7200" s="220" t="s">
        <v>15030</v>
      </c>
      <c r="C7200" s="221" t="s">
        <v>77</v>
      </c>
      <c r="D7200" s="222">
        <v>0.1473</v>
      </c>
      <c r="E7200" s="223">
        <f t="shared" si="1"/>
        <v>0.8527</v>
      </c>
      <c r="F7200" s="224">
        <v>55.41</v>
      </c>
    </row>
    <row r="7201">
      <c r="A7201" s="219" t="s">
        <v>15031</v>
      </c>
      <c r="B7201" s="220" t="s">
        <v>15032</v>
      </c>
      <c r="C7201" s="221" t="s">
        <v>77</v>
      </c>
      <c r="D7201" s="222">
        <v>0.2749</v>
      </c>
      <c r="E7201" s="223">
        <f t="shared" si="1"/>
        <v>0.7251</v>
      </c>
      <c r="F7201" s="224">
        <v>72.67</v>
      </c>
    </row>
    <row r="7202">
      <c r="A7202" s="219" t="s">
        <v>15033</v>
      </c>
      <c r="B7202" s="220" t="s">
        <v>15034</v>
      </c>
      <c r="C7202" s="221" t="s">
        <v>77</v>
      </c>
      <c r="D7202" s="222">
        <v>0.2544</v>
      </c>
      <c r="E7202" s="223">
        <f t="shared" si="1"/>
        <v>0.7456</v>
      </c>
      <c r="F7202" s="224">
        <v>70.09</v>
      </c>
    </row>
    <row r="7203">
      <c r="A7203" s="219" t="s">
        <v>15035</v>
      </c>
      <c r="B7203" s="220" t="s">
        <v>15036</v>
      </c>
      <c r="C7203" s="221" t="s">
        <v>77</v>
      </c>
      <c r="D7203" s="222">
        <v>0.169</v>
      </c>
      <c r="E7203" s="223">
        <f t="shared" si="1"/>
        <v>0.831</v>
      </c>
      <c r="F7203" s="224">
        <v>58.29</v>
      </c>
    </row>
    <row r="7204">
      <c r="A7204" s="219" t="s">
        <v>15037</v>
      </c>
      <c r="B7204" s="220" t="s">
        <v>15038</v>
      </c>
      <c r="C7204" s="221" t="s">
        <v>77</v>
      </c>
      <c r="D7204" s="222">
        <v>0.329</v>
      </c>
      <c r="E7204" s="223">
        <f t="shared" si="1"/>
        <v>0.671</v>
      </c>
      <c r="F7204" s="224">
        <v>88.02</v>
      </c>
    </row>
    <row r="7205">
      <c r="A7205" s="219" t="s">
        <v>15039</v>
      </c>
      <c r="B7205" s="220" t="s">
        <v>15040</v>
      </c>
      <c r="C7205" s="221" t="s">
        <v>77</v>
      </c>
      <c r="D7205" s="222">
        <v>0.2356</v>
      </c>
      <c r="E7205" s="223">
        <f t="shared" si="1"/>
        <v>0.7644</v>
      </c>
      <c r="F7205" s="224">
        <v>65.88</v>
      </c>
    </row>
    <row r="7206">
      <c r="A7206" s="219" t="s">
        <v>15041</v>
      </c>
      <c r="B7206" s="220" t="s">
        <v>15042</v>
      </c>
      <c r="C7206" s="221" t="s">
        <v>77</v>
      </c>
      <c r="D7206" s="222">
        <v>0.1525</v>
      </c>
      <c r="E7206" s="223">
        <f t="shared" si="1"/>
        <v>0.8475</v>
      </c>
      <c r="F7206" s="224">
        <v>55.75</v>
      </c>
    </row>
    <row r="7207">
      <c r="A7207" s="219" t="s">
        <v>15043</v>
      </c>
      <c r="B7207" s="220" t="s">
        <v>15044</v>
      </c>
      <c r="C7207" s="221" t="s">
        <v>77</v>
      </c>
      <c r="D7207" s="222">
        <v>0.2989</v>
      </c>
      <c r="E7207" s="223">
        <f t="shared" si="1"/>
        <v>0.7011</v>
      </c>
      <c r="F7207" s="224">
        <v>78.29</v>
      </c>
    </row>
    <row r="7208">
      <c r="A7208" s="219" t="s">
        <v>15045</v>
      </c>
      <c r="B7208" s="220" t="s">
        <v>15046</v>
      </c>
      <c r="C7208" s="221" t="s">
        <v>77</v>
      </c>
      <c r="D7208" s="222">
        <v>0.2783</v>
      </c>
      <c r="E7208" s="223">
        <f t="shared" si="1"/>
        <v>0.7217</v>
      </c>
      <c r="F7208" s="224">
        <v>75.09</v>
      </c>
    </row>
    <row r="7209">
      <c r="A7209" s="219" t="s">
        <v>15047</v>
      </c>
      <c r="B7209" s="220" t="s">
        <v>15048</v>
      </c>
      <c r="C7209" s="221" t="s">
        <v>77</v>
      </c>
      <c r="D7209" s="222">
        <v>0.1821</v>
      </c>
      <c r="E7209" s="223">
        <f t="shared" si="1"/>
        <v>0.8179</v>
      </c>
      <c r="F7209" s="224">
        <v>59.85</v>
      </c>
    </row>
    <row r="7210">
      <c r="A7210" s="219" t="s">
        <v>15049</v>
      </c>
      <c r="B7210" s="220" t="s">
        <v>15050</v>
      </c>
      <c r="C7210" s="221" t="s">
        <v>77</v>
      </c>
      <c r="D7210" s="222">
        <v>0.3831</v>
      </c>
      <c r="E7210" s="223">
        <f t="shared" si="1"/>
        <v>0.6169</v>
      </c>
      <c r="F7210" s="224">
        <v>110.76</v>
      </c>
    </row>
    <row r="7211">
      <c r="A7211" s="219" t="s">
        <v>15051</v>
      </c>
      <c r="B7211" s="220" t="s">
        <v>15052</v>
      </c>
      <c r="C7211" s="221" t="s">
        <v>77</v>
      </c>
      <c r="D7211" s="222">
        <v>0.2204</v>
      </c>
      <c r="E7211" s="223">
        <f t="shared" si="1"/>
        <v>0.7796</v>
      </c>
      <c r="F7211" s="224">
        <v>77.55</v>
      </c>
    </row>
    <row r="7212">
      <c r="A7212" s="219" t="s">
        <v>15053</v>
      </c>
      <c r="B7212" s="220" t="s">
        <v>15054</v>
      </c>
      <c r="C7212" s="221" t="s">
        <v>77</v>
      </c>
      <c r="D7212" s="222">
        <v>0.1428</v>
      </c>
      <c r="E7212" s="223">
        <f t="shared" si="1"/>
        <v>0.8572</v>
      </c>
      <c r="F7212" s="224">
        <v>66.19</v>
      </c>
    </row>
    <row r="7213">
      <c r="A7213" s="219" t="s">
        <v>15055</v>
      </c>
      <c r="B7213" s="220" t="s">
        <v>15056</v>
      </c>
      <c r="C7213" s="221" t="s">
        <v>77</v>
      </c>
      <c r="D7213" s="222">
        <v>0.2793</v>
      </c>
      <c r="E7213" s="223">
        <f t="shared" si="1"/>
        <v>0.7207</v>
      </c>
      <c r="F7213" s="224">
        <v>91.12</v>
      </c>
    </row>
    <row r="7214">
      <c r="A7214" s="219" t="s">
        <v>15057</v>
      </c>
      <c r="B7214" s="220" t="s">
        <v>15058</v>
      </c>
      <c r="C7214" s="221" t="s">
        <v>77</v>
      </c>
      <c r="D7214" s="222">
        <v>0.232</v>
      </c>
      <c r="E7214" s="223">
        <f t="shared" si="1"/>
        <v>0.768</v>
      </c>
      <c r="F7214" s="224">
        <v>80.01</v>
      </c>
    </row>
    <row r="7215">
      <c r="A7215" s="219" t="s">
        <v>15059</v>
      </c>
      <c r="B7215" s="220" t="s">
        <v>15060</v>
      </c>
      <c r="C7215" s="221" t="s">
        <v>77</v>
      </c>
      <c r="D7215" s="222">
        <v>0.1476</v>
      </c>
      <c r="E7215" s="223">
        <f t="shared" si="1"/>
        <v>0.8524</v>
      </c>
      <c r="F7215" s="224">
        <v>66.74</v>
      </c>
    </row>
    <row r="7216">
      <c r="A7216" s="219" t="s">
        <v>15061</v>
      </c>
      <c r="B7216" s="220" t="s">
        <v>15062</v>
      </c>
      <c r="C7216" s="221" t="s">
        <v>77</v>
      </c>
      <c r="D7216" s="222">
        <v>0.2921</v>
      </c>
      <c r="E7216" s="223">
        <f t="shared" si="1"/>
        <v>0.7079</v>
      </c>
      <c r="F7216" s="224">
        <v>95.15</v>
      </c>
    </row>
    <row r="7217">
      <c r="A7217" s="219" t="s">
        <v>15063</v>
      </c>
      <c r="B7217" s="220" t="s">
        <v>15064</v>
      </c>
      <c r="C7217" s="221" t="s">
        <v>77</v>
      </c>
      <c r="D7217" s="222">
        <v>0.1788</v>
      </c>
      <c r="E7217" s="223">
        <f t="shared" si="1"/>
        <v>0.8212</v>
      </c>
      <c r="F7217" s="224">
        <v>130.51</v>
      </c>
    </row>
    <row r="7218">
      <c r="A7218" s="219" t="s">
        <v>189</v>
      </c>
      <c r="B7218" s="220" t="s">
        <v>15065</v>
      </c>
      <c r="C7218" s="221" t="s">
        <v>77</v>
      </c>
      <c r="D7218" s="222">
        <v>0.1322</v>
      </c>
      <c r="E7218" s="223">
        <f t="shared" si="1"/>
        <v>0.8678</v>
      </c>
      <c r="F7218" s="224">
        <v>118.67</v>
      </c>
    </row>
    <row r="7219">
      <c r="A7219" s="219" t="s">
        <v>15066</v>
      </c>
      <c r="B7219" s="220" t="s">
        <v>15067</v>
      </c>
      <c r="C7219" s="221" t="s">
        <v>77</v>
      </c>
      <c r="D7219" s="222">
        <v>0.2179</v>
      </c>
      <c r="E7219" s="223">
        <f t="shared" si="1"/>
        <v>0.7821</v>
      </c>
      <c r="F7219" s="224">
        <v>145.36</v>
      </c>
    </row>
    <row r="7220">
      <c r="A7220" s="219" t="s">
        <v>15068</v>
      </c>
      <c r="B7220" s="220" t="s">
        <v>15069</v>
      </c>
      <c r="C7220" s="221" t="s">
        <v>77</v>
      </c>
      <c r="D7220" s="222">
        <v>0.1859</v>
      </c>
      <c r="E7220" s="223">
        <f t="shared" si="1"/>
        <v>0.8141</v>
      </c>
      <c r="F7220" s="224">
        <v>133.35</v>
      </c>
    </row>
    <row r="7221">
      <c r="A7221" s="219" t="s">
        <v>15070</v>
      </c>
      <c r="B7221" s="220" t="s">
        <v>15071</v>
      </c>
      <c r="C7221" s="221" t="s">
        <v>77</v>
      </c>
      <c r="D7221" s="222">
        <v>0.1347</v>
      </c>
      <c r="E7221" s="223">
        <f t="shared" si="1"/>
        <v>0.8653</v>
      </c>
      <c r="F7221" s="224">
        <v>119.32</v>
      </c>
    </row>
    <row r="7222">
      <c r="A7222" s="219" t="s">
        <v>15072</v>
      </c>
      <c r="B7222" s="220" t="s">
        <v>15073</v>
      </c>
      <c r="C7222" s="221" t="s">
        <v>77</v>
      </c>
      <c r="D7222" s="222">
        <v>0.2268</v>
      </c>
      <c r="E7222" s="223">
        <f t="shared" si="1"/>
        <v>0.7732</v>
      </c>
      <c r="F7222" s="224">
        <v>149.99</v>
      </c>
    </row>
    <row r="7223">
      <c r="A7223" s="219" t="s">
        <v>15074</v>
      </c>
      <c r="B7223" s="220" t="s">
        <v>15075</v>
      </c>
      <c r="C7223" s="221" t="s">
        <v>107</v>
      </c>
      <c r="D7223" s="222">
        <v>0.2752</v>
      </c>
      <c r="E7223" s="223">
        <f t="shared" si="1"/>
        <v>0.7248</v>
      </c>
      <c r="F7223" s="224">
        <v>8.25</v>
      </c>
    </row>
    <row r="7224">
      <c r="A7224" s="219" t="s">
        <v>15076</v>
      </c>
      <c r="B7224" s="220" t="s">
        <v>15077</v>
      </c>
      <c r="C7224" s="221" t="s">
        <v>107</v>
      </c>
      <c r="D7224" s="222">
        <v>0.2554</v>
      </c>
      <c r="E7224" s="223">
        <f t="shared" si="1"/>
        <v>0.7446</v>
      </c>
      <c r="F7224" s="224">
        <v>9.32</v>
      </c>
    </row>
    <row r="7225">
      <c r="A7225" s="219" t="s">
        <v>15078</v>
      </c>
      <c r="B7225" s="220" t="s">
        <v>15079</v>
      </c>
      <c r="C7225" s="221" t="s">
        <v>107</v>
      </c>
      <c r="D7225" s="222">
        <v>0.2135</v>
      </c>
      <c r="E7225" s="223">
        <f t="shared" si="1"/>
        <v>0.7865</v>
      </c>
      <c r="F7225" s="224">
        <v>12.6</v>
      </c>
    </row>
    <row r="7226">
      <c r="A7226" s="219" t="s">
        <v>15080</v>
      </c>
      <c r="B7226" s="220" t="s">
        <v>15081</v>
      </c>
      <c r="C7226" s="221" t="s">
        <v>107</v>
      </c>
      <c r="D7226" s="222">
        <v>0.1929</v>
      </c>
      <c r="E7226" s="223">
        <f t="shared" si="1"/>
        <v>0.8071</v>
      </c>
      <c r="F7226" s="224">
        <v>14.93</v>
      </c>
    </row>
    <row r="7227">
      <c r="A7227" s="219" t="s">
        <v>15082</v>
      </c>
      <c r="B7227" s="220" t="s">
        <v>15083</v>
      </c>
      <c r="C7227" s="221" t="s">
        <v>77</v>
      </c>
      <c r="D7227" s="222">
        <v>0.0732</v>
      </c>
      <c r="E7227" s="223">
        <f t="shared" si="1"/>
        <v>0.9268</v>
      </c>
      <c r="F7227" s="224">
        <v>467.5</v>
      </c>
    </row>
    <row r="7228">
      <c r="A7228" s="219" t="s">
        <v>15084</v>
      </c>
      <c r="B7228" s="220" t="s">
        <v>15085</v>
      </c>
      <c r="C7228" s="221" t="s">
        <v>32</v>
      </c>
      <c r="D7228" s="222">
        <v>0.387</v>
      </c>
      <c r="E7228" s="223">
        <f t="shared" si="1"/>
        <v>0.613</v>
      </c>
      <c r="F7228" s="224">
        <v>150.03</v>
      </c>
    </row>
    <row r="7229">
      <c r="A7229" s="219" t="s">
        <v>15086</v>
      </c>
      <c r="B7229" s="220" t="s">
        <v>15087</v>
      </c>
      <c r="C7229" s="221" t="s">
        <v>32</v>
      </c>
      <c r="D7229" s="222">
        <v>0.4026</v>
      </c>
      <c r="E7229" s="223">
        <f t="shared" si="1"/>
        <v>0.5974</v>
      </c>
      <c r="F7229" s="224">
        <v>138.15</v>
      </c>
    </row>
    <row r="7230">
      <c r="A7230" s="219" t="s">
        <v>15088</v>
      </c>
      <c r="B7230" s="220" t="s">
        <v>15089</v>
      </c>
      <c r="C7230" s="221" t="s">
        <v>32</v>
      </c>
      <c r="D7230" s="222">
        <v>0.3123</v>
      </c>
      <c r="E7230" s="223">
        <f t="shared" si="1"/>
        <v>0.6877</v>
      </c>
      <c r="F7230" s="224">
        <v>103.95</v>
      </c>
    </row>
    <row r="7231">
      <c r="A7231" s="219" t="s">
        <v>15090</v>
      </c>
      <c r="B7231" s="220" t="s">
        <v>15091</v>
      </c>
      <c r="C7231" s="221" t="s">
        <v>32</v>
      </c>
      <c r="D7231" s="222">
        <v>0.3013</v>
      </c>
      <c r="E7231" s="223">
        <f t="shared" si="1"/>
        <v>0.6987</v>
      </c>
      <c r="F7231" s="224">
        <v>115.83</v>
      </c>
    </row>
    <row r="7232">
      <c r="A7232" s="219" t="s">
        <v>15092</v>
      </c>
      <c r="B7232" s="220" t="s">
        <v>15093</v>
      </c>
      <c r="C7232" s="221" t="s">
        <v>32</v>
      </c>
      <c r="D7232" s="222">
        <v>0.3735</v>
      </c>
      <c r="E7232" s="223">
        <f t="shared" si="1"/>
        <v>0.6265</v>
      </c>
      <c r="F7232" s="224">
        <v>140.13</v>
      </c>
    </row>
    <row r="7233">
      <c r="A7233" s="219" t="s">
        <v>15094</v>
      </c>
      <c r="B7233" s="220" t="s">
        <v>15095</v>
      </c>
      <c r="C7233" s="221" t="s">
        <v>32</v>
      </c>
      <c r="D7233" s="222">
        <v>0.0391</v>
      </c>
      <c r="E7233" s="223">
        <f t="shared" si="1"/>
        <v>0.9609</v>
      </c>
      <c r="F7233" s="224">
        <v>152.0</v>
      </c>
    </row>
    <row r="7234">
      <c r="A7234" s="219" t="s">
        <v>15096</v>
      </c>
      <c r="B7234" s="220" t="s">
        <v>15097</v>
      </c>
      <c r="C7234" s="221" t="s">
        <v>32</v>
      </c>
      <c r="D7234" s="222">
        <v>0.3938</v>
      </c>
      <c r="E7234" s="223">
        <f t="shared" si="1"/>
        <v>0.6062</v>
      </c>
      <c r="F7234" s="224">
        <v>20.95</v>
      </c>
    </row>
    <row r="7235">
      <c r="A7235" s="219" t="s">
        <v>15098</v>
      </c>
      <c r="B7235" s="220" t="s">
        <v>15099</v>
      </c>
      <c r="C7235" s="221" t="s">
        <v>32</v>
      </c>
      <c r="D7235" s="222">
        <v>0.4731</v>
      </c>
      <c r="E7235" s="223">
        <f t="shared" si="1"/>
        <v>0.5269</v>
      </c>
      <c r="F7235" s="224">
        <v>17.44</v>
      </c>
    </row>
    <row r="7236">
      <c r="A7236" s="219" t="s">
        <v>15100</v>
      </c>
      <c r="B7236" s="220" t="s">
        <v>15101</v>
      </c>
      <c r="C7236" s="221" t="s">
        <v>32</v>
      </c>
      <c r="D7236" s="222">
        <v>0.3515</v>
      </c>
      <c r="E7236" s="223">
        <f t="shared" si="1"/>
        <v>0.6485</v>
      </c>
      <c r="F7236" s="224">
        <v>23.47</v>
      </c>
    </row>
    <row r="7237">
      <c r="A7237" s="219" t="s">
        <v>15102</v>
      </c>
      <c r="B7237" s="220" t="s">
        <v>15103</v>
      </c>
      <c r="C7237" s="221" t="s">
        <v>32</v>
      </c>
      <c r="D7237" s="222">
        <v>0.3571</v>
      </c>
      <c r="E7237" s="223">
        <f t="shared" si="1"/>
        <v>0.6429</v>
      </c>
      <c r="F7237" s="224">
        <v>23.1</v>
      </c>
    </row>
    <row r="7238">
      <c r="A7238" s="219" t="s">
        <v>15104</v>
      </c>
      <c r="B7238" s="220" t="s">
        <v>15105</v>
      </c>
      <c r="C7238" s="221" t="s">
        <v>32</v>
      </c>
      <c r="D7238" s="222">
        <v>0.2979</v>
      </c>
      <c r="E7238" s="223">
        <f t="shared" si="1"/>
        <v>0.7021</v>
      </c>
      <c r="F7238" s="224">
        <v>27.69</v>
      </c>
    </row>
    <row r="7239">
      <c r="A7239" s="219" t="s">
        <v>15106</v>
      </c>
      <c r="B7239" s="220" t="s">
        <v>15107</v>
      </c>
      <c r="C7239" s="221" t="s">
        <v>32</v>
      </c>
      <c r="D7239" s="222">
        <v>0.232</v>
      </c>
      <c r="E7239" s="223">
        <f t="shared" si="1"/>
        <v>0.768</v>
      </c>
      <c r="F7239" s="224">
        <v>35.56</v>
      </c>
    </row>
    <row r="7240">
      <c r="A7240" s="219" t="s">
        <v>15108</v>
      </c>
      <c r="B7240" s="220" t="s">
        <v>15109</v>
      </c>
      <c r="C7240" s="221" t="s">
        <v>32</v>
      </c>
      <c r="D7240" s="222">
        <v>0.1727</v>
      </c>
      <c r="E7240" s="223">
        <f t="shared" si="1"/>
        <v>0.8273</v>
      </c>
      <c r="F7240" s="224">
        <v>47.76</v>
      </c>
    </row>
    <row r="7241">
      <c r="A7241" s="219" t="s">
        <v>15110</v>
      </c>
      <c r="B7241" s="220" t="s">
        <v>15111</v>
      </c>
      <c r="C7241" s="221" t="s">
        <v>107</v>
      </c>
      <c r="D7241" s="222">
        <v>0.2629</v>
      </c>
      <c r="E7241" s="223">
        <f t="shared" si="1"/>
        <v>0.7371</v>
      </c>
      <c r="F7241" s="224">
        <v>76.69</v>
      </c>
    </row>
    <row r="7242">
      <c r="A7242" s="219" t="s">
        <v>15112</v>
      </c>
      <c r="B7242" s="220" t="s">
        <v>15113</v>
      </c>
      <c r="C7242" s="221" t="s">
        <v>107</v>
      </c>
      <c r="D7242" s="222">
        <v>0.024</v>
      </c>
      <c r="E7242" s="223">
        <f t="shared" si="1"/>
        <v>0.976</v>
      </c>
      <c r="F7242" s="224">
        <v>60.71</v>
      </c>
    </row>
    <row r="7243">
      <c r="A7243" s="219" t="s">
        <v>15114</v>
      </c>
      <c r="B7243" s="220" t="s">
        <v>15115</v>
      </c>
      <c r="C7243" s="221" t="s">
        <v>107</v>
      </c>
      <c r="D7243" s="222">
        <v>0.2361</v>
      </c>
      <c r="E7243" s="223">
        <f t="shared" si="1"/>
        <v>0.7639</v>
      </c>
      <c r="F7243" s="224">
        <v>98.61</v>
      </c>
    </row>
    <row r="7244">
      <c r="A7244" s="219" t="s">
        <v>15116</v>
      </c>
      <c r="B7244" s="220" t="s">
        <v>15117</v>
      </c>
      <c r="C7244" s="221" t="s">
        <v>107</v>
      </c>
      <c r="D7244" s="222">
        <v>0.022</v>
      </c>
      <c r="E7244" s="223">
        <f t="shared" si="1"/>
        <v>0.978</v>
      </c>
      <c r="F7244" s="224">
        <v>79.96</v>
      </c>
    </row>
    <row r="7245">
      <c r="A7245" s="219" t="s">
        <v>15118</v>
      </c>
      <c r="B7245" s="220" t="s">
        <v>15119</v>
      </c>
      <c r="C7245" s="221" t="s">
        <v>107</v>
      </c>
      <c r="D7245" s="222">
        <v>0.2157</v>
      </c>
      <c r="E7245" s="223">
        <f t="shared" si="1"/>
        <v>0.7843</v>
      </c>
      <c r="F7245" s="224">
        <v>121.6</v>
      </c>
    </row>
    <row r="7246">
      <c r="A7246" s="219" t="s">
        <v>15120</v>
      </c>
      <c r="B7246" s="220" t="s">
        <v>15121</v>
      </c>
      <c r="C7246" s="221" t="s">
        <v>107</v>
      </c>
      <c r="D7246" s="222">
        <v>0.0178</v>
      </c>
      <c r="E7246" s="223">
        <f t="shared" si="1"/>
        <v>0.9822</v>
      </c>
      <c r="F7246" s="224">
        <v>114.3</v>
      </c>
    </row>
    <row r="7247">
      <c r="A7247" s="219" t="s">
        <v>15122</v>
      </c>
      <c r="B7247" s="220" t="s">
        <v>15123</v>
      </c>
      <c r="C7247" s="221" t="s">
        <v>107</v>
      </c>
      <c r="D7247" s="222">
        <v>0.1814</v>
      </c>
      <c r="E7247" s="223">
        <f t="shared" si="1"/>
        <v>0.8186</v>
      </c>
      <c r="F7247" s="224">
        <v>159.36</v>
      </c>
    </row>
    <row r="7248">
      <c r="A7248" s="219" t="s">
        <v>15124</v>
      </c>
      <c r="B7248" s="220" t="s">
        <v>15125</v>
      </c>
      <c r="C7248" s="221" t="s">
        <v>32</v>
      </c>
      <c r="D7248" s="222">
        <v>0.447</v>
      </c>
      <c r="E7248" s="223">
        <f t="shared" si="1"/>
        <v>0.553</v>
      </c>
      <c r="F7248" s="224">
        <v>73.87</v>
      </c>
    </row>
    <row r="7249">
      <c r="A7249" s="219" t="s">
        <v>15126</v>
      </c>
      <c r="B7249" s="220" t="s">
        <v>15127</v>
      </c>
      <c r="C7249" s="221" t="s">
        <v>32</v>
      </c>
      <c r="D7249" s="222">
        <v>0.1513</v>
      </c>
      <c r="E7249" s="223">
        <f t="shared" si="1"/>
        <v>0.8487</v>
      </c>
      <c r="F7249" s="224">
        <v>113.7</v>
      </c>
    </row>
    <row r="7250">
      <c r="A7250" s="219" t="s">
        <v>15128</v>
      </c>
      <c r="B7250" s="220" t="s">
        <v>15129</v>
      </c>
      <c r="C7250" s="221" t="s">
        <v>32</v>
      </c>
      <c r="D7250" s="222">
        <v>0.1448</v>
      </c>
      <c r="E7250" s="223">
        <f t="shared" si="1"/>
        <v>0.8552</v>
      </c>
      <c r="F7250" s="224">
        <v>75.96</v>
      </c>
    </row>
    <row r="7251">
      <c r="A7251" s="219" t="s">
        <v>15130</v>
      </c>
      <c r="B7251" s="220" t="s">
        <v>15131</v>
      </c>
      <c r="C7251" s="221" t="s">
        <v>32</v>
      </c>
      <c r="D7251" s="222">
        <v>0.0406</v>
      </c>
      <c r="E7251" s="223">
        <f t="shared" si="1"/>
        <v>0.9594</v>
      </c>
      <c r="F7251" s="224">
        <v>181.6</v>
      </c>
    </row>
    <row r="7252">
      <c r="A7252" s="219" t="s">
        <v>15132</v>
      </c>
      <c r="B7252" s="220" t="s">
        <v>15133</v>
      </c>
      <c r="C7252" s="221" t="s">
        <v>32</v>
      </c>
      <c r="D7252" s="222">
        <v>0.2796</v>
      </c>
      <c r="E7252" s="223">
        <f t="shared" si="1"/>
        <v>0.7204</v>
      </c>
      <c r="F7252" s="224">
        <v>30.19</v>
      </c>
    </row>
    <row r="7253">
      <c r="A7253" s="219" t="s">
        <v>15134</v>
      </c>
      <c r="B7253" s="220" t="s">
        <v>15135</v>
      </c>
      <c r="C7253" s="221" t="s">
        <v>32</v>
      </c>
      <c r="D7253" s="222">
        <v>0.4603</v>
      </c>
      <c r="E7253" s="223">
        <f t="shared" si="1"/>
        <v>0.5397</v>
      </c>
      <c r="F7253" s="224">
        <v>29.87</v>
      </c>
    </row>
    <row r="7254">
      <c r="A7254" s="219" t="s">
        <v>15136</v>
      </c>
      <c r="B7254" s="220" t="s">
        <v>15137</v>
      </c>
      <c r="C7254" s="221" t="s">
        <v>32</v>
      </c>
      <c r="D7254" s="222">
        <v>0.0751</v>
      </c>
      <c r="E7254" s="223">
        <f t="shared" si="1"/>
        <v>0.9249</v>
      </c>
      <c r="F7254" s="224">
        <v>152.33</v>
      </c>
    </row>
    <row r="7255">
      <c r="A7255" s="219" t="s">
        <v>15138</v>
      </c>
      <c r="B7255" s="220" t="s">
        <v>15139</v>
      </c>
      <c r="C7255" s="221" t="s">
        <v>32</v>
      </c>
      <c r="D7255" s="222">
        <v>0.0332</v>
      </c>
      <c r="E7255" s="223">
        <f t="shared" si="1"/>
        <v>0.9668</v>
      </c>
      <c r="F7255" s="224">
        <v>983.35</v>
      </c>
    </row>
    <row r="7256">
      <c r="A7256" s="219" t="s">
        <v>15140</v>
      </c>
      <c r="B7256" s="220" t="s">
        <v>15141</v>
      </c>
      <c r="C7256" s="221" t="s">
        <v>32</v>
      </c>
      <c r="D7256" s="222">
        <v>0.0467</v>
      </c>
      <c r="E7256" s="223">
        <f t="shared" si="1"/>
        <v>0.9533</v>
      </c>
      <c r="F7256" s="224">
        <v>603.69</v>
      </c>
    </row>
    <row r="7257">
      <c r="A7257" s="219" t="s">
        <v>15142</v>
      </c>
      <c r="B7257" s="220" t="s">
        <v>15143</v>
      </c>
      <c r="C7257" s="221" t="s">
        <v>32</v>
      </c>
      <c r="D7257" s="222">
        <v>0.0622</v>
      </c>
      <c r="E7257" s="223">
        <f t="shared" si="1"/>
        <v>0.9378</v>
      </c>
      <c r="F7257" s="224">
        <v>452.75</v>
      </c>
    </row>
    <row r="7258">
      <c r="A7258" s="219" t="s">
        <v>15144</v>
      </c>
      <c r="B7258" s="220" t="s">
        <v>15145</v>
      </c>
      <c r="C7258" s="221" t="s">
        <v>32</v>
      </c>
      <c r="D7258" s="222">
        <v>0.1395</v>
      </c>
      <c r="E7258" s="223">
        <f t="shared" si="1"/>
        <v>0.8605</v>
      </c>
      <c r="F7258" s="224">
        <v>134.44</v>
      </c>
    </row>
    <row r="7259">
      <c r="A7259" s="219" t="s">
        <v>15146</v>
      </c>
      <c r="B7259" s="220" t="s">
        <v>15147</v>
      </c>
      <c r="C7259" s="221" t="s">
        <v>32</v>
      </c>
      <c r="D7259" s="222">
        <v>0.1317</v>
      </c>
      <c r="E7259" s="223">
        <f t="shared" si="1"/>
        <v>0.8683</v>
      </c>
      <c r="F7259" s="224">
        <v>142.38</v>
      </c>
    </row>
    <row r="7260">
      <c r="A7260" s="219" t="s">
        <v>15148</v>
      </c>
      <c r="B7260" s="220" t="s">
        <v>15149</v>
      </c>
      <c r="C7260" s="221" t="s">
        <v>32</v>
      </c>
      <c r="D7260" s="222">
        <v>0.0271</v>
      </c>
      <c r="E7260" s="223">
        <f t="shared" si="1"/>
        <v>0.9729</v>
      </c>
      <c r="F7260" s="224">
        <v>1371.01</v>
      </c>
    </row>
    <row r="7261">
      <c r="A7261" s="219" t="s">
        <v>15150</v>
      </c>
      <c r="B7261" s="220" t="s">
        <v>15151</v>
      </c>
      <c r="C7261" s="221" t="s">
        <v>32</v>
      </c>
      <c r="D7261" s="222">
        <v>0.1322</v>
      </c>
      <c r="E7261" s="223">
        <f t="shared" si="1"/>
        <v>0.8678</v>
      </c>
      <c r="F7261" s="224">
        <v>175.68</v>
      </c>
    </row>
    <row r="7262">
      <c r="A7262" s="219" t="s">
        <v>15152</v>
      </c>
      <c r="B7262" s="220" t="s">
        <v>15153</v>
      </c>
      <c r="C7262" s="221" t="s">
        <v>32</v>
      </c>
      <c r="D7262" s="222">
        <v>0.1162</v>
      </c>
      <c r="E7262" s="223">
        <f t="shared" si="1"/>
        <v>0.8838</v>
      </c>
      <c r="F7262" s="224">
        <v>614.71</v>
      </c>
    </row>
    <row r="7263">
      <c r="A7263" s="219" t="s">
        <v>15154</v>
      </c>
      <c r="B7263" s="220" t="s">
        <v>15155</v>
      </c>
      <c r="C7263" s="221" t="s">
        <v>32</v>
      </c>
      <c r="D7263" s="222">
        <v>0.1172</v>
      </c>
      <c r="E7263" s="223">
        <f t="shared" si="1"/>
        <v>0.8828</v>
      </c>
      <c r="F7263" s="224">
        <v>1065.95</v>
      </c>
    </row>
    <row r="7264">
      <c r="A7264" s="219" t="s">
        <v>15156</v>
      </c>
      <c r="B7264" s="220" t="s">
        <v>15157</v>
      </c>
      <c r="C7264" s="221" t="s">
        <v>32</v>
      </c>
      <c r="D7264" s="222">
        <v>0.1185</v>
      </c>
      <c r="E7264" s="223">
        <f t="shared" si="1"/>
        <v>0.8815</v>
      </c>
      <c r="F7264" s="224">
        <v>1558.83</v>
      </c>
    </row>
    <row r="7265">
      <c r="A7265" s="219" t="s">
        <v>15158</v>
      </c>
      <c r="B7265" s="220" t="s">
        <v>15159</v>
      </c>
      <c r="C7265" s="221" t="s">
        <v>32</v>
      </c>
      <c r="D7265" s="222">
        <v>0.1184</v>
      </c>
      <c r="E7265" s="223">
        <f t="shared" si="1"/>
        <v>0.8816</v>
      </c>
      <c r="F7265" s="224">
        <v>2026.78</v>
      </c>
    </row>
    <row r="7266">
      <c r="A7266" s="219" t="s">
        <v>15160</v>
      </c>
      <c r="B7266" s="220" t="s">
        <v>15161</v>
      </c>
      <c r="C7266" s="221" t="s">
        <v>32</v>
      </c>
      <c r="D7266" s="222">
        <v>0.1051</v>
      </c>
      <c r="E7266" s="223">
        <f t="shared" si="1"/>
        <v>0.8949</v>
      </c>
      <c r="F7266" s="224">
        <v>758.59</v>
      </c>
    </row>
    <row r="7267">
      <c r="A7267" s="219" t="s">
        <v>15162</v>
      </c>
      <c r="B7267" s="220" t="s">
        <v>15163</v>
      </c>
      <c r="C7267" s="221" t="s">
        <v>32</v>
      </c>
      <c r="D7267" s="222">
        <v>0.1045</v>
      </c>
      <c r="E7267" s="223">
        <f t="shared" si="1"/>
        <v>0.8955</v>
      </c>
      <c r="F7267" s="224">
        <v>1351.85</v>
      </c>
    </row>
    <row r="7268">
      <c r="A7268" s="219" t="s">
        <v>15164</v>
      </c>
      <c r="B7268" s="220" t="s">
        <v>15165</v>
      </c>
      <c r="C7268" s="221" t="s">
        <v>32</v>
      </c>
      <c r="D7268" s="222">
        <v>0.1053</v>
      </c>
      <c r="E7268" s="223">
        <f t="shared" si="1"/>
        <v>0.8947</v>
      </c>
      <c r="F7268" s="224">
        <v>1992.39</v>
      </c>
    </row>
    <row r="7269">
      <c r="A7269" s="219" t="s">
        <v>15166</v>
      </c>
      <c r="B7269" s="220" t="s">
        <v>15167</v>
      </c>
      <c r="C7269" s="221" t="s">
        <v>32</v>
      </c>
      <c r="D7269" s="222">
        <v>0.105</v>
      </c>
      <c r="E7269" s="223">
        <f t="shared" si="1"/>
        <v>0.895</v>
      </c>
      <c r="F7269" s="224">
        <v>2601.1</v>
      </c>
    </row>
    <row r="7270">
      <c r="A7270" s="219" t="s">
        <v>15168</v>
      </c>
      <c r="B7270" s="220" t="s">
        <v>15169</v>
      </c>
      <c r="C7270" s="221" t="s">
        <v>32</v>
      </c>
      <c r="D7270" s="222">
        <v>0.2629</v>
      </c>
      <c r="E7270" s="223">
        <f t="shared" si="1"/>
        <v>0.7371</v>
      </c>
      <c r="F7270" s="224">
        <v>386.25</v>
      </c>
    </row>
    <row r="7271">
      <c r="A7271" s="219" t="s">
        <v>15170</v>
      </c>
      <c r="B7271" s="220" t="s">
        <v>15171</v>
      </c>
      <c r="C7271" s="221" t="s">
        <v>32</v>
      </c>
      <c r="D7271" s="222">
        <v>0.254</v>
      </c>
      <c r="E7271" s="223">
        <f t="shared" si="1"/>
        <v>0.746</v>
      </c>
      <c r="F7271" s="224">
        <v>703.14</v>
      </c>
    </row>
    <row r="7272">
      <c r="A7272" s="219" t="s">
        <v>15172</v>
      </c>
      <c r="B7272" s="220" t="s">
        <v>15173</v>
      </c>
      <c r="C7272" s="221" t="s">
        <v>32</v>
      </c>
      <c r="D7272" s="222">
        <v>0.2521</v>
      </c>
      <c r="E7272" s="223">
        <f t="shared" si="1"/>
        <v>0.7479</v>
      </c>
      <c r="F7272" s="224">
        <v>1046.54</v>
      </c>
    </row>
    <row r="7273">
      <c r="A7273" s="219" t="s">
        <v>15174</v>
      </c>
      <c r="B7273" s="220" t="s">
        <v>15175</v>
      </c>
      <c r="C7273" s="221" t="s">
        <v>32</v>
      </c>
      <c r="D7273" s="222">
        <v>0.2503</v>
      </c>
      <c r="E7273" s="223">
        <f t="shared" si="1"/>
        <v>0.7497</v>
      </c>
      <c r="F7273" s="224">
        <v>1371.76</v>
      </c>
    </row>
    <row r="7274">
      <c r="A7274" s="219" t="s">
        <v>15176</v>
      </c>
      <c r="B7274" s="220" t="s">
        <v>15177</v>
      </c>
      <c r="C7274" s="221" t="s">
        <v>32</v>
      </c>
      <c r="D7274" s="222">
        <v>0.2365</v>
      </c>
      <c r="E7274" s="223">
        <f t="shared" si="1"/>
        <v>0.7635</v>
      </c>
      <c r="F7274" s="224">
        <v>479.05</v>
      </c>
    </row>
    <row r="7275">
      <c r="A7275" s="219" t="s">
        <v>15178</v>
      </c>
      <c r="B7275" s="220" t="s">
        <v>15179</v>
      </c>
      <c r="C7275" s="221" t="s">
        <v>32</v>
      </c>
      <c r="D7275" s="222">
        <v>0.2275</v>
      </c>
      <c r="E7275" s="223">
        <f t="shared" si="1"/>
        <v>0.7725</v>
      </c>
      <c r="F7275" s="224">
        <v>886.95</v>
      </c>
    </row>
    <row r="7276">
      <c r="A7276" s="219" t="s">
        <v>15180</v>
      </c>
      <c r="B7276" s="220" t="s">
        <v>15181</v>
      </c>
      <c r="C7276" s="221" t="s">
        <v>32</v>
      </c>
      <c r="D7276" s="222">
        <v>0.2257</v>
      </c>
      <c r="E7276" s="223">
        <f t="shared" si="1"/>
        <v>0.7743</v>
      </c>
      <c r="F7276" s="224">
        <v>1326.75</v>
      </c>
    </row>
    <row r="7277">
      <c r="A7277" s="219" t="s">
        <v>15182</v>
      </c>
      <c r="B7277" s="220" t="s">
        <v>15183</v>
      </c>
      <c r="C7277" s="221" t="s">
        <v>32</v>
      </c>
      <c r="D7277" s="222">
        <v>0.224</v>
      </c>
      <c r="E7277" s="223">
        <f t="shared" si="1"/>
        <v>0.776</v>
      </c>
      <c r="F7277" s="224">
        <v>1741.77</v>
      </c>
    </row>
    <row r="7278">
      <c r="A7278" s="219" t="s">
        <v>15184</v>
      </c>
      <c r="B7278" s="220" t="s">
        <v>15185</v>
      </c>
      <c r="C7278" s="221" t="s">
        <v>32</v>
      </c>
      <c r="D7278" s="222">
        <v>0.2538</v>
      </c>
      <c r="E7278" s="223">
        <f t="shared" si="1"/>
        <v>0.7462</v>
      </c>
      <c r="F7278" s="224">
        <v>428.73</v>
      </c>
    </row>
    <row r="7279">
      <c r="A7279" s="219" t="s">
        <v>15186</v>
      </c>
      <c r="B7279" s="220" t="s">
        <v>15187</v>
      </c>
      <c r="C7279" s="221" t="s">
        <v>32</v>
      </c>
      <c r="D7279" s="222">
        <v>0.2511</v>
      </c>
      <c r="E7279" s="223">
        <f t="shared" si="1"/>
        <v>0.7489</v>
      </c>
      <c r="F7279" s="224">
        <v>757.86</v>
      </c>
    </row>
    <row r="7280">
      <c r="A7280" s="219" t="s">
        <v>15188</v>
      </c>
      <c r="B7280" s="220" t="s">
        <v>15189</v>
      </c>
      <c r="C7280" s="221" t="s">
        <v>32</v>
      </c>
      <c r="D7280" s="222">
        <v>0.2508</v>
      </c>
      <c r="E7280" s="223">
        <f t="shared" si="1"/>
        <v>0.7492</v>
      </c>
      <c r="F7280" s="224">
        <v>1122.11</v>
      </c>
    </row>
    <row r="7281">
      <c r="A7281" s="219" t="s">
        <v>15190</v>
      </c>
      <c r="B7281" s="220" t="s">
        <v>15191</v>
      </c>
      <c r="C7281" s="221" t="s">
        <v>32</v>
      </c>
      <c r="D7281" s="222">
        <v>0.2496</v>
      </c>
      <c r="E7281" s="223">
        <f t="shared" si="1"/>
        <v>0.7504</v>
      </c>
      <c r="F7281" s="224">
        <v>1465.69</v>
      </c>
    </row>
    <row r="7282">
      <c r="A7282" s="219" t="s">
        <v>15192</v>
      </c>
      <c r="B7282" s="220" t="s">
        <v>15193</v>
      </c>
      <c r="C7282" s="221" t="s">
        <v>32</v>
      </c>
      <c r="D7282" s="222">
        <v>0.2352</v>
      </c>
      <c r="E7282" s="223">
        <f t="shared" si="1"/>
        <v>0.7648</v>
      </c>
      <c r="F7282" s="224">
        <v>516.31</v>
      </c>
    </row>
    <row r="7283">
      <c r="A7283" s="219" t="s">
        <v>15194</v>
      </c>
      <c r="B7283" s="220" t="s">
        <v>15195</v>
      </c>
      <c r="C7283" s="221" t="s">
        <v>32</v>
      </c>
      <c r="D7283" s="222">
        <v>0.2311</v>
      </c>
      <c r="E7283" s="223">
        <f t="shared" si="1"/>
        <v>0.7689</v>
      </c>
      <c r="F7283" s="224">
        <v>931.49</v>
      </c>
    </row>
    <row r="7284">
      <c r="A7284" s="219" t="s">
        <v>15196</v>
      </c>
      <c r="B7284" s="220" t="s">
        <v>15197</v>
      </c>
      <c r="C7284" s="221" t="s">
        <v>32</v>
      </c>
      <c r="D7284" s="222">
        <v>0.2306</v>
      </c>
      <c r="E7284" s="223">
        <f t="shared" si="1"/>
        <v>0.7694</v>
      </c>
      <c r="F7284" s="224">
        <v>1386.37</v>
      </c>
    </row>
    <row r="7285">
      <c r="A7285" s="219" t="s">
        <v>15198</v>
      </c>
      <c r="B7285" s="220" t="s">
        <v>15199</v>
      </c>
      <c r="C7285" s="221" t="s">
        <v>32</v>
      </c>
      <c r="D7285" s="222">
        <v>0.2293</v>
      </c>
      <c r="E7285" s="223">
        <f t="shared" si="1"/>
        <v>0.7707</v>
      </c>
      <c r="F7285" s="224">
        <v>1814.98</v>
      </c>
    </row>
    <row r="7286">
      <c r="A7286" s="219" t="s">
        <v>15200</v>
      </c>
      <c r="B7286" s="220" t="s">
        <v>15201</v>
      </c>
      <c r="C7286" s="221" t="s">
        <v>32</v>
      </c>
      <c r="D7286" s="222">
        <v>0.3512</v>
      </c>
      <c r="E7286" s="223">
        <f t="shared" si="1"/>
        <v>0.6488</v>
      </c>
      <c r="F7286" s="224">
        <v>189.0</v>
      </c>
    </row>
    <row r="7287">
      <c r="A7287" s="219" t="s">
        <v>15202</v>
      </c>
      <c r="B7287" s="220" t="s">
        <v>15203</v>
      </c>
      <c r="C7287" s="221" t="s">
        <v>32</v>
      </c>
      <c r="D7287" s="222">
        <v>0.3433</v>
      </c>
      <c r="E7287" s="223">
        <f t="shared" si="1"/>
        <v>0.6567</v>
      </c>
      <c r="F7287" s="224">
        <v>338.16</v>
      </c>
    </row>
    <row r="7288">
      <c r="A7288" s="219" t="s">
        <v>15204</v>
      </c>
      <c r="B7288" s="220" t="s">
        <v>15205</v>
      </c>
      <c r="C7288" s="221" t="s">
        <v>32</v>
      </c>
      <c r="D7288" s="222">
        <v>0.343</v>
      </c>
      <c r="E7288" s="223">
        <f t="shared" si="1"/>
        <v>0.657</v>
      </c>
      <c r="F7288" s="224">
        <v>500.54</v>
      </c>
    </row>
    <row r="7289">
      <c r="A7289" s="219" t="s">
        <v>15206</v>
      </c>
      <c r="B7289" s="220" t="s">
        <v>15207</v>
      </c>
      <c r="C7289" s="221" t="s">
        <v>32</v>
      </c>
      <c r="D7289" s="222">
        <v>0.3407</v>
      </c>
      <c r="E7289" s="223">
        <f t="shared" si="1"/>
        <v>0.6593</v>
      </c>
      <c r="F7289" s="224">
        <v>654.88</v>
      </c>
    </row>
    <row r="7290">
      <c r="A7290" s="219" t="s">
        <v>15208</v>
      </c>
      <c r="B7290" s="220" t="s">
        <v>15209</v>
      </c>
      <c r="C7290" s="221" t="s">
        <v>32</v>
      </c>
      <c r="D7290" s="222">
        <v>0.3024</v>
      </c>
      <c r="E7290" s="223">
        <f t="shared" si="1"/>
        <v>0.6976</v>
      </c>
      <c r="F7290" s="224">
        <v>244.98</v>
      </c>
    </row>
    <row r="7291">
      <c r="A7291" s="219" t="s">
        <v>15210</v>
      </c>
      <c r="B7291" s="220" t="s">
        <v>15211</v>
      </c>
      <c r="C7291" s="221" t="s">
        <v>32</v>
      </c>
      <c r="D7291" s="222">
        <v>0.2924</v>
      </c>
      <c r="E7291" s="223">
        <f t="shared" si="1"/>
        <v>0.7076</v>
      </c>
      <c r="F7291" s="224">
        <v>449.13</v>
      </c>
    </row>
    <row r="7292">
      <c r="A7292" s="219" t="s">
        <v>15212</v>
      </c>
      <c r="B7292" s="220" t="s">
        <v>15213</v>
      </c>
      <c r="C7292" s="221" t="s">
        <v>32</v>
      </c>
      <c r="D7292" s="222">
        <v>0.2913</v>
      </c>
      <c r="E7292" s="223">
        <f t="shared" si="1"/>
        <v>0.7087</v>
      </c>
      <c r="F7292" s="224">
        <v>669.55</v>
      </c>
    </row>
    <row r="7293">
      <c r="A7293" s="219" t="s">
        <v>15214</v>
      </c>
      <c r="B7293" s="220" t="s">
        <v>15215</v>
      </c>
      <c r="C7293" s="221" t="s">
        <v>32</v>
      </c>
      <c r="D7293" s="222">
        <v>0.2891</v>
      </c>
      <c r="E7293" s="223">
        <f t="shared" si="1"/>
        <v>0.7109</v>
      </c>
      <c r="F7293" s="224">
        <v>878.18</v>
      </c>
    </row>
    <row r="7294">
      <c r="A7294" s="219" t="s">
        <v>15216</v>
      </c>
      <c r="B7294" s="220" t="s">
        <v>15217</v>
      </c>
      <c r="C7294" s="221" t="s">
        <v>32</v>
      </c>
      <c r="D7294" s="222">
        <v>0.3496</v>
      </c>
      <c r="E7294" s="223">
        <f t="shared" si="1"/>
        <v>0.6504</v>
      </c>
      <c r="F7294" s="224">
        <v>441.7</v>
      </c>
    </row>
    <row r="7295">
      <c r="A7295" s="219" t="s">
        <v>15218</v>
      </c>
      <c r="B7295" s="220" t="s">
        <v>15219</v>
      </c>
      <c r="C7295" s="221" t="s">
        <v>32</v>
      </c>
      <c r="D7295" s="222">
        <v>0.3163</v>
      </c>
      <c r="E7295" s="223">
        <f t="shared" si="1"/>
        <v>0.6837</v>
      </c>
      <c r="F7295" s="224">
        <v>582.0</v>
      </c>
    </row>
    <row r="7296">
      <c r="A7296" s="219" t="s">
        <v>15220</v>
      </c>
      <c r="B7296" s="220" t="s">
        <v>15221</v>
      </c>
      <c r="C7296" s="221" t="s">
        <v>32</v>
      </c>
      <c r="D7296" s="222">
        <v>0.3039</v>
      </c>
      <c r="E7296" s="223">
        <f t="shared" si="1"/>
        <v>0.6961</v>
      </c>
      <c r="F7296" s="224">
        <v>717.4</v>
      </c>
    </row>
    <row r="7297">
      <c r="A7297" s="219" t="s">
        <v>15222</v>
      </c>
      <c r="B7297" s="220" t="s">
        <v>15223</v>
      </c>
      <c r="C7297" s="221" t="s">
        <v>32</v>
      </c>
      <c r="D7297" s="222">
        <v>0.2664</v>
      </c>
      <c r="E7297" s="223">
        <f t="shared" si="1"/>
        <v>0.7336</v>
      </c>
      <c r="F7297" s="224">
        <v>977.35</v>
      </c>
    </row>
    <row r="7298">
      <c r="A7298" s="219" t="s">
        <v>15224</v>
      </c>
      <c r="B7298" s="220" t="s">
        <v>15225</v>
      </c>
      <c r="C7298" s="221" t="s">
        <v>32</v>
      </c>
      <c r="D7298" s="222">
        <v>0.2628</v>
      </c>
      <c r="E7298" s="223">
        <f t="shared" si="1"/>
        <v>0.7372</v>
      </c>
      <c r="F7298" s="224">
        <v>212.77</v>
      </c>
    </row>
    <row r="7299">
      <c r="A7299" s="219" t="s">
        <v>15226</v>
      </c>
      <c r="B7299" s="220" t="s">
        <v>15227</v>
      </c>
      <c r="C7299" s="221" t="s">
        <v>32</v>
      </c>
      <c r="D7299" s="222">
        <v>0.2873</v>
      </c>
      <c r="E7299" s="223">
        <f t="shared" si="1"/>
        <v>0.7127</v>
      </c>
      <c r="F7299" s="224">
        <v>225.63</v>
      </c>
    </row>
    <row r="7300">
      <c r="A7300" s="219" t="s">
        <v>15228</v>
      </c>
      <c r="B7300" s="220" t="s">
        <v>15229</v>
      </c>
      <c r="C7300" s="221" t="s">
        <v>107</v>
      </c>
      <c r="D7300" s="222">
        <v>0.2867</v>
      </c>
      <c r="E7300" s="223">
        <f t="shared" si="1"/>
        <v>0.7133</v>
      </c>
      <c r="F7300" s="224">
        <v>154.92</v>
      </c>
    </row>
    <row r="7301">
      <c r="A7301" s="219" t="s">
        <v>15230</v>
      </c>
      <c r="B7301" s="220" t="s">
        <v>15231</v>
      </c>
      <c r="C7301" s="221" t="s">
        <v>107</v>
      </c>
      <c r="D7301" s="222">
        <v>0.4924</v>
      </c>
      <c r="E7301" s="223">
        <f t="shared" si="1"/>
        <v>0.5076</v>
      </c>
      <c r="F7301" s="224">
        <v>78.62</v>
      </c>
    </row>
    <row r="7302">
      <c r="A7302" s="219" t="s">
        <v>15232</v>
      </c>
      <c r="B7302" s="220" t="s">
        <v>15233</v>
      </c>
      <c r="C7302" s="221" t="s">
        <v>107</v>
      </c>
      <c r="D7302" s="222">
        <v>0.181</v>
      </c>
      <c r="E7302" s="223">
        <f t="shared" si="1"/>
        <v>0.819</v>
      </c>
      <c r="F7302" s="224">
        <v>275.56</v>
      </c>
    </row>
    <row r="7303">
      <c r="A7303" s="219" t="s">
        <v>15234</v>
      </c>
      <c r="B7303" s="220" t="s">
        <v>15235</v>
      </c>
      <c r="C7303" s="221" t="s">
        <v>107</v>
      </c>
      <c r="D7303" s="222">
        <v>0.3764</v>
      </c>
      <c r="E7303" s="223">
        <f t="shared" si="1"/>
        <v>0.6236</v>
      </c>
      <c r="F7303" s="224">
        <v>110.09</v>
      </c>
    </row>
    <row r="7304">
      <c r="A7304" s="219" t="s">
        <v>15236</v>
      </c>
      <c r="B7304" s="220" t="s">
        <v>15237</v>
      </c>
      <c r="C7304" s="221" t="s">
        <v>107</v>
      </c>
      <c r="D7304" s="222">
        <v>0.4327</v>
      </c>
      <c r="E7304" s="223">
        <f t="shared" si="1"/>
        <v>0.5673</v>
      </c>
      <c r="F7304" s="224">
        <v>92.91</v>
      </c>
    </row>
    <row r="7305">
      <c r="A7305" s="219" t="s">
        <v>15238</v>
      </c>
      <c r="B7305" s="220" t="s">
        <v>15239</v>
      </c>
      <c r="C7305" s="221" t="s">
        <v>107</v>
      </c>
      <c r="D7305" s="222">
        <v>0.2259</v>
      </c>
      <c r="E7305" s="223">
        <f t="shared" si="1"/>
        <v>0.7741</v>
      </c>
      <c r="F7305" s="224">
        <v>208.74</v>
      </c>
    </row>
    <row r="7306">
      <c r="A7306" s="219" t="s">
        <v>15240</v>
      </c>
      <c r="B7306" s="220" t="s">
        <v>15241</v>
      </c>
      <c r="C7306" s="221" t="s">
        <v>32</v>
      </c>
      <c r="D7306" s="222">
        <v>0.6586</v>
      </c>
      <c r="E7306" s="223">
        <f t="shared" si="1"/>
        <v>0.3414</v>
      </c>
      <c r="F7306" s="224">
        <v>89.71</v>
      </c>
    </row>
    <row r="7307">
      <c r="A7307" s="219" t="s">
        <v>15242</v>
      </c>
      <c r="B7307" s="220" t="s">
        <v>15243</v>
      </c>
      <c r="C7307" s="221" t="s">
        <v>32</v>
      </c>
      <c r="D7307" s="222">
        <v>0.6586</v>
      </c>
      <c r="E7307" s="223">
        <f t="shared" si="1"/>
        <v>0.3414</v>
      </c>
      <c r="F7307" s="224">
        <v>176.08</v>
      </c>
    </row>
    <row r="7308">
      <c r="A7308" s="219" t="s">
        <v>1237</v>
      </c>
      <c r="B7308" s="220" t="s">
        <v>1238</v>
      </c>
      <c r="C7308" s="221" t="s">
        <v>32</v>
      </c>
      <c r="D7308" s="222">
        <v>0.479</v>
      </c>
      <c r="E7308" s="223">
        <f t="shared" si="1"/>
        <v>0.521</v>
      </c>
      <c r="F7308" s="224">
        <v>440.48</v>
      </c>
    </row>
    <row r="7309">
      <c r="A7309" s="219" t="s">
        <v>1233</v>
      </c>
      <c r="B7309" s="220" t="s">
        <v>1234</v>
      </c>
      <c r="C7309" s="221" t="s">
        <v>77</v>
      </c>
      <c r="D7309" s="222">
        <v>0.6549</v>
      </c>
      <c r="E7309" s="223">
        <f t="shared" si="1"/>
        <v>0.3451</v>
      </c>
      <c r="F7309" s="224">
        <v>5.68</v>
      </c>
    </row>
    <row r="7310">
      <c r="A7310" s="219" t="s">
        <v>15244</v>
      </c>
      <c r="B7310" s="220" t="s">
        <v>15245</v>
      </c>
      <c r="C7310" s="221" t="s">
        <v>77</v>
      </c>
      <c r="D7310" s="222">
        <v>0.2727</v>
      </c>
      <c r="E7310" s="223">
        <f t="shared" si="1"/>
        <v>0.7273</v>
      </c>
      <c r="F7310" s="224">
        <v>0.66</v>
      </c>
    </row>
    <row r="7311">
      <c r="A7311" s="219" t="s">
        <v>15246</v>
      </c>
      <c r="B7311" s="220" t="s">
        <v>15247</v>
      </c>
      <c r="C7311" s="221" t="s">
        <v>32</v>
      </c>
      <c r="D7311" s="222">
        <v>0.4289</v>
      </c>
      <c r="E7311" s="223">
        <f t="shared" si="1"/>
        <v>0.5711</v>
      </c>
      <c r="F7311" s="224">
        <v>129.13</v>
      </c>
    </row>
    <row r="7312">
      <c r="A7312" s="219" t="s">
        <v>15248</v>
      </c>
      <c r="B7312" s="220" t="s">
        <v>15249</v>
      </c>
      <c r="C7312" s="221" t="s">
        <v>32</v>
      </c>
      <c r="D7312" s="222">
        <v>0.4231</v>
      </c>
      <c r="E7312" s="223">
        <f t="shared" si="1"/>
        <v>0.5769</v>
      </c>
      <c r="F7312" s="224">
        <v>356.52</v>
      </c>
    </row>
    <row r="7313">
      <c r="A7313" s="219" t="s">
        <v>15250</v>
      </c>
      <c r="B7313" s="220" t="s">
        <v>15251</v>
      </c>
      <c r="C7313" s="221" t="s">
        <v>32</v>
      </c>
      <c r="D7313" s="222">
        <v>0.4498</v>
      </c>
      <c r="E7313" s="223">
        <f t="shared" si="1"/>
        <v>0.5502</v>
      </c>
      <c r="F7313" s="224">
        <v>753.71</v>
      </c>
    </row>
    <row r="7314">
      <c r="A7314" s="219" t="s">
        <v>15252</v>
      </c>
      <c r="B7314" s="220" t="s">
        <v>15253</v>
      </c>
      <c r="C7314" s="221" t="s">
        <v>32</v>
      </c>
      <c r="D7314" s="222">
        <v>0.367</v>
      </c>
      <c r="E7314" s="223">
        <f t="shared" si="1"/>
        <v>0.633</v>
      </c>
      <c r="F7314" s="224">
        <v>33.54</v>
      </c>
    </row>
    <row r="7315">
      <c r="A7315" s="219" t="s">
        <v>15254</v>
      </c>
      <c r="B7315" s="220" t="s">
        <v>15255</v>
      </c>
      <c r="C7315" s="221" t="s">
        <v>32</v>
      </c>
      <c r="D7315" s="222">
        <v>0.4481</v>
      </c>
      <c r="E7315" s="223">
        <f t="shared" si="1"/>
        <v>0.5519</v>
      </c>
      <c r="F7315" s="224">
        <v>144.53</v>
      </c>
    </row>
    <row r="7316">
      <c r="A7316" s="219" t="s">
        <v>15256</v>
      </c>
      <c r="B7316" s="220" t="s">
        <v>15257</v>
      </c>
      <c r="C7316" s="221" t="s">
        <v>32</v>
      </c>
      <c r="D7316" s="222">
        <v>0.4481</v>
      </c>
      <c r="E7316" s="223">
        <f t="shared" si="1"/>
        <v>0.5519</v>
      </c>
      <c r="F7316" s="224">
        <v>239.88</v>
      </c>
    </row>
    <row r="7317">
      <c r="A7317" s="219" t="s">
        <v>1240</v>
      </c>
      <c r="B7317" s="220" t="s">
        <v>1241</v>
      </c>
      <c r="C7317" s="221" t="s">
        <v>32</v>
      </c>
      <c r="D7317" s="222">
        <v>0.4482</v>
      </c>
      <c r="E7317" s="223">
        <f t="shared" si="1"/>
        <v>0.5518</v>
      </c>
      <c r="F7317" s="224">
        <v>316.15</v>
      </c>
    </row>
    <row r="7318">
      <c r="A7318" s="219" t="s">
        <v>15258</v>
      </c>
      <c r="B7318" s="220" t="s">
        <v>15259</v>
      </c>
      <c r="C7318" s="221" t="s">
        <v>32</v>
      </c>
      <c r="D7318" s="222">
        <v>0.6975</v>
      </c>
      <c r="E7318" s="223">
        <f t="shared" si="1"/>
        <v>0.3025</v>
      </c>
      <c r="F7318" s="224">
        <v>3.57</v>
      </c>
    </row>
    <row r="7319">
      <c r="A7319" s="219" t="s">
        <v>15260</v>
      </c>
      <c r="B7319" s="220" t="s">
        <v>15261</v>
      </c>
      <c r="C7319" s="221" t="s">
        <v>107</v>
      </c>
      <c r="D7319" s="222">
        <v>0.056</v>
      </c>
      <c r="E7319" s="223">
        <f t="shared" si="1"/>
        <v>0.944</v>
      </c>
      <c r="F7319" s="224">
        <v>158.28</v>
      </c>
    </row>
    <row r="7320">
      <c r="A7320" s="219" t="s">
        <v>15262</v>
      </c>
      <c r="B7320" s="220" t="s">
        <v>15263</v>
      </c>
      <c r="C7320" s="221" t="s">
        <v>107</v>
      </c>
      <c r="D7320" s="222">
        <v>0.1566</v>
      </c>
      <c r="E7320" s="223">
        <f t="shared" si="1"/>
        <v>0.8434</v>
      </c>
      <c r="F7320" s="224">
        <v>158.5</v>
      </c>
    </row>
    <row r="7321">
      <c r="A7321" s="219" t="s">
        <v>15264</v>
      </c>
      <c r="B7321" s="220" t="s">
        <v>15265</v>
      </c>
      <c r="C7321" s="221" t="s">
        <v>107</v>
      </c>
      <c r="D7321" s="222">
        <v>0.1691</v>
      </c>
      <c r="E7321" s="223">
        <f t="shared" si="1"/>
        <v>0.8309</v>
      </c>
      <c r="F7321" s="224">
        <v>60.32</v>
      </c>
    </row>
    <row r="7322">
      <c r="A7322" s="219" t="s">
        <v>15266</v>
      </c>
      <c r="B7322" s="220" t="s">
        <v>15267</v>
      </c>
      <c r="C7322" s="221" t="s">
        <v>107</v>
      </c>
      <c r="D7322" s="222">
        <v>0.1688</v>
      </c>
      <c r="E7322" s="223">
        <f t="shared" si="1"/>
        <v>0.8312</v>
      </c>
      <c r="F7322" s="224">
        <v>82.37</v>
      </c>
    </row>
    <row r="7323">
      <c r="A7323" s="219" t="s">
        <v>15268</v>
      </c>
      <c r="B7323" s="220" t="s">
        <v>15269</v>
      </c>
      <c r="C7323" s="221" t="s">
        <v>107</v>
      </c>
      <c r="D7323" s="222">
        <v>0.3885</v>
      </c>
      <c r="E7323" s="223">
        <f t="shared" si="1"/>
        <v>0.6115</v>
      </c>
      <c r="F7323" s="224">
        <v>38.84</v>
      </c>
    </row>
    <row r="7324">
      <c r="A7324" s="219" t="s">
        <v>15270</v>
      </c>
      <c r="B7324" s="220" t="s">
        <v>15271</v>
      </c>
      <c r="C7324" s="221" t="s">
        <v>107</v>
      </c>
      <c r="D7324" s="222">
        <v>0.2667</v>
      </c>
      <c r="E7324" s="223">
        <f t="shared" si="1"/>
        <v>0.7333</v>
      </c>
      <c r="F7324" s="224">
        <v>56.57</v>
      </c>
    </row>
    <row r="7325">
      <c r="A7325" s="219" t="s">
        <v>15272</v>
      </c>
      <c r="B7325" s="220" t="s">
        <v>15273</v>
      </c>
      <c r="C7325" s="221" t="s">
        <v>107</v>
      </c>
      <c r="D7325" s="222">
        <v>0.303</v>
      </c>
      <c r="E7325" s="223">
        <f t="shared" si="1"/>
        <v>0.697</v>
      </c>
      <c r="F7325" s="224">
        <v>30.4</v>
      </c>
    </row>
    <row r="7326">
      <c r="A7326" s="219" t="s">
        <v>15274</v>
      </c>
      <c r="B7326" s="220" t="s">
        <v>15275</v>
      </c>
      <c r="C7326" s="221" t="s">
        <v>107</v>
      </c>
      <c r="D7326" s="222">
        <v>0.1914</v>
      </c>
      <c r="E7326" s="223">
        <f t="shared" si="1"/>
        <v>0.8086</v>
      </c>
      <c r="F7326" s="224">
        <v>48.13</v>
      </c>
    </row>
    <row r="7327">
      <c r="A7327" s="219" t="s">
        <v>15276</v>
      </c>
      <c r="B7327" s="220" t="s">
        <v>15277</v>
      </c>
      <c r="C7327" s="221" t="s">
        <v>107</v>
      </c>
      <c r="D7327" s="222">
        <v>0.0342</v>
      </c>
      <c r="E7327" s="223">
        <f t="shared" si="1"/>
        <v>0.9658</v>
      </c>
      <c r="F7327" s="224">
        <v>84.03</v>
      </c>
    </row>
    <row r="7328">
      <c r="A7328" s="219" t="s">
        <v>15278</v>
      </c>
      <c r="B7328" s="220" t="s">
        <v>15279</v>
      </c>
      <c r="C7328" s="221" t="s">
        <v>107</v>
      </c>
      <c r="D7328" s="222">
        <v>0.0377</v>
      </c>
      <c r="E7328" s="223">
        <f t="shared" si="1"/>
        <v>0.9623</v>
      </c>
      <c r="F7328" s="224">
        <v>74.89</v>
      </c>
    </row>
    <row r="7329">
      <c r="A7329" s="219" t="s">
        <v>15280</v>
      </c>
      <c r="B7329" s="220" t="s">
        <v>15281</v>
      </c>
      <c r="C7329" s="221" t="s">
        <v>107</v>
      </c>
      <c r="D7329" s="222">
        <v>0.0252</v>
      </c>
      <c r="E7329" s="223">
        <f t="shared" si="1"/>
        <v>0.9748</v>
      </c>
      <c r="F7329" s="224">
        <v>81.26</v>
      </c>
    </row>
    <row r="7330">
      <c r="A7330" s="219" t="s">
        <v>15282</v>
      </c>
      <c r="B7330" s="220" t="s">
        <v>15283</v>
      </c>
      <c r="C7330" s="221" t="s">
        <v>107</v>
      </c>
      <c r="D7330" s="222">
        <v>0.6129</v>
      </c>
      <c r="E7330" s="223">
        <f t="shared" si="1"/>
        <v>0.3871</v>
      </c>
      <c r="F7330" s="224">
        <v>31.08</v>
      </c>
    </row>
    <row r="7331">
      <c r="A7331" s="219" t="s">
        <v>15284</v>
      </c>
      <c r="B7331" s="220" t="s">
        <v>15285</v>
      </c>
      <c r="C7331" s="221" t="s">
        <v>77</v>
      </c>
      <c r="D7331" s="222">
        <v>0.4237</v>
      </c>
      <c r="E7331" s="223">
        <f t="shared" si="1"/>
        <v>0.5763</v>
      </c>
      <c r="F7331" s="224">
        <v>23.13</v>
      </c>
    </row>
    <row r="7332">
      <c r="A7332" s="219" t="s">
        <v>15286</v>
      </c>
      <c r="B7332" s="220" t="s">
        <v>15287</v>
      </c>
      <c r="C7332" s="221" t="s">
        <v>77</v>
      </c>
      <c r="D7332" s="222">
        <v>0.489</v>
      </c>
      <c r="E7332" s="223">
        <f t="shared" si="1"/>
        <v>0.511</v>
      </c>
      <c r="F7332" s="224">
        <v>30.43</v>
      </c>
    </row>
    <row r="7333">
      <c r="A7333" s="219" t="s">
        <v>15288</v>
      </c>
      <c r="B7333" s="220" t="s">
        <v>15289</v>
      </c>
      <c r="C7333" s="221" t="s">
        <v>77</v>
      </c>
      <c r="D7333" s="222">
        <v>0.4259</v>
      </c>
      <c r="E7333" s="223">
        <f t="shared" si="1"/>
        <v>0.5741</v>
      </c>
      <c r="F7333" s="224">
        <v>17.07</v>
      </c>
    </row>
    <row r="7334">
      <c r="A7334" s="219" t="s">
        <v>15290</v>
      </c>
      <c r="B7334" s="220" t="s">
        <v>15291</v>
      </c>
      <c r="C7334" s="221" t="s">
        <v>77</v>
      </c>
      <c r="D7334" s="222">
        <v>0.4799</v>
      </c>
      <c r="E7334" s="223">
        <f t="shared" si="1"/>
        <v>0.5201</v>
      </c>
      <c r="F7334" s="224">
        <v>21.36</v>
      </c>
    </row>
    <row r="7335">
      <c r="A7335" s="219" t="s">
        <v>1515</v>
      </c>
      <c r="B7335" s="220" t="s">
        <v>15292</v>
      </c>
      <c r="C7335" s="221" t="s">
        <v>107</v>
      </c>
      <c r="D7335" s="222">
        <v>0.1448</v>
      </c>
      <c r="E7335" s="223">
        <f t="shared" si="1"/>
        <v>0.8552</v>
      </c>
      <c r="F7335" s="224">
        <v>48.7</v>
      </c>
    </row>
    <row r="7336">
      <c r="A7336" s="219" t="s">
        <v>15293</v>
      </c>
      <c r="B7336" s="220" t="s">
        <v>15294</v>
      </c>
      <c r="C7336" s="221" t="s">
        <v>107</v>
      </c>
      <c r="D7336" s="222">
        <v>0.0951</v>
      </c>
      <c r="E7336" s="223">
        <f t="shared" si="1"/>
        <v>0.9049</v>
      </c>
      <c r="F7336" s="224">
        <v>62.34</v>
      </c>
    </row>
    <row r="7337">
      <c r="A7337" s="219" t="s">
        <v>15295</v>
      </c>
      <c r="B7337" s="220" t="s">
        <v>15296</v>
      </c>
      <c r="C7337" s="221" t="s">
        <v>107</v>
      </c>
      <c r="D7337" s="222">
        <v>0.1516</v>
      </c>
      <c r="E7337" s="223">
        <f t="shared" si="1"/>
        <v>0.8484</v>
      </c>
      <c r="F7337" s="224">
        <v>55.48</v>
      </c>
    </row>
    <row r="7338">
      <c r="A7338" s="219" t="s">
        <v>15297</v>
      </c>
      <c r="B7338" s="220" t="s">
        <v>15298</v>
      </c>
      <c r="C7338" s="221" t="s">
        <v>77</v>
      </c>
      <c r="D7338" s="222">
        <v>0.3867</v>
      </c>
      <c r="E7338" s="223">
        <f t="shared" si="1"/>
        <v>0.6133</v>
      </c>
      <c r="F7338" s="224">
        <v>19.73</v>
      </c>
    </row>
    <row r="7339">
      <c r="A7339" s="219" t="s">
        <v>15299</v>
      </c>
      <c r="B7339" s="220" t="s">
        <v>15300</v>
      </c>
      <c r="C7339" s="221" t="s">
        <v>77</v>
      </c>
      <c r="D7339" s="222">
        <v>0.1963</v>
      </c>
      <c r="E7339" s="223">
        <f t="shared" si="1"/>
        <v>0.8037</v>
      </c>
      <c r="F7339" s="224">
        <v>62.41</v>
      </c>
    </row>
    <row r="7340">
      <c r="A7340" s="219" t="s">
        <v>15301</v>
      </c>
      <c r="B7340" s="220" t="s">
        <v>15302</v>
      </c>
      <c r="C7340" s="221" t="s">
        <v>77</v>
      </c>
      <c r="D7340" s="222">
        <v>0.2484</v>
      </c>
      <c r="E7340" s="223">
        <f t="shared" si="1"/>
        <v>0.7516</v>
      </c>
      <c r="F7340" s="224">
        <v>69.68</v>
      </c>
    </row>
    <row r="7341">
      <c r="A7341" s="219" t="s">
        <v>15303</v>
      </c>
      <c r="B7341" s="220" t="s">
        <v>15304</v>
      </c>
      <c r="C7341" s="221" t="s">
        <v>77</v>
      </c>
      <c r="D7341" s="222">
        <v>0.1963</v>
      </c>
      <c r="E7341" s="223">
        <f t="shared" si="1"/>
        <v>0.8037</v>
      </c>
      <c r="F7341" s="224">
        <v>62.41</v>
      </c>
    </row>
    <row r="7342">
      <c r="A7342" s="219" t="s">
        <v>15305</v>
      </c>
      <c r="B7342" s="220" t="s">
        <v>15306</v>
      </c>
      <c r="C7342" s="221" t="s">
        <v>77</v>
      </c>
      <c r="D7342" s="222">
        <v>0.2484</v>
      </c>
      <c r="E7342" s="223">
        <f t="shared" si="1"/>
        <v>0.7516</v>
      </c>
      <c r="F7342" s="224">
        <v>69.68</v>
      </c>
    </row>
    <row r="7343">
      <c r="A7343" s="219" t="s">
        <v>15307</v>
      </c>
      <c r="B7343" s="220" t="s">
        <v>15308</v>
      </c>
      <c r="C7343" s="221" t="s">
        <v>77</v>
      </c>
      <c r="D7343" s="222">
        <v>0.1963</v>
      </c>
      <c r="E7343" s="223">
        <f t="shared" si="1"/>
        <v>0.8037</v>
      </c>
      <c r="F7343" s="224">
        <v>62.41</v>
      </c>
    </row>
    <row r="7344">
      <c r="A7344" s="219" t="s">
        <v>15309</v>
      </c>
      <c r="B7344" s="220" t="s">
        <v>15310</v>
      </c>
      <c r="C7344" s="221" t="s">
        <v>77</v>
      </c>
      <c r="D7344" s="222">
        <v>0.2484</v>
      </c>
      <c r="E7344" s="223">
        <f t="shared" si="1"/>
        <v>0.7516</v>
      </c>
      <c r="F7344" s="224">
        <v>69.68</v>
      </c>
    </row>
    <row r="7345">
      <c r="A7345" s="219" t="s">
        <v>15311</v>
      </c>
      <c r="B7345" s="220" t="s">
        <v>15312</v>
      </c>
      <c r="C7345" s="221" t="s">
        <v>77</v>
      </c>
      <c r="D7345" s="222">
        <v>0.1766</v>
      </c>
      <c r="E7345" s="223">
        <f t="shared" si="1"/>
        <v>0.8234</v>
      </c>
      <c r="F7345" s="224">
        <v>43.78</v>
      </c>
    </row>
    <row r="7346">
      <c r="A7346" s="219" t="s">
        <v>15313</v>
      </c>
      <c r="B7346" s="220" t="s">
        <v>15314</v>
      </c>
      <c r="C7346" s="221" t="s">
        <v>77</v>
      </c>
      <c r="D7346" s="222">
        <v>0.2226</v>
      </c>
      <c r="E7346" s="223">
        <f t="shared" si="1"/>
        <v>0.7774</v>
      </c>
      <c r="F7346" s="224">
        <v>48.06</v>
      </c>
    </row>
    <row r="7347">
      <c r="A7347" s="219" t="s">
        <v>15315</v>
      </c>
      <c r="B7347" s="220" t="s">
        <v>15316</v>
      </c>
      <c r="C7347" s="221" t="s">
        <v>77</v>
      </c>
      <c r="D7347" s="222">
        <v>0.1766</v>
      </c>
      <c r="E7347" s="223">
        <f t="shared" si="1"/>
        <v>0.8234</v>
      </c>
      <c r="F7347" s="224">
        <v>43.78</v>
      </c>
    </row>
    <row r="7348">
      <c r="A7348" s="219" t="s">
        <v>15317</v>
      </c>
      <c r="B7348" s="220" t="s">
        <v>15318</v>
      </c>
      <c r="C7348" s="221" t="s">
        <v>77</v>
      </c>
      <c r="D7348" s="222">
        <v>0.2226</v>
      </c>
      <c r="E7348" s="223">
        <f t="shared" si="1"/>
        <v>0.7774</v>
      </c>
      <c r="F7348" s="224">
        <v>48.06</v>
      </c>
    </row>
    <row r="7349">
      <c r="A7349" s="219" t="s">
        <v>15319</v>
      </c>
      <c r="B7349" s="220" t="s">
        <v>15320</v>
      </c>
      <c r="C7349" s="221" t="s">
        <v>77</v>
      </c>
      <c r="D7349" s="222">
        <v>0.1766</v>
      </c>
      <c r="E7349" s="223">
        <f t="shared" si="1"/>
        <v>0.8234</v>
      </c>
      <c r="F7349" s="224">
        <v>43.78</v>
      </c>
    </row>
    <row r="7350">
      <c r="A7350" s="219" t="s">
        <v>15321</v>
      </c>
      <c r="B7350" s="220" t="s">
        <v>15322</v>
      </c>
      <c r="C7350" s="221" t="s">
        <v>77</v>
      </c>
      <c r="D7350" s="222">
        <v>0.2226</v>
      </c>
      <c r="E7350" s="223">
        <f t="shared" si="1"/>
        <v>0.7774</v>
      </c>
      <c r="F7350" s="224">
        <v>48.06</v>
      </c>
    </row>
    <row r="7351">
      <c r="A7351" s="219" t="s">
        <v>447</v>
      </c>
      <c r="B7351" s="220" t="s">
        <v>15323</v>
      </c>
      <c r="C7351" s="221" t="s">
        <v>77</v>
      </c>
      <c r="D7351" s="222">
        <v>0.0568</v>
      </c>
      <c r="E7351" s="223">
        <f t="shared" si="1"/>
        <v>0.9432</v>
      </c>
      <c r="F7351" s="224">
        <v>69.33</v>
      </c>
    </row>
    <row r="7352">
      <c r="A7352" s="219" t="s">
        <v>15324</v>
      </c>
      <c r="B7352" s="220" t="s">
        <v>15325</v>
      </c>
      <c r="C7352" s="221" t="s">
        <v>77</v>
      </c>
      <c r="D7352" s="222">
        <v>0.117</v>
      </c>
      <c r="E7352" s="223">
        <f t="shared" si="1"/>
        <v>0.883</v>
      </c>
      <c r="F7352" s="224">
        <v>38.79</v>
      </c>
    </row>
    <row r="7353">
      <c r="A7353" s="219" t="s">
        <v>15326</v>
      </c>
      <c r="B7353" s="220" t="s">
        <v>15327</v>
      </c>
      <c r="C7353" s="221" t="s">
        <v>77</v>
      </c>
      <c r="D7353" s="222">
        <v>0.1616</v>
      </c>
      <c r="E7353" s="223">
        <f t="shared" si="1"/>
        <v>0.8384</v>
      </c>
      <c r="F7353" s="224">
        <v>42.03</v>
      </c>
    </row>
    <row r="7354">
      <c r="A7354" s="219" t="s">
        <v>15328</v>
      </c>
      <c r="B7354" s="220" t="s">
        <v>15329</v>
      </c>
      <c r="C7354" s="221" t="s">
        <v>77</v>
      </c>
      <c r="D7354" s="222">
        <v>0.0146</v>
      </c>
      <c r="E7354" s="223">
        <f t="shared" si="1"/>
        <v>0.9854</v>
      </c>
      <c r="F7354" s="224">
        <v>528.15</v>
      </c>
    </row>
    <row r="7355">
      <c r="A7355" s="219" t="s">
        <v>15330</v>
      </c>
      <c r="B7355" s="220" t="s">
        <v>15331</v>
      </c>
      <c r="C7355" s="221" t="s">
        <v>77</v>
      </c>
      <c r="D7355" s="222">
        <v>0.052</v>
      </c>
      <c r="E7355" s="223">
        <f t="shared" si="1"/>
        <v>0.948</v>
      </c>
      <c r="F7355" s="224">
        <v>119.59</v>
      </c>
    </row>
    <row r="7356">
      <c r="A7356" s="219" t="s">
        <v>15332</v>
      </c>
      <c r="B7356" s="220" t="s">
        <v>15333</v>
      </c>
      <c r="C7356" s="221" t="s">
        <v>77</v>
      </c>
      <c r="D7356" s="222">
        <v>0.0123</v>
      </c>
      <c r="E7356" s="223">
        <f t="shared" si="1"/>
        <v>0.9877</v>
      </c>
      <c r="F7356" s="224">
        <v>200.15</v>
      </c>
    </row>
    <row r="7357">
      <c r="A7357" s="219" t="s">
        <v>15334</v>
      </c>
      <c r="B7357" s="220" t="s">
        <v>15335</v>
      </c>
      <c r="C7357" s="221" t="s">
        <v>77</v>
      </c>
      <c r="D7357" s="222">
        <v>0.0804</v>
      </c>
      <c r="E7357" s="223">
        <f t="shared" si="1"/>
        <v>0.9196</v>
      </c>
      <c r="F7357" s="224">
        <v>70.37</v>
      </c>
    </row>
    <row r="7358">
      <c r="A7358" s="219" t="s">
        <v>15336</v>
      </c>
      <c r="B7358" s="220" t="s">
        <v>15337</v>
      </c>
      <c r="C7358" s="221" t="s">
        <v>77</v>
      </c>
      <c r="D7358" s="222">
        <v>0.1272</v>
      </c>
      <c r="E7358" s="223">
        <f t="shared" si="1"/>
        <v>0.8728</v>
      </c>
      <c r="F7358" s="224">
        <v>49.29</v>
      </c>
    </row>
    <row r="7359">
      <c r="A7359" s="219" t="s">
        <v>15338</v>
      </c>
      <c r="B7359" s="220" t="s">
        <v>15339</v>
      </c>
      <c r="C7359" s="221" t="s">
        <v>77</v>
      </c>
      <c r="D7359" s="222">
        <v>0.1224</v>
      </c>
      <c r="E7359" s="223">
        <f t="shared" si="1"/>
        <v>0.8776</v>
      </c>
      <c r="F7359" s="224">
        <v>46.23</v>
      </c>
    </row>
    <row r="7360">
      <c r="A7360" s="219" t="s">
        <v>15340</v>
      </c>
      <c r="B7360" s="220" t="s">
        <v>15341</v>
      </c>
      <c r="C7360" s="221" t="s">
        <v>32</v>
      </c>
      <c r="D7360" s="222">
        <v>0.3443</v>
      </c>
      <c r="E7360" s="223">
        <f t="shared" si="1"/>
        <v>0.6557</v>
      </c>
      <c r="F7360" s="224">
        <v>57.07</v>
      </c>
    </row>
    <row r="7361">
      <c r="A7361" s="219" t="s">
        <v>15342</v>
      </c>
      <c r="B7361" s="220" t="s">
        <v>15343</v>
      </c>
      <c r="C7361" s="221" t="s">
        <v>32</v>
      </c>
      <c r="D7361" s="222">
        <v>0.1267</v>
      </c>
      <c r="E7361" s="223">
        <f t="shared" si="1"/>
        <v>0.8733</v>
      </c>
      <c r="F7361" s="224">
        <v>155.08</v>
      </c>
    </row>
    <row r="7362">
      <c r="A7362" s="219" t="s">
        <v>15344</v>
      </c>
      <c r="B7362" s="220" t="s">
        <v>15345</v>
      </c>
      <c r="C7362" s="221" t="s">
        <v>32</v>
      </c>
      <c r="D7362" s="222">
        <v>0.0051</v>
      </c>
      <c r="E7362" s="223">
        <f t="shared" si="1"/>
        <v>0.9949</v>
      </c>
      <c r="F7362" s="224">
        <v>122430.83</v>
      </c>
    </row>
    <row r="7363">
      <c r="A7363" s="219" t="s">
        <v>15346</v>
      </c>
      <c r="B7363" s="220" t="s">
        <v>15347</v>
      </c>
      <c r="C7363" s="221" t="s">
        <v>32</v>
      </c>
      <c r="D7363" s="222">
        <v>0.0216</v>
      </c>
      <c r="E7363" s="223">
        <f t="shared" si="1"/>
        <v>0.9784</v>
      </c>
      <c r="F7363" s="224">
        <v>19439.44</v>
      </c>
    </row>
    <row r="7364">
      <c r="A7364" s="219" t="s">
        <v>15348</v>
      </c>
      <c r="B7364" s="220" t="s">
        <v>15349</v>
      </c>
      <c r="C7364" s="221" t="s">
        <v>32</v>
      </c>
      <c r="D7364" s="222">
        <v>0.0176</v>
      </c>
      <c r="E7364" s="223">
        <f t="shared" si="1"/>
        <v>0.9824</v>
      </c>
      <c r="F7364" s="224">
        <v>24360.87</v>
      </c>
    </row>
    <row r="7365">
      <c r="A7365" s="219" t="s">
        <v>15350</v>
      </c>
      <c r="B7365" s="220" t="s">
        <v>15351</v>
      </c>
      <c r="C7365" s="221" t="s">
        <v>32</v>
      </c>
      <c r="D7365" s="222">
        <v>0.0133</v>
      </c>
      <c r="E7365" s="223">
        <f t="shared" si="1"/>
        <v>0.9867</v>
      </c>
      <c r="F7365" s="224">
        <v>33959.24</v>
      </c>
    </row>
    <row r="7366">
      <c r="A7366" s="219" t="s">
        <v>15352</v>
      </c>
      <c r="B7366" s="220" t="s">
        <v>15353</v>
      </c>
      <c r="C7366" s="221" t="s">
        <v>32</v>
      </c>
      <c r="D7366" s="222">
        <v>0.0352</v>
      </c>
      <c r="E7366" s="223">
        <f t="shared" si="1"/>
        <v>0.9648</v>
      </c>
      <c r="F7366" s="224">
        <v>11114.7</v>
      </c>
    </row>
    <row r="7367">
      <c r="A7367" s="219" t="s">
        <v>15354</v>
      </c>
      <c r="B7367" s="220" t="s">
        <v>15355</v>
      </c>
      <c r="C7367" s="221" t="s">
        <v>32</v>
      </c>
      <c r="D7367" s="222">
        <v>0.0118</v>
      </c>
      <c r="E7367" s="223">
        <f t="shared" si="1"/>
        <v>0.9882</v>
      </c>
      <c r="F7367" s="224">
        <v>39531.91</v>
      </c>
    </row>
    <row r="7368">
      <c r="A7368" s="219" t="s">
        <v>15356</v>
      </c>
      <c r="B7368" s="220" t="s">
        <v>15357</v>
      </c>
      <c r="C7368" s="221" t="s">
        <v>32</v>
      </c>
      <c r="D7368" s="222">
        <v>0.0322</v>
      </c>
      <c r="E7368" s="223">
        <f t="shared" si="1"/>
        <v>0.9678</v>
      </c>
      <c r="F7368" s="224">
        <v>12360.44</v>
      </c>
    </row>
    <row r="7369">
      <c r="A7369" s="219" t="s">
        <v>15358</v>
      </c>
      <c r="B7369" s="220" t="s">
        <v>15359</v>
      </c>
      <c r="C7369" s="221" t="s">
        <v>32</v>
      </c>
      <c r="D7369" s="222">
        <v>0.0073</v>
      </c>
      <c r="E7369" s="223">
        <f t="shared" si="1"/>
        <v>0.9927</v>
      </c>
      <c r="F7369" s="224">
        <v>63954.46</v>
      </c>
    </row>
    <row r="7370">
      <c r="A7370" s="219" t="s">
        <v>15360</v>
      </c>
      <c r="B7370" s="220" t="s">
        <v>15361</v>
      </c>
      <c r="C7370" s="221" t="s">
        <v>32</v>
      </c>
      <c r="D7370" s="222">
        <v>0.0258</v>
      </c>
      <c r="E7370" s="223">
        <f t="shared" si="1"/>
        <v>0.9742</v>
      </c>
      <c r="F7370" s="224">
        <v>15832.23</v>
      </c>
    </row>
    <row r="7371">
      <c r="A7371" s="219" t="s">
        <v>15362</v>
      </c>
      <c r="B7371" s="220" t="s">
        <v>15363</v>
      </c>
      <c r="C7371" s="221" t="s">
        <v>32</v>
      </c>
      <c r="D7371" s="222">
        <v>0.0063</v>
      </c>
      <c r="E7371" s="223">
        <f t="shared" si="1"/>
        <v>0.9937</v>
      </c>
      <c r="F7371" s="224">
        <v>87588.73</v>
      </c>
    </row>
    <row r="7372">
      <c r="A7372" s="219" t="s">
        <v>15364</v>
      </c>
      <c r="B7372" s="220" t="s">
        <v>15365</v>
      </c>
      <c r="C7372" s="221" t="s">
        <v>15366</v>
      </c>
      <c r="D7372" s="222">
        <v>0.3065</v>
      </c>
      <c r="E7372" s="223">
        <f t="shared" si="1"/>
        <v>0.6935</v>
      </c>
      <c r="F7372" s="224">
        <v>529.51</v>
      </c>
    </row>
    <row r="7373">
      <c r="A7373" s="219" t="s">
        <v>15367</v>
      </c>
      <c r="B7373" s="220" t="s">
        <v>15368</v>
      </c>
      <c r="C7373" s="221" t="s">
        <v>15369</v>
      </c>
      <c r="D7373" s="222">
        <v>0.6542</v>
      </c>
      <c r="E7373" s="223">
        <f t="shared" si="1"/>
        <v>0.3458</v>
      </c>
      <c r="F7373" s="224">
        <v>8.56</v>
      </c>
    </row>
    <row r="7374">
      <c r="A7374" s="219" t="s">
        <v>15370</v>
      </c>
      <c r="B7374" s="220" t="s">
        <v>15371</v>
      </c>
      <c r="C7374" s="221" t="s">
        <v>15369</v>
      </c>
      <c r="D7374" s="222">
        <v>0.6551</v>
      </c>
      <c r="E7374" s="223">
        <f t="shared" si="1"/>
        <v>0.3449</v>
      </c>
      <c r="F7374" s="224">
        <v>22.18</v>
      </c>
    </row>
    <row r="7375">
      <c r="A7375" s="219" t="s">
        <v>15372</v>
      </c>
      <c r="B7375" s="220" t="s">
        <v>15373</v>
      </c>
      <c r="C7375" s="221" t="s">
        <v>15374</v>
      </c>
      <c r="D7375" s="222">
        <v>0.6552</v>
      </c>
      <c r="E7375" s="223">
        <f t="shared" si="1"/>
        <v>0.3448</v>
      </c>
      <c r="F7375" s="224">
        <v>39.21</v>
      </c>
    </row>
    <row r="7376">
      <c r="A7376" s="219" t="s">
        <v>15375</v>
      </c>
      <c r="B7376" s="220" t="s">
        <v>15376</v>
      </c>
      <c r="C7376" s="221" t="s">
        <v>15377</v>
      </c>
      <c r="D7376" s="222">
        <v>0.6569</v>
      </c>
      <c r="E7376" s="223">
        <f t="shared" si="1"/>
        <v>0.3431</v>
      </c>
      <c r="F7376" s="224">
        <v>1.37</v>
      </c>
    </row>
    <row r="7377">
      <c r="A7377" s="219" t="s">
        <v>15378</v>
      </c>
      <c r="B7377" s="220" t="s">
        <v>15379</v>
      </c>
      <c r="C7377" s="221" t="s">
        <v>15377</v>
      </c>
      <c r="D7377" s="222">
        <v>0.6552</v>
      </c>
      <c r="E7377" s="223">
        <f t="shared" si="1"/>
        <v>0.3448</v>
      </c>
      <c r="F7377" s="224">
        <v>1.16</v>
      </c>
    </row>
    <row r="7378">
      <c r="A7378" s="219" t="s">
        <v>15380</v>
      </c>
      <c r="B7378" s="220" t="s">
        <v>15381</v>
      </c>
      <c r="C7378" s="221" t="s">
        <v>15377</v>
      </c>
      <c r="D7378" s="222">
        <v>0.6566</v>
      </c>
      <c r="E7378" s="223">
        <f t="shared" si="1"/>
        <v>0.3434</v>
      </c>
      <c r="F7378" s="224">
        <v>0.99</v>
      </c>
    </row>
    <row r="7379">
      <c r="A7379" s="219" t="s">
        <v>15382</v>
      </c>
      <c r="B7379" s="220" t="s">
        <v>15383</v>
      </c>
      <c r="C7379" s="221" t="s">
        <v>15369</v>
      </c>
      <c r="D7379" s="222">
        <v>0.65</v>
      </c>
      <c r="E7379" s="223">
        <f t="shared" si="1"/>
        <v>0.35</v>
      </c>
      <c r="F7379" s="224">
        <v>1.2</v>
      </c>
    </row>
    <row r="7380">
      <c r="A7380" s="219" t="s">
        <v>15384</v>
      </c>
      <c r="B7380" s="220" t="s">
        <v>15385</v>
      </c>
      <c r="C7380" s="221" t="s">
        <v>15369</v>
      </c>
      <c r="D7380" s="222">
        <v>0.6547</v>
      </c>
      <c r="E7380" s="223">
        <f t="shared" si="1"/>
        <v>0.3453</v>
      </c>
      <c r="F7380" s="224">
        <v>4.46</v>
      </c>
    </row>
    <row r="7381">
      <c r="A7381" s="219" t="s">
        <v>15386</v>
      </c>
      <c r="B7381" s="220" t="s">
        <v>15387</v>
      </c>
      <c r="C7381" s="221" t="s">
        <v>15369</v>
      </c>
      <c r="D7381" s="222">
        <v>0.6545</v>
      </c>
      <c r="E7381" s="223">
        <f t="shared" si="1"/>
        <v>0.3455</v>
      </c>
      <c r="F7381" s="224">
        <v>5.21</v>
      </c>
    </row>
    <row r="7382">
      <c r="A7382" s="219" t="s">
        <v>15388</v>
      </c>
      <c r="B7382" s="220" t="s">
        <v>15389</v>
      </c>
      <c r="C7382" s="221" t="s">
        <v>15374</v>
      </c>
      <c r="D7382" s="222">
        <v>0.6547</v>
      </c>
      <c r="E7382" s="223">
        <f t="shared" si="1"/>
        <v>0.3453</v>
      </c>
      <c r="F7382" s="224">
        <v>6.95</v>
      </c>
    </row>
    <row r="7383">
      <c r="A7383" s="219" t="s">
        <v>15390</v>
      </c>
      <c r="B7383" s="220" t="s">
        <v>15391</v>
      </c>
      <c r="C7383" s="221" t="s">
        <v>15369</v>
      </c>
      <c r="D7383" s="222">
        <v>0.6553</v>
      </c>
      <c r="E7383" s="223">
        <f t="shared" si="1"/>
        <v>0.3447</v>
      </c>
      <c r="F7383" s="224">
        <v>22.8</v>
      </c>
    </row>
    <row r="7384">
      <c r="A7384" s="219" t="s">
        <v>15392</v>
      </c>
      <c r="B7384" s="220" t="s">
        <v>15393</v>
      </c>
      <c r="C7384" s="221" t="s">
        <v>15369</v>
      </c>
      <c r="D7384" s="222">
        <v>0.6551</v>
      </c>
      <c r="E7384" s="223">
        <f t="shared" si="1"/>
        <v>0.3449</v>
      </c>
      <c r="F7384" s="224">
        <v>77.8</v>
      </c>
    </row>
    <row r="7385">
      <c r="A7385" s="219" t="s">
        <v>15394</v>
      </c>
      <c r="B7385" s="220" t="s">
        <v>15395</v>
      </c>
      <c r="C7385" s="221" t="s">
        <v>15396</v>
      </c>
      <c r="D7385" s="222">
        <v>0.6551</v>
      </c>
      <c r="E7385" s="223">
        <f t="shared" si="1"/>
        <v>0.3449</v>
      </c>
      <c r="F7385" s="224">
        <v>17.02</v>
      </c>
    </row>
    <row r="7386">
      <c r="A7386" s="219" t="s">
        <v>15397</v>
      </c>
      <c r="B7386" s="220" t="s">
        <v>15398</v>
      </c>
      <c r="C7386" s="221" t="s">
        <v>15369</v>
      </c>
      <c r="D7386" s="222">
        <v>0.6549</v>
      </c>
      <c r="E7386" s="223">
        <f t="shared" si="1"/>
        <v>0.3451</v>
      </c>
      <c r="F7386" s="224">
        <v>3.39</v>
      </c>
    </row>
    <row r="7387">
      <c r="A7387" s="219" t="s">
        <v>15399</v>
      </c>
      <c r="B7387" s="220" t="s">
        <v>15400</v>
      </c>
      <c r="C7387" s="221" t="s">
        <v>15369</v>
      </c>
      <c r="D7387" s="222">
        <v>0.655</v>
      </c>
      <c r="E7387" s="223">
        <f t="shared" si="1"/>
        <v>0.345</v>
      </c>
      <c r="F7387" s="224">
        <v>9.45</v>
      </c>
    </row>
    <row r="7388">
      <c r="A7388" s="219" t="s">
        <v>15401</v>
      </c>
      <c r="B7388" s="220" t="s">
        <v>15402</v>
      </c>
      <c r="C7388" s="221" t="s">
        <v>15374</v>
      </c>
      <c r="D7388" s="222">
        <v>0.6552</v>
      </c>
      <c r="E7388" s="223">
        <f t="shared" si="1"/>
        <v>0.3448</v>
      </c>
      <c r="F7388" s="224">
        <v>14.85</v>
      </c>
    </row>
    <row r="7389">
      <c r="A7389" s="219" t="s">
        <v>15403</v>
      </c>
      <c r="B7389" s="220" t="s">
        <v>15404</v>
      </c>
      <c r="C7389" s="221" t="s">
        <v>15405</v>
      </c>
      <c r="D7389" s="222">
        <v>0.6588</v>
      </c>
      <c r="E7389" s="223">
        <f t="shared" si="1"/>
        <v>0.3412</v>
      </c>
      <c r="F7389" s="224">
        <v>0.85</v>
      </c>
    </row>
    <row r="7390">
      <c r="A7390" s="219" t="s">
        <v>15406</v>
      </c>
      <c r="B7390" s="220" t="s">
        <v>15407</v>
      </c>
      <c r="C7390" s="221" t="s">
        <v>15377</v>
      </c>
      <c r="D7390" s="222">
        <v>0.64</v>
      </c>
      <c r="E7390" s="223">
        <f t="shared" si="1"/>
        <v>0.36</v>
      </c>
      <c r="F7390" s="224">
        <v>0.5</v>
      </c>
    </row>
    <row r="7391">
      <c r="A7391" s="219" t="s">
        <v>15408</v>
      </c>
      <c r="B7391" s="220" t="s">
        <v>15409</v>
      </c>
      <c r="C7391" s="221" t="s">
        <v>15377</v>
      </c>
      <c r="D7391" s="222">
        <v>0.6341</v>
      </c>
      <c r="E7391" s="223">
        <f t="shared" si="1"/>
        <v>0.3659</v>
      </c>
      <c r="F7391" s="224">
        <v>0.41</v>
      </c>
    </row>
    <row r="7392">
      <c r="A7392" s="219" t="s">
        <v>15410</v>
      </c>
      <c r="B7392" s="220" t="s">
        <v>15411</v>
      </c>
      <c r="C7392" s="221" t="s">
        <v>15377</v>
      </c>
      <c r="D7392" s="222">
        <v>0.6471</v>
      </c>
      <c r="E7392" s="223">
        <f t="shared" si="1"/>
        <v>0.3529</v>
      </c>
      <c r="F7392" s="224">
        <v>0.34</v>
      </c>
    </row>
    <row r="7393">
      <c r="A7393" s="219" t="s">
        <v>15412</v>
      </c>
      <c r="B7393" s="220" t="s">
        <v>15413</v>
      </c>
      <c r="C7393" s="221" t="s">
        <v>15374</v>
      </c>
      <c r="D7393" s="222">
        <v>0.6552</v>
      </c>
      <c r="E7393" s="223">
        <f t="shared" si="1"/>
        <v>0.3448</v>
      </c>
      <c r="F7393" s="224">
        <v>31.41</v>
      </c>
    </row>
    <row r="7394">
      <c r="A7394" s="219" t="s">
        <v>15414</v>
      </c>
      <c r="B7394" s="220" t="s">
        <v>15415</v>
      </c>
      <c r="C7394" s="221" t="s">
        <v>15405</v>
      </c>
      <c r="D7394" s="222">
        <v>0.6508</v>
      </c>
      <c r="E7394" s="223">
        <f t="shared" si="1"/>
        <v>0.3492</v>
      </c>
      <c r="F7394" s="224">
        <v>1.26</v>
      </c>
    </row>
    <row r="7395">
      <c r="A7395" s="219" t="s">
        <v>15416</v>
      </c>
      <c r="B7395" s="220" t="s">
        <v>15417</v>
      </c>
      <c r="C7395" s="221" t="s">
        <v>15366</v>
      </c>
      <c r="D7395" s="222">
        <v>0.6552</v>
      </c>
      <c r="E7395" s="223">
        <f t="shared" si="1"/>
        <v>0.3448</v>
      </c>
      <c r="F7395" s="224">
        <v>1820.36</v>
      </c>
    </row>
    <row r="7396">
      <c r="A7396" s="219" t="s">
        <v>15418</v>
      </c>
      <c r="B7396" s="220" t="s">
        <v>15419</v>
      </c>
      <c r="C7396" s="221" t="s">
        <v>15366</v>
      </c>
      <c r="D7396" s="222">
        <v>0.6552</v>
      </c>
      <c r="E7396" s="223">
        <f t="shared" si="1"/>
        <v>0.3448</v>
      </c>
      <c r="F7396" s="224">
        <v>1315.81</v>
      </c>
    </row>
    <row r="7397">
      <c r="A7397" s="219" t="s">
        <v>15420</v>
      </c>
      <c r="B7397" s="220" t="s">
        <v>15421</v>
      </c>
      <c r="C7397" s="221" t="s">
        <v>15369</v>
      </c>
      <c r="D7397" s="222">
        <v>0.2381</v>
      </c>
      <c r="E7397" s="223">
        <f t="shared" si="1"/>
        <v>0.7619</v>
      </c>
      <c r="F7397" s="224">
        <v>4.41</v>
      </c>
    </row>
    <row r="7398">
      <c r="A7398" s="219" t="s">
        <v>15422</v>
      </c>
      <c r="B7398" s="220" t="s">
        <v>15423</v>
      </c>
      <c r="C7398" s="221" t="s">
        <v>15369</v>
      </c>
      <c r="D7398" s="222">
        <v>0.2222</v>
      </c>
      <c r="E7398" s="223">
        <f t="shared" si="1"/>
        <v>0.7778</v>
      </c>
      <c r="F7398" s="224">
        <v>0.54</v>
      </c>
    </row>
    <row r="7399">
      <c r="A7399" s="219" t="s">
        <v>15424</v>
      </c>
      <c r="B7399" s="220" t="s">
        <v>15425</v>
      </c>
      <c r="C7399" s="221" t="s">
        <v>15369</v>
      </c>
      <c r="D7399" s="222">
        <v>0.2358</v>
      </c>
      <c r="E7399" s="223">
        <f t="shared" si="1"/>
        <v>0.7642</v>
      </c>
      <c r="F7399" s="224">
        <v>2.46</v>
      </c>
    </row>
    <row r="7400">
      <c r="A7400" s="219" t="s">
        <v>15426</v>
      </c>
      <c r="B7400" s="220" t="s">
        <v>15427</v>
      </c>
      <c r="C7400" s="221" t="s">
        <v>15369</v>
      </c>
      <c r="D7400" s="222">
        <v>0.2417</v>
      </c>
      <c r="E7400" s="223">
        <f t="shared" si="1"/>
        <v>0.7583</v>
      </c>
      <c r="F7400" s="224">
        <v>3.6</v>
      </c>
    </row>
    <row r="7401">
      <c r="A7401" s="219" t="s">
        <v>15428</v>
      </c>
      <c r="B7401" s="220" t="s">
        <v>15429</v>
      </c>
      <c r="C7401" s="221" t="s">
        <v>15374</v>
      </c>
      <c r="D7401" s="222">
        <v>0.2417</v>
      </c>
      <c r="E7401" s="223">
        <f t="shared" si="1"/>
        <v>0.7583</v>
      </c>
      <c r="F7401" s="224">
        <v>3.6</v>
      </c>
    </row>
    <row r="7402">
      <c r="A7402" s="219" t="s">
        <v>15430</v>
      </c>
      <c r="B7402" s="220" t="s">
        <v>15431</v>
      </c>
      <c r="C7402" s="221" t="s">
        <v>15405</v>
      </c>
      <c r="D7402" s="222">
        <v>0.2</v>
      </c>
      <c r="E7402" s="223">
        <f t="shared" si="1"/>
        <v>0.8</v>
      </c>
      <c r="F7402" s="224">
        <v>0.35</v>
      </c>
    </row>
    <row r="7403">
      <c r="A7403" s="219" t="s">
        <v>15432</v>
      </c>
      <c r="B7403" s="220" t="s">
        <v>15433</v>
      </c>
      <c r="C7403" s="221" t="s">
        <v>15377</v>
      </c>
      <c r="D7403" s="222">
        <v>0.1538</v>
      </c>
      <c r="E7403" s="223">
        <f t="shared" si="1"/>
        <v>0.8462</v>
      </c>
      <c r="F7403" s="224">
        <v>0.13</v>
      </c>
    </row>
    <row r="7404">
      <c r="A7404" s="219" t="s">
        <v>15434</v>
      </c>
      <c r="B7404" s="220" t="s">
        <v>15435</v>
      </c>
      <c r="C7404" s="221" t="s">
        <v>15374</v>
      </c>
      <c r="D7404" s="222">
        <v>0.2417</v>
      </c>
      <c r="E7404" s="223">
        <f t="shared" si="1"/>
        <v>0.7583</v>
      </c>
      <c r="F7404" s="224">
        <v>12.91</v>
      </c>
    </row>
    <row r="7405">
      <c r="A7405" s="219" t="s">
        <v>15436</v>
      </c>
      <c r="B7405" s="220" t="s">
        <v>15437</v>
      </c>
      <c r="C7405" s="221" t="s">
        <v>15374</v>
      </c>
      <c r="D7405" s="222">
        <v>0.2304</v>
      </c>
      <c r="E7405" s="223">
        <f t="shared" si="1"/>
        <v>0.7696</v>
      </c>
      <c r="F7405" s="224">
        <v>2.3</v>
      </c>
    </row>
    <row r="7406">
      <c r="A7406" s="219" t="s">
        <v>15438</v>
      </c>
      <c r="B7406" s="220" t="s">
        <v>15439</v>
      </c>
      <c r="C7406" s="221" t="s">
        <v>15369</v>
      </c>
      <c r="D7406" s="222">
        <v>0.6552</v>
      </c>
      <c r="E7406" s="223">
        <f t="shared" si="1"/>
        <v>0.3448</v>
      </c>
      <c r="F7406" s="224">
        <v>49.65</v>
      </c>
    </row>
    <row r="7407">
      <c r="A7407" s="219" t="s">
        <v>15440</v>
      </c>
      <c r="B7407" s="220" t="s">
        <v>15441</v>
      </c>
      <c r="C7407" s="221" t="s">
        <v>15369</v>
      </c>
      <c r="D7407" s="222">
        <v>0.6551</v>
      </c>
      <c r="E7407" s="223">
        <f t="shared" si="1"/>
        <v>0.3449</v>
      </c>
      <c r="F7407" s="224">
        <v>103.79</v>
      </c>
    </row>
    <row r="7408">
      <c r="A7408" s="219" t="s">
        <v>15442</v>
      </c>
      <c r="B7408" s="220" t="s">
        <v>15443</v>
      </c>
      <c r="C7408" s="221" t="s">
        <v>15396</v>
      </c>
      <c r="D7408" s="222">
        <v>0.6552</v>
      </c>
      <c r="E7408" s="223">
        <f t="shared" si="1"/>
        <v>0.3448</v>
      </c>
      <c r="F7408" s="224">
        <v>52.24</v>
      </c>
    </row>
    <row r="7409">
      <c r="A7409" s="219" t="s">
        <v>15444</v>
      </c>
      <c r="B7409" s="220" t="s">
        <v>15445</v>
      </c>
      <c r="C7409" s="221" t="s">
        <v>15369</v>
      </c>
      <c r="D7409" s="222">
        <v>0.6553</v>
      </c>
      <c r="E7409" s="223">
        <f t="shared" si="1"/>
        <v>0.3447</v>
      </c>
      <c r="F7409" s="224">
        <v>12.04</v>
      </c>
    </row>
    <row r="7410">
      <c r="A7410" s="219" t="s">
        <v>15446</v>
      </c>
      <c r="B7410" s="220" t="s">
        <v>15447</v>
      </c>
      <c r="C7410" s="221" t="s">
        <v>15369</v>
      </c>
      <c r="D7410" s="222">
        <v>0.6549</v>
      </c>
      <c r="E7410" s="223">
        <f t="shared" si="1"/>
        <v>0.3451</v>
      </c>
      <c r="F7410" s="224">
        <v>24.08</v>
      </c>
    </row>
    <row r="7411">
      <c r="A7411" s="219" t="s">
        <v>15448</v>
      </c>
      <c r="B7411" s="220" t="s">
        <v>15449</v>
      </c>
      <c r="C7411" s="221" t="s">
        <v>15396</v>
      </c>
      <c r="D7411" s="222">
        <v>0.6555</v>
      </c>
      <c r="E7411" s="223">
        <f t="shared" si="1"/>
        <v>0.3445</v>
      </c>
      <c r="F7411" s="224">
        <v>11.03</v>
      </c>
    </row>
    <row r="7412">
      <c r="A7412" s="219" t="s">
        <v>15450</v>
      </c>
      <c r="B7412" s="220" t="s">
        <v>15451</v>
      </c>
      <c r="C7412" s="221" t="s">
        <v>15374</v>
      </c>
      <c r="D7412" s="222">
        <v>0.6551</v>
      </c>
      <c r="E7412" s="223">
        <f t="shared" si="1"/>
        <v>0.3449</v>
      </c>
      <c r="F7412" s="224">
        <v>34.59</v>
      </c>
    </row>
    <row r="7413">
      <c r="A7413" s="219" t="s">
        <v>15452</v>
      </c>
      <c r="B7413" s="220" t="s">
        <v>15453</v>
      </c>
      <c r="C7413" s="221" t="s">
        <v>15396</v>
      </c>
      <c r="D7413" s="222">
        <v>0.6552</v>
      </c>
      <c r="E7413" s="223">
        <f t="shared" si="1"/>
        <v>0.3448</v>
      </c>
      <c r="F7413" s="224">
        <v>16.3</v>
      </c>
    </row>
    <row r="7414">
      <c r="A7414" s="219" t="s">
        <v>15454</v>
      </c>
      <c r="B7414" s="220" t="s">
        <v>15455</v>
      </c>
      <c r="C7414" s="221" t="s">
        <v>15374</v>
      </c>
      <c r="D7414" s="222">
        <v>0.655</v>
      </c>
      <c r="E7414" s="223">
        <f t="shared" si="1"/>
        <v>0.345</v>
      </c>
      <c r="F7414" s="224">
        <v>34.61</v>
      </c>
    </row>
    <row r="7415">
      <c r="A7415" s="219" t="s">
        <v>15456</v>
      </c>
      <c r="B7415" s="220" t="s">
        <v>15457</v>
      </c>
      <c r="C7415" s="221" t="s">
        <v>15374</v>
      </c>
      <c r="D7415" s="222">
        <v>0.6551</v>
      </c>
      <c r="E7415" s="223">
        <f t="shared" si="1"/>
        <v>0.3449</v>
      </c>
      <c r="F7415" s="224">
        <v>48.83</v>
      </c>
    </row>
    <row r="7416">
      <c r="A7416" s="219" t="s">
        <v>15458</v>
      </c>
      <c r="B7416" s="220" t="s">
        <v>15459</v>
      </c>
      <c r="C7416" s="221" t="s">
        <v>15405</v>
      </c>
      <c r="D7416" s="222">
        <v>0.6568</v>
      </c>
      <c r="E7416" s="223">
        <f t="shared" si="1"/>
        <v>0.3432</v>
      </c>
      <c r="F7416" s="224">
        <v>2.71</v>
      </c>
    </row>
    <row r="7417">
      <c r="A7417" s="219" t="s">
        <v>15460</v>
      </c>
      <c r="B7417" s="220" t="s">
        <v>15461</v>
      </c>
      <c r="C7417" s="221" t="s">
        <v>15369</v>
      </c>
      <c r="D7417" s="222">
        <v>0.6551</v>
      </c>
      <c r="E7417" s="223">
        <f t="shared" si="1"/>
        <v>0.3449</v>
      </c>
      <c r="F7417" s="224">
        <v>103.79</v>
      </c>
    </row>
    <row r="7418">
      <c r="A7418" s="219" t="s">
        <v>15462</v>
      </c>
      <c r="B7418" s="220" t="s">
        <v>15463</v>
      </c>
      <c r="C7418" s="221" t="s">
        <v>15396</v>
      </c>
      <c r="D7418" s="222">
        <v>0.6541</v>
      </c>
      <c r="E7418" s="223">
        <f t="shared" si="1"/>
        <v>0.3459</v>
      </c>
      <c r="F7418" s="224">
        <v>6.62</v>
      </c>
    </row>
    <row r="7419">
      <c r="A7419" s="219" t="s">
        <v>15464</v>
      </c>
      <c r="B7419" s="220" t="s">
        <v>15465</v>
      </c>
      <c r="C7419" s="221" t="s">
        <v>15377</v>
      </c>
      <c r="D7419" s="222">
        <v>0.6557</v>
      </c>
      <c r="E7419" s="223">
        <f t="shared" si="1"/>
        <v>0.3443</v>
      </c>
      <c r="F7419" s="224">
        <v>2.44</v>
      </c>
    </row>
    <row r="7420">
      <c r="A7420" s="219" t="s">
        <v>15466</v>
      </c>
      <c r="B7420" s="220" t="s">
        <v>15467</v>
      </c>
      <c r="C7420" s="221" t="s">
        <v>15377</v>
      </c>
      <c r="D7420" s="222">
        <v>0.6503</v>
      </c>
      <c r="E7420" s="223">
        <f t="shared" si="1"/>
        <v>0.3497</v>
      </c>
      <c r="F7420" s="224">
        <v>1.63</v>
      </c>
    </row>
    <row r="7421">
      <c r="A7421" s="219" t="s">
        <v>15468</v>
      </c>
      <c r="B7421" s="220" t="s">
        <v>15469</v>
      </c>
      <c r="C7421" s="221" t="s">
        <v>15377</v>
      </c>
      <c r="D7421" s="222">
        <v>0.6598</v>
      </c>
      <c r="E7421" s="223">
        <f t="shared" si="1"/>
        <v>0.3402</v>
      </c>
      <c r="F7421" s="224">
        <v>0.97</v>
      </c>
    </row>
    <row r="7422">
      <c r="A7422" s="219" t="s">
        <v>15470</v>
      </c>
      <c r="B7422" s="220" t="s">
        <v>15471</v>
      </c>
      <c r="C7422" s="221" t="s">
        <v>15377</v>
      </c>
      <c r="D7422" s="222">
        <v>0.6552</v>
      </c>
      <c r="E7422" s="223">
        <f t="shared" si="1"/>
        <v>0.3448</v>
      </c>
      <c r="F7422" s="224">
        <v>4.06</v>
      </c>
    </row>
    <row r="7423">
      <c r="A7423" s="219" t="s">
        <v>15472</v>
      </c>
      <c r="B7423" s="220" t="s">
        <v>15473</v>
      </c>
      <c r="C7423" s="221" t="s">
        <v>15374</v>
      </c>
      <c r="D7423" s="222">
        <v>0.6552</v>
      </c>
      <c r="E7423" s="223">
        <f t="shared" si="1"/>
        <v>0.3448</v>
      </c>
      <c r="F7423" s="224">
        <v>194.45</v>
      </c>
    </row>
    <row r="7424">
      <c r="A7424" s="219" t="s">
        <v>15474</v>
      </c>
      <c r="B7424" s="220" t="s">
        <v>15475</v>
      </c>
      <c r="C7424" s="221" t="s">
        <v>15374</v>
      </c>
      <c r="D7424" s="222">
        <v>0.655</v>
      </c>
      <c r="E7424" s="223">
        <f t="shared" si="1"/>
        <v>0.345</v>
      </c>
      <c r="F7424" s="224">
        <v>40.84</v>
      </c>
    </row>
    <row r="7425">
      <c r="A7425" s="219" t="s">
        <v>15476</v>
      </c>
      <c r="B7425" s="220" t="s">
        <v>15477</v>
      </c>
      <c r="C7425" s="221" t="s">
        <v>15374</v>
      </c>
      <c r="D7425" s="222">
        <v>0.655</v>
      </c>
      <c r="E7425" s="223">
        <f t="shared" si="1"/>
        <v>0.345</v>
      </c>
      <c r="F7425" s="224">
        <v>22.38</v>
      </c>
    </row>
    <row r="7426">
      <c r="A7426" s="219" t="s">
        <v>15478</v>
      </c>
      <c r="B7426" s="220" t="s">
        <v>15479</v>
      </c>
      <c r="C7426" s="221" t="s">
        <v>15396</v>
      </c>
      <c r="D7426" s="222">
        <v>0.6551</v>
      </c>
      <c r="E7426" s="223">
        <f t="shared" si="1"/>
        <v>0.3449</v>
      </c>
      <c r="F7426" s="224">
        <v>48.91</v>
      </c>
    </row>
    <row r="7427">
      <c r="A7427" s="219" t="s">
        <v>15480</v>
      </c>
      <c r="B7427" s="220" t="s">
        <v>15481</v>
      </c>
      <c r="C7427" s="221" t="s">
        <v>15396</v>
      </c>
      <c r="D7427" s="222">
        <v>0.6552</v>
      </c>
      <c r="E7427" s="223">
        <f t="shared" si="1"/>
        <v>0.3448</v>
      </c>
      <c r="F7427" s="224">
        <v>5.51</v>
      </c>
    </row>
    <row r="7428">
      <c r="A7428" s="219" t="s">
        <v>15482</v>
      </c>
      <c r="B7428" s="220" t="s">
        <v>15483</v>
      </c>
      <c r="C7428" s="221" t="s">
        <v>15396</v>
      </c>
      <c r="D7428" s="222">
        <v>0.6552</v>
      </c>
      <c r="E7428" s="223">
        <f t="shared" si="1"/>
        <v>0.3448</v>
      </c>
      <c r="F7428" s="224">
        <v>16.3</v>
      </c>
    </row>
    <row r="7429">
      <c r="A7429" s="219" t="s">
        <v>15484</v>
      </c>
      <c r="B7429" s="220" t="s">
        <v>15485</v>
      </c>
      <c r="C7429" s="221" t="s">
        <v>15396</v>
      </c>
      <c r="D7429" s="222">
        <v>0.6552</v>
      </c>
      <c r="E7429" s="223">
        <f t="shared" si="1"/>
        <v>0.3448</v>
      </c>
      <c r="F7429" s="224">
        <v>24.45</v>
      </c>
    </row>
    <row r="7430">
      <c r="A7430" s="219" t="s">
        <v>15486</v>
      </c>
      <c r="B7430" s="220" t="s">
        <v>15487</v>
      </c>
      <c r="C7430" s="221" t="s">
        <v>15396</v>
      </c>
      <c r="D7430" s="222">
        <v>0.6552</v>
      </c>
      <c r="E7430" s="223">
        <f t="shared" si="1"/>
        <v>0.3448</v>
      </c>
      <c r="F7430" s="224">
        <v>32.6</v>
      </c>
    </row>
    <row r="7431">
      <c r="A7431" s="219" t="s">
        <v>15488</v>
      </c>
      <c r="B7431" s="220" t="s">
        <v>15489</v>
      </c>
      <c r="C7431" s="221" t="s">
        <v>15396</v>
      </c>
      <c r="D7431" s="222">
        <v>0.6545</v>
      </c>
      <c r="E7431" s="223">
        <f t="shared" si="1"/>
        <v>0.3455</v>
      </c>
      <c r="F7431" s="224">
        <v>3.3</v>
      </c>
    </row>
    <row r="7432">
      <c r="A7432" s="219" t="s">
        <v>15490</v>
      </c>
      <c r="B7432" s="220" t="s">
        <v>15491</v>
      </c>
      <c r="C7432" s="221" t="s">
        <v>15396</v>
      </c>
      <c r="D7432" s="222">
        <v>0.6552</v>
      </c>
      <c r="E7432" s="223">
        <f t="shared" si="1"/>
        <v>0.3448</v>
      </c>
      <c r="F7432" s="224">
        <v>4.96</v>
      </c>
    </row>
    <row r="7433">
      <c r="A7433" s="219" t="s">
        <v>15492</v>
      </c>
      <c r="B7433" s="220" t="s">
        <v>15493</v>
      </c>
      <c r="C7433" s="221" t="s">
        <v>15396</v>
      </c>
      <c r="D7433" s="222">
        <v>0.6546</v>
      </c>
      <c r="E7433" s="223">
        <f t="shared" si="1"/>
        <v>0.3454</v>
      </c>
      <c r="F7433" s="224">
        <v>9.93</v>
      </c>
    </row>
    <row r="7434">
      <c r="A7434" s="219" t="s">
        <v>15494</v>
      </c>
      <c r="B7434" s="220" t="s">
        <v>15495</v>
      </c>
      <c r="C7434" s="221" t="s">
        <v>15396</v>
      </c>
      <c r="D7434" s="222">
        <v>0.6549</v>
      </c>
      <c r="E7434" s="223">
        <f t="shared" si="1"/>
        <v>0.3451</v>
      </c>
      <c r="F7434" s="224">
        <v>3.97</v>
      </c>
    </row>
    <row r="7435">
      <c r="A7435" s="219" t="s">
        <v>15496</v>
      </c>
      <c r="B7435" s="220" t="s">
        <v>15497</v>
      </c>
      <c r="C7435" s="221" t="s">
        <v>15396</v>
      </c>
      <c r="D7435" s="222">
        <v>0.6554</v>
      </c>
      <c r="E7435" s="223">
        <f t="shared" si="1"/>
        <v>0.3446</v>
      </c>
      <c r="F7435" s="224">
        <v>8.27</v>
      </c>
    </row>
    <row r="7436">
      <c r="A7436" s="219" t="s">
        <v>15498</v>
      </c>
      <c r="B7436" s="220" t="s">
        <v>15499</v>
      </c>
      <c r="C7436" s="221" t="s">
        <v>15396</v>
      </c>
      <c r="D7436" s="222">
        <v>0.6541</v>
      </c>
      <c r="E7436" s="223">
        <f t="shared" si="1"/>
        <v>0.3459</v>
      </c>
      <c r="F7436" s="224">
        <v>6.62</v>
      </c>
    </row>
    <row r="7437">
      <c r="A7437" s="219" t="s">
        <v>15500</v>
      </c>
      <c r="B7437" s="220" t="s">
        <v>15501</v>
      </c>
      <c r="C7437" s="221" t="s">
        <v>15396</v>
      </c>
      <c r="D7437" s="222">
        <v>0.6554</v>
      </c>
      <c r="E7437" s="223">
        <f t="shared" si="1"/>
        <v>0.3446</v>
      </c>
      <c r="F7437" s="224">
        <v>8.27</v>
      </c>
    </row>
    <row r="7438">
      <c r="A7438" s="219" t="s">
        <v>15502</v>
      </c>
      <c r="B7438" s="220" t="s">
        <v>15503</v>
      </c>
      <c r="C7438" s="221" t="s">
        <v>15396</v>
      </c>
      <c r="D7438" s="222">
        <v>0.6552</v>
      </c>
      <c r="E7438" s="223">
        <f t="shared" si="1"/>
        <v>0.3448</v>
      </c>
      <c r="F7438" s="224">
        <v>24.45</v>
      </c>
    </row>
    <row r="7439">
      <c r="A7439" s="219" t="s">
        <v>15504</v>
      </c>
      <c r="B7439" s="220" t="s">
        <v>15505</v>
      </c>
      <c r="C7439" s="221" t="s">
        <v>15396</v>
      </c>
      <c r="D7439" s="222">
        <v>0.6552</v>
      </c>
      <c r="E7439" s="223">
        <f t="shared" si="1"/>
        <v>0.3448</v>
      </c>
      <c r="F7439" s="224">
        <v>4.96</v>
      </c>
    </row>
    <row r="7440">
      <c r="A7440" s="219" t="s">
        <v>15506</v>
      </c>
      <c r="B7440" s="220" t="s">
        <v>15507</v>
      </c>
      <c r="C7440" s="221" t="s">
        <v>15396</v>
      </c>
      <c r="D7440" s="222">
        <v>0.6562</v>
      </c>
      <c r="E7440" s="223">
        <f t="shared" si="1"/>
        <v>0.3438</v>
      </c>
      <c r="F7440" s="224">
        <v>4.13</v>
      </c>
    </row>
    <row r="7441">
      <c r="A7441" s="219" t="s">
        <v>15508</v>
      </c>
      <c r="B7441" s="220" t="s">
        <v>15509</v>
      </c>
      <c r="C7441" s="221" t="s">
        <v>15396</v>
      </c>
      <c r="D7441" s="222">
        <v>0.6551</v>
      </c>
      <c r="E7441" s="223">
        <f t="shared" si="1"/>
        <v>0.3449</v>
      </c>
      <c r="F7441" s="224">
        <v>3.45</v>
      </c>
    </row>
    <row r="7442">
      <c r="A7442" s="219" t="s">
        <v>15510</v>
      </c>
      <c r="B7442" s="220" t="s">
        <v>15511</v>
      </c>
      <c r="C7442" s="221" t="s">
        <v>15396</v>
      </c>
      <c r="D7442" s="222">
        <v>0.6552</v>
      </c>
      <c r="E7442" s="223">
        <f t="shared" si="1"/>
        <v>0.3448</v>
      </c>
      <c r="F7442" s="224">
        <v>16.3</v>
      </c>
    </row>
    <row r="7443">
      <c r="A7443" s="219" t="s">
        <v>15512</v>
      </c>
      <c r="B7443" s="220" t="s">
        <v>15513</v>
      </c>
      <c r="C7443" s="221" t="s">
        <v>15396</v>
      </c>
      <c r="D7443" s="222">
        <v>0.6562</v>
      </c>
      <c r="E7443" s="223">
        <f t="shared" si="1"/>
        <v>0.3438</v>
      </c>
      <c r="F7443" s="224">
        <v>4.13</v>
      </c>
    </row>
    <row r="7444">
      <c r="A7444" s="219" t="s">
        <v>15514</v>
      </c>
      <c r="B7444" s="220" t="s">
        <v>15515</v>
      </c>
      <c r="C7444" s="221" t="s">
        <v>15396</v>
      </c>
      <c r="D7444" s="222">
        <v>0.6545</v>
      </c>
      <c r="E7444" s="223">
        <f t="shared" si="1"/>
        <v>0.3455</v>
      </c>
      <c r="F7444" s="224">
        <v>3.3</v>
      </c>
    </row>
    <row r="7445">
      <c r="A7445" s="219" t="s">
        <v>15516</v>
      </c>
      <c r="B7445" s="220" t="s">
        <v>15517</v>
      </c>
      <c r="C7445" s="221" t="s">
        <v>15396</v>
      </c>
      <c r="D7445" s="222">
        <v>0.655</v>
      </c>
      <c r="E7445" s="223">
        <f t="shared" si="1"/>
        <v>0.345</v>
      </c>
      <c r="F7445" s="224">
        <v>16.55</v>
      </c>
    </row>
    <row r="7446">
      <c r="A7446" s="219" t="s">
        <v>15518</v>
      </c>
      <c r="B7446" s="220" t="s">
        <v>15519</v>
      </c>
      <c r="C7446" s="221" t="s">
        <v>15377</v>
      </c>
      <c r="D7446" s="222">
        <v>0.653</v>
      </c>
      <c r="E7446" s="223">
        <f t="shared" si="1"/>
        <v>0.347</v>
      </c>
      <c r="F7446" s="224">
        <v>2.68</v>
      </c>
    </row>
    <row r="7447">
      <c r="A7447" s="219" t="s">
        <v>15520</v>
      </c>
      <c r="B7447" s="220" t="s">
        <v>15521</v>
      </c>
      <c r="C7447" s="221" t="s">
        <v>15377</v>
      </c>
      <c r="D7447" s="222">
        <v>0.6555</v>
      </c>
      <c r="E7447" s="223">
        <f t="shared" si="1"/>
        <v>0.3445</v>
      </c>
      <c r="F7447" s="224">
        <v>10.74</v>
      </c>
    </row>
    <row r="7448">
      <c r="A7448" s="219" t="s">
        <v>15522</v>
      </c>
      <c r="B7448" s="220" t="s">
        <v>15523</v>
      </c>
      <c r="C7448" s="221" t="s">
        <v>15377</v>
      </c>
      <c r="D7448" s="222">
        <v>0.6548</v>
      </c>
      <c r="E7448" s="223">
        <f t="shared" si="1"/>
        <v>0.3452</v>
      </c>
      <c r="F7448" s="224">
        <v>6.75</v>
      </c>
    </row>
    <row r="7449">
      <c r="A7449" s="219" t="s">
        <v>15524</v>
      </c>
      <c r="B7449" s="220" t="s">
        <v>15525</v>
      </c>
      <c r="C7449" s="221" t="s">
        <v>15377</v>
      </c>
      <c r="D7449" s="222">
        <v>0.6555</v>
      </c>
      <c r="E7449" s="223">
        <f t="shared" si="1"/>
        <v>0.3445</v>
      </c>
      <c r="F7449" s="224">
        <v>4.18</v>
      </c>
    </row>
    <row r="7450">
      <c r="A7450" s="219" t="s">
        <v>15526</v>
      </c>
      <c r="B7450" s="220" t="s">
        <v>15527</v>
      </c>
      <c r="C7450" s="221" t="s">
        <v>15374</v>
      </c>
      <c r="D7450" s="222">
        <v>0.6552</v>
      </c>
      <c r="E7450" s="223">
        <f t="shared" si="1"/>
        <v>0.3448</v>
      </c>
      <c r="F7450" s="224">
        <v>77.84</v>
      </c>
    </row>
    <row r="7451">
      <c r="A7451" s="219" t="s">
        <v>15528</v>
      </c>
      <c r="B7451" s="220" t="s">
        <v>15529</v>
      </c>
      <c r="C7451" s="221" t="s">
        <v>15396</v>
      </c>
      <c r="D7451" s="222">
        <v>0.655</v>
      </c>
      <c r="E7451" s="223">
        <f t="shared" si="1"/>
        <v>0.345</v>
      </c>
      <c r="F7451" s="224">
        <v>16.55</v>
      </c>
    </row>
    <row r="7452">
      <c r="A7452" s="219" t="s">
        <v>15530</v>
      </c>
      <c r="B7452" s="220" t="s">
        <v>15531</v>
      </c>
      <c r="C7452" s="221" t="s">
        <v>15396</v>
      </c>
      <c r="D7452" s="222">
        <v>0.6552</v>
      </c>
      <c r="E7452" s="223">
        <f t="shared" si="1"/>
        <v>0.3448</v>
      </c>
      <c r="F7452" s="224">
        <v>32.6</v>
      </c>
    </row>
    <row r="7453">
      <c r="A7453" s="219" t="s">
        <v>15532</v>
      </c>
      <c r="B7453" s="220" t="s">
        <v>15533</v>
      </c>
      <c r="C7453" s="221" t="s">
        <v>32</v>
      </c>
      <c r="D7453" s="222">
        <v>0.6562</v>
      </c>
      <c r="E7453" s="223">
        <f t="shared" si="1"/>
        <v>0.3438</v>
      </c>
      <c r="F7453" s="224">
        <v>0.96</v>
      </c>
    </row>
    <row r="7454">
      <c r="A7454" s="219" t="s">
        <v>15534</v>
      </c>
      <c r="B7454" s="220" t="s">
        <v>15535</v>
      </c>
      <c r="C7454" s="221" t="s">
        <v>32</v>
      </c>
      <c r="D7454" s="222">
        <v>0.6818</v>
      </c>
      <c r="E7454" s="223">
        <f t="shared" si="1"/>
        <v>0.3182</v>
      </c>
      <c r="F7454" s="224">
        <v>0.22</v>
      </c>
    </row>
    <row r="7455">
      <c r="A7455" s="219" t="s">
        <v>15536</v>
      </c>
      <c r="B7455" s="220" t="s">
        <v>15537</v>
      </c>
      <c r="C7455" s="221" t="s">
        <v>32</v>
      </c>
      <c r="D7455" s="222">
        <v>0.6667</v>
      </c>
      <c r="E7455" s="223">
        <f t="shared" si="1"/>
        <v>0.3333</v>
      </c>
      <c r="F7455" s="224">
        <v>0.45</v>
      </c>
    </row>
    <row r="7456">
      <c r="A7456" s="219" t="s">
        <v>15538</v>
      </c>
      <c r="B7456" s="220" t="s">
        <v>15539</v>
      </c>
      <c r="C7456" s="221" t="s">
        <v>77</v>
      </c>
      <c r="D7456" s="222">
        <v>0.6471</v>
      </c>
      <c r="E7456" s="223">
        <f t="shared" si="1"/>
        <v>0.3529</v>
      </c>
      <c r="F7456" s="224">
        <v>0.68</v>
      </c>
    </row>
    <row r="7457">
      <c r="A7457" s="219" t="s">
        <v>15540</v>
      </c>
      <c r="B7457" s="220" t="s">
        <v>15541</v>
      </c>
      <c r="C7457" s="221" t="s">
        <v>77</v>
      </c>
      <c r="D7457" s="222">
        <v>0.6569</v>
      </c>
      <c r="E7457" s="223">
        <f t="shared" si="1"/>
        <v>0.3431</v>
      </c>
      <c r="F7457" s="224">
        <v>1.02</v>
      </c>
    </row>
    <row r="7458">
      <c r="A7458" s="219" t="s">
        <v>15542</v>
      </c>
      <c r="B7458" s="220" t="s">
        <v>15543</v>
      </c>
      <c r="C7458" s="221" t="s">
        <v>15544</v>
      </c>
      <c r="D7458" s="222">
        <v>0.6</v>
      </c>
      <c r="E7458" s="223">
        <f t="shared" si="1"/>
        <v>0.4</v>
      </c>
      <c r="F7458" s="224">
        <v>0.05</v>
      </c>
    </row>
    <row r="7459">
      <c r="A7459" s="219" t="s">
        <v>15545</v>
      </c>
      <c r="B7459" s="220" t="s">
        <v>15546</v>
      </c>
      <c r="C7459" s="221" t="s">
        <v>32</v>
      </c>
      <c r="D7459" s="222">
        <v>0.6537</v>
      </c>
      <c r="E7459" s="223">
        <f t="shared" si="1"/>
        <v>0.3463</v>
      </c>
      <c r="F7459" s="224">
        <v>2.05</v>
      </c>
    </row>
    <row r="7460">
      <c r="A7460" s="219" t="s">
        <v>15547</v>
      </c>
      <c r="B7460" s="220" t="s">
        <v>15548</v>
      </c>
      <c r="C7460" s="221" t="s">
        <v>104</v>
      </c>
      <c r="D7460" s="222">
        <v>0.75</v>
      </c>
      <c r="E7460" s="223">
        <f t="shared" si="1"/>
        <v>0.25</v>
      </c>
      <c r="F7460" s="224">
        <v>0.04</v>
      </c>
    </row>
    <row r="7461">
      <c r="A7461" s="219" t="s">
        <v>15549</v>
      </c>
      <c r="B7461" s="220" t="s">
        <v>15550</v>
      </c>
      <c r="C7461" s="221" t="s">
        <v>104</v>
      </c>
      <c r="D7461" s="222">
        <v>0.6667</v>
      </c>
      <c r="E7461" s="223">
        <f t="shared" si="1"/>
        <v>0.3333</v>
      </c>
      <c r="F7461" s="224">
        <v>0.03</v>
      </c>
    </row>
    <row r="7462">
      <c r="A7462" s="219" t="s">
        <v>15551</v>
      </c>
      <c r="B7462" s="220" t="s">
        <v>15552</v>
      </c>
      <c r="C7462" s="221" t="s">
        <v>104</v>
      </c>
      <c r="D7462" s="222">
        <v>1.0</v>
      </c>
      <c r="E7462" s="223">
        <f t="shared" si="1"/>
        <v>0</v>
      </c>
      <c r="F7462" s="224">
        <v>0.01</v>
      </c>
    </row>
    <row r="7463">
      <c r="A7463" s="219" t="s">
        <v>15553</v>
      </c>
      <c r="B7463" s="220" t="s">
        <v>15554</v>
      </c>
      <c r="C7463" s="221" t="s">
        <v>77</v>
      </c>
      <c r="D7463" s="222">
        <v>0.6558</v>
      </c>
      <c r="E7463" s="223">
        <f t="shared" si="1"/>
        <v>0.3442</v>
      </c>
      <c r="F7463" s="224">
        <v>1.54</v>
      </c>
    </row>
    <row r="7464">
      <c r="A7464" s="219" t="s">
        <v>15555</v>
      </c>
      <c r="B7464" s="220" t="s">
        <v>15556</v>
      </c>
      <c r="C7464" s="221" t="s">
        <v>32</v>
      </c>
      <c r="D7464" s="222">
        <v>0.6537</v>
      </c>
      <c r="E7464" s="223">
        <f t="shared" si="1"/>
        <v>0.3463</v>
      </c>
      <c r="F7464" s="224">
        <v>2.05</v>
      </c>
    </row>
    <row r="7465">
      <c r="A7465" s="219" t="s">
        <v>15557</v>
      </c>
      <c r="B7465" s="220" t="s">
        <v>15558</v>
      </c>
      <c r="C7465" s="221" t="s">
        <v>145</v>
      </c>
      <c r="D7465" s="222">
        <v>0.131</v>
      </c>
      <c r="E7465" s="223">
        <f t="shared" si="1"/>
        <v>0.869</v>
      </c>
      <c r="F7465" s="224">
        <v>9.16</v>
      </c>
    </row>
    <row r="7466">
      <c r="A7466" s="219" t="s">
        <v>15559</v>
      </c>
      <c r="B7466" s="220" t="s">
        <v>15560</v>
      </c>
      <c r="C7466" s="221" t="s">
        <v>306</v>
      </c>
      <c r="D7466" s="222">
        <v>0.1311</v>
      </c>
      <c r="E7466" s="223">
        <f t="shared" si="1"/>
        <v>0.8689</v>
      </c>
      <c r="F7466" s="224">
        <v>6.1</v>
      </c>
    </row>
    <row r="7467">
      <c r="A7467" s="219" t="s">
        <v>15561</v>
      </c>
      <c r="B7467" s="220" t="s">
        <v>15562</v>
      </c>
      <c r="C7467" s="221" t="s">
        <v>145</v>
      </c>
      <c r="D7467" s="222">
        <v>0.1082</v>
      </c>
      <c r="E7467" s="223">
        <f t="shared" si="1"/>
        <v>0.8918</v>
      </c>
      <c r="F7467" s="224">
        <v>10.26</v>
      </c>
    </row>
    <row r="7468">
      <c r="A7468" s="219" t="s">
        <v>15563</v>
      </c>
      <c r="B7468" s="220" t="s">
        <v>15564</v>
      </c>
      <c r="C7468" s="221" t="s">
        <v>306</v>
      </c>
      <c r="D7468" s="222">
        <v>0.1085</v>
      </c>
      <c r="E7468" s="223">
        <f t="shared" si="1"/>
        <v>0.8915</v>
      </c>
      <c r="F7468" s="224">
        <v>6.82</v>
      </c>
    </row>
    <row r="7469">
      <c r="A7469" s="219" t="s">
        <v>15565</v>
      </c>
      <c r="B7469" s="220" t="s">
        <v>15566</v>
      </c>
      <c r="C7469" s="221" t="s">
        <v>145</v>
      </c>
      <c r="D7469" s="222">
        <v>0.0979</v>
      </c>
      <c r="E7469" s="223">
        <f t="shared" si="1"/>
        <v>0.9021</v>
      </c>
      <c r="F7469" s="224">
        <v>10.83</v>
      </c>
    </row>
    <row r="7470">
      <c r="A7470" s="219" t="s">
        <v>15567</v>
      </c>
      <c r="B7470" s="220" t="s">
        <v>15568</v>
      </c>
      <c r="C7470" s="221" t="s">
        <v>306</v>
      </c>
      <c r="D7470" s="222">
        <v>0.097</v>
      </c>
      <c r="E7470" s="223">
        <f t="shared" si="1"/>
        <v>0.903</v>
      </c>
      <c r="F7470" s="224">
        <v>7.22</v>
      </c>
    </row>
    <row r="7471">
      <c r="A7471" s="219" t="s">
        <v>15569</v>
      </c>
      <c r="B7471" s="220" t="s">
        <v>15570</v>
      </c>
      <c r="C7471" s="221" t="s">
        <v>145</v>
      </c>
      <c r="D7471" s="222">
        <v>0.1852</v>
      </c>
      <c r="E7471" s="223">
        <f t="shared" si="1"/>
        <v>0.8148</v>
      </c>
      <c r="F7471" s="224">
        <v>7.72</v>
      </c>
    </row>
    <row r="7472">
      <c r="A7472" s="219" t="s">
        <v>15571</v>
      </c>
      <c r="B7472" s="220" t="s">
        <v>15572</v>
      </c>
      <c r="C7472" s="221" t="s">
        <v>306</v>
      </c>
      <c r="D7472" s="222">
        <v>0.1848</v>
      </c>
      <c r="E7472" s="223">
        <f t="shared" si="1"/>
        <v>0.8152</v>
      </c>
      <c r="F7472" s="224">
        <v>5.14</v>
      </c>
    </row>
    <row r="7473">
      <c r="A7473" s="219" t="s">
        <v>15573</v>
      </c>
      <c r="B7473" s="220" t="s">
        <v>15574</v>
      </c>
      <c r="C7473" s="221" t="s">
        <v>145</v>
      </c>
      <c r="D7473" s="222">
        <v>0.0993</v>
      </c>
      <c r="E7473" s="223">
        <f t="shared" si="1"/>
        <v>0.9007</v>
      </c>
      <c r="F7473" s="224">
        <v>5.54</v>
      </c>
    </row>
    <row r="7474">
      <c r="A7474" s="219" t="s">
        <v>15575</v>
      </c>
      <c r="B7474" s="220" t="s">
        <v>15576</v>
      </c>
      <c r="C7474" s="221" t="s">
        <v>145</v>
      </c>
      <c r="D7474" s="222">
        <v>0.1239</v>
      </c>
      <c r="E7474" s="223">
        <f t="shared" si="1"/>
        <v>0.8761</v>
      </c>
      <c r="F7474" s="224">
        <v>5.49</v>
      </c>
    </row>
    <row r="7475">
      <c r="A7475" s="219" t="s">
        <v>15577</v>
      </c>
      <c r="B7475" s="220" t="s">
        <v>15578</v>
      </c>
      <c r="C7475" s="221" t="s">
        <v>145</v>
      </c>
      <c r="D7475" s="222">
        <v>0.1429</v>
      </c>
      <c r="E7475" s="223">
        <f t="shared" si="1"/>
        <v>0.8571</v>
      </c>
      <c r="F7475" s="224">
        <v>9.24</v>
      </c>
    </row>
    <row r="7476">
      <c r="A7476" s="219" t="s">
        <v>15579</v>
      </c>
      <c r="B7476" s="220" t="s">
        <v>15580</v>
      </c>
      <c r="C7476" s="221" t="s">
        <v>306</v>
      </c>
      <c r="D7476" s="222">
        <v>0.1426</v>
      </c>
      <c r="E7476" s="223">
        <f t="shared" si="1"/>
        <v>0.8574</v>
      </c>
      <c r="F7476" s="224">
        <v>6.17</v>
      </c>
    </row>
    <row r="7477">
      <c r="A7477" s="219" t="s">
        <v>15581</v>
      </c>
      <c r="B7477" s="220" t="s">
        <v>15582</v>
      </c>
      <c r="C7477" s="221" t="s">
        <v>145</v>
      </c>
      <c r="D7477" s="222">
        <v>0.1233</v>
      </c>
      <c r="E7477" s="223">
        <f t="shared" si="1"/>
        <v>0.8767</v>
      </c>
      <c r="F7477" s="224">
        <v>9.08</v>
      </c>
    </row>
    <row r="7478">
      <c r="A7478" s="219" t="s">
        <v>15583</v>
      </c>
      <c r="B7478" s="220" t="s">
        <v>15584</v>
      </c>
      <c r="C7478" s="221" t="s">
        <v>306</v>
      </c>
      <c r="D7478" s="222">
        <v>0.125</v>
      </c>
      <c r="E7478" s="223">
        <f t="shared" si="1"/>
        <v>0.875</v>
      </c>
      <c r="F7478" s="224">
        <v>6.08</v>
      </c>
    </row>
    <row r="7479">
      <c r="A7479" s="219" t="s">
        <v>15585</v>
      </c>
      <c r="B7479" s="220" t="s">
        <v>15586</v>
      </c>
      <c r="C7479" s="221" t="s">
        <v>145</v>
      </c>
      <c r="D7479" s="222">
        <v>0.1139</v>
      </c>
      <c r="E7479" s="223">
        <f t="shared" si="1"/>
        <v>0.8861</v>
      </c>
      <c r="F7479" s="224">
        <v>8.87</v>
      </c>
    </row>
    <row r="7480">
      <c r="A7480" s="219" t="s">
        <v>15587</v>
      </c>
      <c r="B7480" s="220" t="s">
        <v>15588</v>
      </c>
      <c r="C7480" s="221" t="s">
        <v>306</v>
      </c>
      <c r="D7480" s="222">
        <v>0.1149</v>
      </c>
      <c r="E7480" s="223">
        <f t="shared" si="1"/>
        <v>0.8851</v>
      </c>
      <c r="F7480" s="224">
        <v>5.92</v>
      </c>
    </row>
    <row r="7481">
      <c r="A7481" s="219" t="s">
        <v>2543</v>
      </c>
      <c r="B7481" s="220" t="s">
        <v>15589</v>
      </c>
      <c r="C7481" s="221" t="s">
        <v>145</v>
      </c>
      <c r="D7481" s="222">
        <v>0.1826</v>
      </c>
      <c r="E7481" s="223">
        <f t="shared" si="1"/>
        <v>0.8174</v>
      </c>
      <c r="F7481" s="224">
        <v>9.75</v>
      </c>
    </row>
    <row r="7482">
      <c r="A7482" s="219" t="s">
        <v>15590</v>
      </c>
      <c r="B7482" s="220" t="s">
        <v>15591</v>
      </c>
      <c r="C7482" s="221" t="s">
        <v>306</v>
      </c>
      <c r="D7482" s="222">
        <v>0.1843</v>
      </c>
      <c r="E7482" s="223">
        <f t="shared" si="1"/>
        <v>0.8157</v>
      </c>
      <c r="F7482" s="224">
        <v>6.51</v>
      </c>
    </row>
    <row r="7483">
      <c r="A7483" s="219" t="s">
        <v>15592</v>
      </c>
      <c r="B7483" s="220" t="s">
        <v>15593</v>
      </c>
      <c r="C7483" s="221" t="s">
        <v>306</v>
      </c>
      <c r="D7483" s="222">
        <v>0.1298</v>
      </c>
      <c r="E7483" s="223">
        <f t="shared" si="1"/>
        <v>0.8702</v>
      </c>
      <c r="F7483" s="224">
        <v>27.59</v>
      </c>
    </row>
    <row r="7484">
      <c r="A7484" s="219" t="s">
        <v>15594</v>
      </c>
      <c r="B7484" s="220" t="s">
        <v>15595</v>
      </c>
      <c r="C7484" s="221" t="s">
        <v>306</v>
      </c>
      <c r="D7484" s="222">
        <v>0.1296</v>
      </c>
      <c r="E7484" s="223">
        <f t="shared" si="1"/>
        <v>0.8704</v>
      </c>
      <c r="F7484" s="224">
        <v>43.83</v>
      </c>
    </row>
    <row r="7485">
      <c r="A7485" s="219" t="s">
        <v>15596</v>
      </c>
      <c r="B7485" s="220" t="s">
        <v>15597</v>
      </c>
      <c r="C7485" s="221" t="s">
        <v>145</v>
      </c>
      <c r="D7485" s="222">
        <v>0.1425</v>
      </c>
      <c r="E7485" s="223">
        <f t="shared" si="1"/>
        <v>0.8575</v>
      </c>
      <c r="F7485" s="224">
        <v>7.16</v>
      </c>
    </row>
    <row r="7486">
      <c r="A7486" s="219" t="s">
        <v>15598</v>
      </c>
      <c r="B7486" s="220" t="s">
        <v>15599</v>
      </c>
      <c r="C7486" s="221" t="s">
        <v>306</v>
      </c>
      <c r="D7486" s="222">
        <v>0.1435</v>
      </c>
      <c r="E7486" s="223">
        <f t="shared" si="1"/>
        <v>0.8565</v>
      </c>
      <c r="F7486" s="224">
        <v>4.74</v>
      </c>
    </row>
    <row r="7487">
      <c r="A7487" s="219" t="s">
        <v>15600</v>
      </c>
      <c r="B7487" s="220" t="s">
        <v>15601</v>
      </c>
      <c r="C7487" s="221" t="s">
        <v>145</v>
      </c>
      <c r="D7487" s="222">
        <v>0.1446</v>
      </c>
      <c r="E7487" s="223">
        <f t="shared" si="1"/>
        <v>0.8554</v>
      </c>
      <c r="F7487" s="224">
        <v>8.92</v>
      </c>
    </row>
    <row r="7488">
      <c r="A7488" s="219" t="s">
        <v>15602</v>
      </c>
      <c r="B7488" s="220" t="s">
        <v>15603</v>
      </c>
      <c r="C7488" s="221" t="s">
        <v>306</v>
      </c>
      <c r="D7488" s="222">
        <v>0.1443</v>
      </c>
      <c r="E7488" s="223">
        <f t="shared" si="1"/>
        <v>0.8557</v>
      </c>
      <c r="F7488" s="224">
        <v>5.96</v>
      </c>
    </row>
    <row r="7489">
      <c r="A7489" s="219" t="s">
        <v>15604</v>
      </c>
      <c r="B7489" s="220" t="s">
        <v>15605</v>
      </c>
      <c r="C7489" s="221" t="s">
        <v>145</v>
      </c>
      <c r="D7489" s="222">
        <v>0.122</v>
      </c>
      <c r="E7489" s="223">
        <f t="shared" si="1"/>
        <v>0.878</v>
      </c>
      <c r="F7489" s="224">
        <v>6.72</v>
      </c>
    </row>
    <row r="7490">
      <c r="A7490" s="219" t="s">
        <v>15606</v>
      </c>
      <c r="B7490" s="220" t="s">
        <v>15607</v>
      </c>
      <c r="C7490" s="221" t="s">
        <v>306</v>
      </c>
      <c r="D7490" s="222">
        <v>0.125</v>
      </c>
      <c r="E7490" s="223">
        <f t="shared" si="1"/>
        <v>0.875</v>
      </c>
      <c r="F7490" s="224">
        <v>4.48</v>
      </c>
    </row>
    <row r="7491">
      <c r="A7491" s="219" t="s">
        <v>15608</v>
      </c>
      <c r="B7491" s="220" t="s">
        <v>15609</v>
      </c>
      <c r="C7491" s="221" t="s">
        <v>145</v>
      </c>
      <c r="D7491" s="222">
        <v>0.1254</v>
      </c>
      <c r="E7491" s="223">
        <f t="shared" si="1"/>
        <v>0.8746</v>
      </c>
      <c r="F7491" s="224">
        <v>8.77</v>
      </c>
    </row>
    <row r="7492">
      <c r="A7492" s="219" t="s">
        <v>15610</v>
      </c>
      <c r="B7492" s="220" t="s">
        <v>15611</v>
      </c>
      <c r="C7492" s="221" t="s">
        <v>306</v>
      </c>
      <c r="D7492" s="222">
        <v>0.1261</v>
      </c>
      <c r="E7492" s="223">
        <f t="shared" si="1"/>
        <v>0.8739</v>
      </c>
      <c r="F7492" s="224">
        <v>5.87</v>
      </c>
    </row>
    <row r="7493">
      <c r="A7493" s="219" t="s">
        <v>15612</v>
      </c>
      <c r="B7493" s="220" t="s">
        <v>15613</v>
      </c>
      <c r="C7493" s="221" t="s">
        <v>145</v>
      </c>
      <c r="D7493" s="222">
        <v>0.1122</v>
      </c>
      <c r="E7493" s="223">
        <f t="shared" si="1"/>
        <v>0.8878</v>
      </c>
      <c r="F7493" s="224">
        <v>6.33</v>
      </c>
    </row>
    <row r="7494">
      <c r="A7494" s="219" t="s">
        <v>15614</v>
      </c>
      <c r="B7494" s="220" t="s">
        <v>15615</v>
      </c>
      <c r="C7494" s="221" t="s">
        <v>306</v>
      </c>
      <c r="D7494" s="222">
        <v>0.1143</v>
      </c>
      <c r="E7494" s="223">
        <f t="shared" si="1"/>
        <v>0.8857</v>
      </c>
      <c r="F7494" s="224">
        <v>4.2</v>
      </c>
    </row>
    <row r="7495">
      <c r="A7495" s="219" t="s">
        <v>15616</v>
      </c>
      <c r="B7495" s="220" t="s">
        <v>15617</v>
      </c>
      <c r="C7495" s="221" t="s">
        <v>145</v>
      </c>
      <c r="D7495" s="222">
        <v>0.1155</v>
      </c>
      <c r="E7495" s="223">
        <f t="shared" si="1"/>
        <v>0.8845</v>
      </c>
      <c r="F7495" s="224">
        <v>8.57</v>
      </c>
    </row>
    <row r="7496">
      <c r="A7496" s="219" t="s">
        <v>15618</v>
      </c>
      <c r="B7496" s="220" t="s">
        <v>15619</v>
      </c>
      <c r="C7496" s="221" t="s">
        <v>306</v>
      </c>
      <c r="D7496" s="222">
        <v>0.1154</v>
      </c>
      <c r="E7496" s="223">
        <f t="shared" si="1"/>
        <v>0.8846</v>
      </c>
      <c r="F7496" s="224">
        <v>5.72</v>
      </c>
    </row>
    <row r="7497">
      <c r="A7497" s="219" t="s">
        <v>15620</v>
      </c>
      <c r="B7497" s="220" t="s">
        <v>15621</v>
      </c>
      <c r="C7497" s="221" t="s">
        <v>145</v>
      </c>
      <c r="D7497" s="222">
        <v>0.1858</v>
      </c>
      <c r="E7497" s="223">
        <f t="shared" si="1"/>
        <v>0.8142</v>
      </c>
      <c r="F7497" s="224">
        <v>8.02</v>
      </c>
    </row>
    <row r="7498">
      <c r="A7498" s="219" t="s">
        <v>15622</v>
      </c>
      <c r="B7498" s="220" t="s">
        <v>15623</v>
      </c>
      <c r="C7498" s="221" t="s">
        <v>306</v>
      </c>
      <c r="D7498" s="222">
        <v>0.1835</v>
      </c>
      <c r="E7498" s="223">
        <f t="shared" si="1"/>
        <v>0.8165</v>
      </c>
      <c r="F7498" s="224">
        <v>5.34</v>
      </c>
    </row>
    <row r="7499">
      <c r="A7499" s="219" t="s">
        <v>15624</v>
      </c>
      <c r="B7499" s="220" t="s">
        <v>15625</v>
      </c>
      <c r="C7499" s="221" t="s">
        <v>145</v>
      </c>
      <c r="D7499" s="222">
        <v>0.1862</v>
      </c>
      <c r="E7499" s="223">
        <f t="shared" si="1"/>
        <v>0.8138</v>
      </c>
      <c r="F7499" s="224">
        <v>9.4</v>
      </c>
    </row>
    <row r="7500">
      <c r="A7500" s="219" t="s">
        <v>15626</v>
      </c>
      <c r="B7500" s="220" t="s">
        <v>15627</v>
      </c>
      <c r="C7500" s="221" t="s">
        <v>306</v>
      </c>
      <c r="D7500" s="222">
        <v>0.1879</v>
      </c>
      <c r="E7500" s="223">
        <f t="shared" si="1"/>
        <v>0.8121</v>
      </c>
      <c r="F7500" s="224">
        <v>6.28</v>
      </c>
    </row>
    <row r="7501">
      <c r="A7501" s="219" t="s">
        <v>15628</v>
      </c>
      <c r="B7501" s="220" t="s">
        <v>15629</v>
      </c>
      <c r="C7501" s="221" t="s">
        <v>306</v>
      </c>
      <c r="D7501" s="222">
        <v>0.2325</v>
      </c>
      <c r="E7501" s="223">
        <f t="shared" si="1"/>
        <v>0.7675</v>
      </c>
      <c r="F7501" s="224">
        <v>19.1</v>
      </c>
    </row>
    <row r="7502">
      <c r="A7502" s="219" t="s">
        <v>15630</v>
      </c>
      <c r="B7502" s="220" t="s">
        <v>15631</v>
      </c>
      <c r="C7502" s="221" t="s">
        <v>306</v>
      </c>
      <c r="D7502" s="222">
        <v>0.2324</v>
      </c>
      <c r="E7502" s="223">
        <f t="shared" si="1"/>
        <v>0.7676</v>
      </c>
      <c r="F7502" s="224">
        <v>17.47</v>
      </c>
    </row>
    <row r="7503">
      <c r="A7503" s="219" t="s">
        <v>15632</v>
      </c>
      <c r="B7503" s="220" t="s">
        <v>15633</v>
      </c>
      <c r="C7503" s="221" t="s">
        <v>306</v>
      </c>
      <c r="D7503" s="222">
        <v>0.2328</v>
      </c>
      <c r="E7503" s="223">
        <f t="shared" si="1"/>
        <v>0.7672</v>
      </c>
      <c r="F7503" s="224">
        <v>43.64</v>
      </c>
    </row>
    <row r="7504">
      <c r="A7504" s="219" t="s">
        <v>15634</v>
      </c>
      <c r="B7504" s="220" t="s">
        <v>15635</v>
      </c>
      <c r="C7504" s="221" t="s">
        <v>306</v>
      </c>
      <c r="D7504" s="222">
        <v>0.2328</v>
      </c>
      <c r="E7504" s="223">
        <f t="shared" si="1"/>
        <v>0.7672</v>
      </c>
      <c r="F7504" s="224">
        <v>35.86</v>
      </c>
    </row>
    <row r="7505">
      <c r="A7505" s="219" t="s">
        <v>15636</v>
      </c>
      <c r="B7505" s="220" t="s">
        <v>15637</v>
      </c>
      <c r="C7505" s="221" t="s">
        <v>306</v>
      </c>
      <c r="D7505" s="222">
        <v>0.2327</v>
      </c>
      <c r="E7505" s="223">
        <f t="shared" si="1"/>
        <v>0.7673</v>
      </c>
      <c r="F7505" s="224">
        <v>47.78</v>
      </c>
    </row>
    <row r="7506">
      <c r="A7506" s="219" t="s">
        <v>15638</v>
      </c>
      <c r="B7506" s="220" t="s">
        <v>15639</v>
      </c>
      <c r="C7506" s="221" t="s">
        <v>306</v>
      </c>
      <c r="D7506" s="222">
        <v>0.2329</v>
      </c>
      <c r="E7506" s="223">
        <f t="shared" si="1"/>
        <v>0.7671</v>
      </c>
      <c r="F7506" s="224">
        <v>36.71</v>
      </c>
    </row>
    <row r="7507">
      <c r="A7507" s="219" t="s">
        <v>15640</v>
      </c>
      <c r="B7507" s="220" t="s">
        <v>15641</v>
      </c>
      <c r="C7507" s="221" t="s">
        <v>306</v>
      </c>
      <c r="D7507" s="222">
        <v>0.2327</v>
      </c>
      <c r="E7507" s="223">
        <f t="shared" si="1"/>
        <v>0.7673</v>
      </c>
      <c r="F7507" s="224">
        <v>28.06</v>
      </c>
    </row>
    <row r="7508">
      <c r="A7508" s="219" t="s">
        <v>15642</v>
      </c>
      <c r="B7508" s="220" t="s">
        <v>15643</v>
      </c>
      <c r="C7508" s="221" t="s">
        <v>306</v>
      </c>
      <c r="D7508" s="222">
        <v>0.2323</v>
      </c>
      <c r="E7508" s="223">
        <f t="shared" si="1"/>
        <v>0.7677</v>
      </c>
      <c r="F7508" s="224">
        <v>22.82</v>
      </c>
    </row>
    <row r="7509">
      <c r="A7509" s="219" t="s">
        <v>15644</v>
      </c>
      <c r="B7509" s="220" t="s">
        <v>15645</v>
      </c>
      <c r="C7509" s="221" t="s">
        <v>306</v>
      </c>
      <c r="D7509" s="222">
        <v>0.2329</v>
      </c>
      <c r="E7509" s="223">
        <f t="shared" si="1"/>
        <v>0.7671</v>
      </c>
      <c r="F7509" s="224">
        <v>47.65</v>
      </c>
    </row>
    <row r="7510">
      <c r="A7510" s="219" t="s">
        <v>15646</v>
      </c>
      <c r="B7510" s="220" t="s">
        <v>15647</v>
      </c>
      <c r="C7510" s="221" t="s">
        <v>306</v>
      </c>
      <c r="D7510" s="222">
        <v>0.2327</v>
      </c>
      <c r="E7510" s="223">
        <f t="shared" si="1"/>
        <v>0.7673</v>
      </c>
      <c r="F7510" s="224">
        <v>13.84</v>
      </c>
    </row>
    <row r="7511">
      <c r="A7511" s="219" t="s">
        <v>15648</v>
      </c>
      <c r="B7511" s="220" t="s">
        <v>15649</v>
      </c>
      <c r="C7511" s="221" t="s">
        <v>306</v>
      </c>
      <c r="D7511" s="222">
        <v>0.2319</v>
      </c>
      <c r="E7511" s="223">
        <f t="shared" si="1"/>
        <v>0.7681</v>
      </c>
      <c r="F7511" s="224">
        <v>11.77</v>
      </c>
    </row>
    <row r="7512">
      <c r="A7512" s="219" t="s">
        <v>15650</v>
      </c>
      <c r="B7512" s="220" t="s">
        <v>15651</v>
      </c>
      <c r="C7512" s="221" t="s">
        <v>306</v>
      </c>
      <c r="D7512" s="222">
        <v>0.233</v>
      </c>
      <c r="E7512" s="223">
        <f t="shared" si="1"/>
        <v>0.767</v>
      </c>
      <c r="F7512" s="224">
        <v>31.46</v>
      </c>
    </row>
    <row r="7513">
      <c r="A7513" s="219" t="s">
        <v>15652</v>
      </c>
      <c r="B7513" s="220" t="s">
        <v>15653</v>
      </c>
      <c r="C7513" s="221" t="s">
        <v>306</v>
      </c>
      <c r="D7513" s="222">
        <v>0.2329</v>
      </c>
      <c r="E7513" s="223">
        <f t="shared" si="1"/>
        <v>0.7671</v>
      </c>
      <c r="F7513" s="224">
        <v>25.85</v>
      </c>
    </row>
    <row r="7514">
      <c r="A7514" s="219" t="s">
        <v>15654</v>
      </c>
      <c r="B7514" s="220" t="s">
        <v>15655</v>
      </c>
      <c r="C7514" s="221" t="s">
        <v>306</v>
      </c>
      <c r="D7514" s="222">
        <v>0.2327</v>
      </c>
      <c r="E7514" s="223">
        <f t="shared" si="1"/>
        <v>0.7673</v>
      </c>
      <c r="F7514" s="224">
        <v>39.11</v>
      </c>
    </row>
    <row r="7515">
      <c r="A7515" s="219" t="s">
        <v>15656</v>
      </c>
      <c r="B7515" s="220" t="s">
        <v>15657</v>
      </c>
      <c r="C7515" s="221" t="s">
        <v>306</v>
      </c>
      <c r="D7515" s="222">
        <v>0.2329</v>
      </c>
      <c r="E7515" s="223">
        <f t="shared" si="1"/>
        <v>0.7671</v>
      </c>
      <c r="F7515" s="224">
        <v>31.04</v>
      </c>
    </row>
    <row r="7516">
      <c r="A7516" s="219" t="s">
        <v>15658</v>
      </c>
      <c r="B7516" s="220" t="s">
        <v>15659</v>
      </c>
      <c r="C7516" s="221" t="s">
        <v>306</v>
      </c>
      <c r="D7516" s="222">
        <v>0.2324</v>
      </c>
      <c r="E7516" s="223">
        <f t="shared" si="1"/>
        <v>0.7676</v>
      </c>
      <c r="F7516" s="224">
        <v>26.63</v>
      </c>
    </row>
    <row r="7517">
      <c r="A7517" s="219" t="s">
        <v>15660</v>
      </c>
      <c r="B7517" s="220" t="s">
        <v>15661</v>
      </c>
      <c r="C7517" s="221" t="s">
        <v>306</v>
      </c>
      <c r="D7517" s="222">
        <v>0.232</v>
      </c>
      <c r="E7517" s="223">
        <f t="shared" si="1"/>
        <v>0.768</v>
      </c>
      <c r="F7517" s="224">
        <v>20.73</v>
      </c>
    </row>
    <row r="7518">
      <c r="A7518" s="219" t="s">
        <v>15662</v>
      </c>
      <c r="B7518" s="220" t="s">
        <v>15663</v>
      </c>
      <c r="C7518" s="221" t="s">
        <v>306</v>
      </c>
      <c r="D7518" s="222">
        <v>0.2329</v>
      </c>
      <c r="E7518" s="223">
        <f t="shared" si="1"/>
        <v>0.7671</v>
      </c>
      <c r="F7518" s="224">
        <v>29.84</v>
      </c>
    </row>
    <row r="7519">
      <c r="A7519" s="219" t="s">
        <v>15664</v>
      </c>
      <c r="B7519" s="220" t="s">
        <v>15665</v>
      </c>
      <c r="C7519" s="221" t="s">
        <v>306</v>
      </c>
      <c r="D7519" s="222">
        <v>0.2324</v>
      </c>
      <c r="E7519" s="223">
        <f t="shared" si="1"/>
        <v>0.7676</v>
      </c>
      <c r="F7519" s="224">
        <v>21.34</v>
      </c>
    </row>
    <row r="7520">
      <c r="A7520" s="219" t="s">
        <v>15666</v>
      </c>
      <c r="B7520" s="220" t="s">
        <v>15667</v>
      </c>
      <c r="C7520" s="221" t="s">
        <v>306</v>
      </c>
      <c r="D7520" s="222">
        <v>0.2323</v>
      </c>
      <c r="E7520" s="223">
        <f t="shared" si="1"/>
        <v>0.7677</v>
      </c>
      <c r="F7520" s="224">
        <v>18.94</v>
      </c>
    </row>
    <row r="7521">
      <c r="A7521" s="219" t="s">
        <v>15668</v>
      </c>
      <c r="B7521" s="220" t="s">
        <v>15669</v>
      </c>
      <c r="C7521" s="221" t="s">
        <v>306</v>
      </c>
      <c r="D7521" s="222">
        <v>0.2322</v>
      </c>
      <c r="E7521" s="223">
        <f t="shared" si="1"/>
        <v>0.7678</v>
      </c>
      <c r="F7521" s="224">
        <v>16.88</v>
      </c>
    </row>
    <row r="7522">
      <c r="A7522" s="219" t="s">
        <v>15670</v>
      </c>
      <c r="B7522" s="220" t="s">
        <v>15671</v>
      </c>
      <c r="C7522" s="221" t="s">
        <v>306</v>
      </c>
      <c r="D7522" s="222">
        <v>0.233</v>
      </c>
      <c r="E7522" s="223">
        <f t="shared" si="1"/>
        <v>0.767</v>
      </c>
      <c r="F7522" s="224">
        <v>41.51</v>
      </c>
    </row>
    <row r="7523">
      <c r="A7523" s="219" t="s">
        <v>15672</v>
      </c>
      <c r="B7523" s="220" t="s">
        <v>15673</v>
      </c>
      <c r="C7523" s="221" t="s">
        <v>306</v>
      </c>
      <c r="D7523" s="222">
        <v>0.233</v>
      </c>
      <c r="E7523" s="223">
        <f t="shared" si="1"/>
        <v>0.767</v>
      </c>
      <c r="F7523" s="224">
        <v>102.81</v>
      </c>
    </row>
    <row r="7524">
      <c r="A7524" s="219" t="s">
        <v>15674</v>
      </c>
      <c r="B7524" s="220" t="s">
        <v>15675</v>
      </c>
      <c r="C7524" s="221" t="s">
        <v>306</v>
      </c>
      <c r="D7524" s="222">
        <v>0.2329</v>
      </c>
      <c r="E7524" s="223">
        <f t="shared" si="1"/>
        <v>0.7671</v>
      </c>
      <c r="F7524" s="224">
        <v>88.96</v>
      </c>
    </row>
    <row r="7525">
      <c r="A7525" s="219" t="s">
        <v>15676</v>
      </c>
      <c r="B7525" s="220" t="s">
        <v>15677</v>
      </c>
      <c r="C7525" s="221" t="s">
        <v>306</v>
      </c>
      <c r="D7525" s="222">
        <v>0.2331</v>
      </c>
      <c r="E7525" s="223">
        <f t="shared" si="1"/>
        <v>0.7669</v>
      </c>
      <c r="F7525" s="224">
        <v>69.93</v>
      </c>
    </row>
    <row r="7526">
      <c r="A7526" s="219" t="s">
        <v>15678</v>
      </c>
      <c r="B7526" s="220" t="s">
        <v>15679</v>
      </c>
      <c r="C7526" s="221" t="s">
        <v>306</v>
      </c>
      <c r="D7526" s="222">
        <v>0.233</v>
      </c>
      <c r="E7526" s="223">
        <f t="shared" si="1"/>
        <v>0.767</v>
      </c>
      <c r="F7526" s="224">
        <v>50.51</v>
      </c>
    </row>
    <row r="7527">
      <c r="A7527" s="219" t="s">
        <v>15680</v>
      </c>
      <c r="B7527" s="220" t="s">
        <v>15681</v>
      </c>
      <c r="C7527" s="221" t="s">
        <v>306</v>
      </c>
      <c r="D7527" s="222">
        <v>0.2331</v>
      </c>
      <c r="E7527" s="223">
        <f t="shared" si="1"/>
        <v>0.7669</v>
      </c>
      <c r="F7527" s="224">
        <v>37.75</v>
      </c>
    </row>
    <row r="7528">
      <c r="A7528" s="219" t="s">
        <v>15682</v>
      </c>
      <c r="B7528" s="220" t="s">
        <v>15683</v>
      </c>
      <c r="C7528" s="221" t="s">
        <v>306</v>
      </c>
      <c r="D7528" s="222">
        <v>0.2328</v>
      </c>
      <c r="E7528" s="223">
        <f t="shared" si="1"/>
        <v>0.7672</v>
      </c>
      <c r="F7528" s="224">
        <v>39.18</v>
      </c>
    </row>
    <row r="7529">
      <c r="A7529" s="219" t="s">
        <v>15684</v>
      </c>
      <c r="B7529" s="220" t="s">
        <v>15685</v>
      </c>
      <c r="C7529" s="221" t="s">
        <v>306</v>
      </c>
      <c r="D7529" s="222">
        <v>0.233</v>
      </c>
      <c r="E7529" s="223">
        <f t="shared" si="1"/>
        <v>0.767</v>
      </c>
      <c r="F7529" s="224">
        <v>203.07</v>
      </c>
    </row>
    <row r="7530">
      <c r="A7530" s="219" t="s">
        <v>15686</v>
      </c>
      <c r="B7530" s="220" t="s">
        <v>15687</v>
      </c>
      <c r="C7530" s="221" t="s">
        <v>306</v>
      </c>
      <c r="D7530" s="222">
        <v>0.233</v>
      </c>
      <c r="E7530" s="223">
        <f t="shared" si="1"/>
        <v>0.767</v>
      </c>
      <c r="F7530" s="224">
        <v>155.88</v>
      </c>
    </row>
    <row r="7531">
      <c r="A7531" s="219" t="s">
        <v>15688</v>
      </c>
      <c r="B7531" s="220" t="s">
        <v>15689</v>
      </c>
      <c r="C7531" s="221" t="s">
        <v>306</v>
      </c>
      <c r="D7531" s="222">
        <v>0.2329</v>
      </c>
      <c r="E7531" s="223">
        <f t="shared" si="1"/>
        <v>0.7671</v>
      </c>
      <c r="F7531" s="224">
        <v>140.42</v>
      </c>
    </row>
    <row r="7532">
      <c r="A7532" s="219" t="s">
        <v>15690</v>
      </c>
      <c r="B7532" s="220" t="s">
        <v>15691</v>
      </c>
      <c r="C7532" s="221" t="s">
        <v>145</v>
      </c>
      <c r="D7532" s="222">
        <v>0.1013</v>
      </c>
      <c r="E7532" s="223">
        <f t="shared" si="1"/>
        <v>0.8987</v>
      </c>
      <c r="F7532" s="224">
        <v>20.93</v>
      </c>
    </row>
    <row r="7533">
      <c r="A7533" s="219" t="s">
        <v>15692</v>
      </c>
      <c r="B7533" s="220" t="s">
        <v>15693</v>
      </c>
      <c r="C7533" s="221" t="s">
        <v>145</v>
      </c>
      <c r="D7533" s="222">
        <v>0.1253</v>
      </c>
      <c r="E7533" s="223">
        <f t="shared" si="1"/>
        <v>0.8747</v>
      </c>
      <c r="F7533" s="224">
        <v>18.91</v>
      </c>
    </row>
    <row r="7534">
      <c r="A7534" s="219" t="s">
        <v>15694</v>
      </c>
      <c r="B7534" s="220" t="s">
        <v>15695</v>
      </c>
      <c r="C7534" s="221" t="s">
        <v>306</v>
      </c>
      <c r="D7534" s="222">
        <v>0.3069</v>
      </c>
      <c r="E7534" s="223">
        <f t="shared" si="1"/>
        <v>0.6931</v>
      </c>
      <c r="F7534" s="224">
        <v>306.72</v>
      </c>
    </row>
    <row r="7535">
      <c r="A7535" s="219" t="s">
        <v>15696</v>
      </c>
      <c r="B7535" s="220" t="s">
        <v>15697</v>
      </c>
      <c r="C7535" s="221" t="s">
        <v>306</v>
      </c>
      <c r="D7535" s="222">
        <v>0.3069</v>
      </c>
      <c r="E7535" s="223">
        <f t="shared" si="1"/>
        <v>0.6931</v>
      </c>
      <c r="F7535" s="224">
        <v>180.04</v>
      </c>
    </row>
    <row r="7536">
      <c r="A7536" s="219" t="s">
        <v>15698</v>
      </c>
      <c r="B7536" s="220" t="s">
        <v>15699</v>
      </c>
      <c r="C7536" s="221" t="s">
        <v>306</v>
      </c>
      <c r="D7536" s="222">
        <v>0.3069</v>
      </c>
      <c r="E7536" s="223">
        <f t="shared" si="1"/>
        <v>0.6931</v>
      </c>
      <c r="F7536" s="224">
        <v>617.98</v>
      </c>
    </row>
    <row r="7537">
      <c r="A7537" s="219" t="s">
        <v>15700</v>
      </c>
      <c r="B7537" s="220" t="s">
        <v>15701</v>
      </c>
      <c r="C7537" s="221" t="s">
        <v>15366</v>
      </c>
      <c r="D7537" s="222">
        <v>0.1207</v>
      </c>
      <c r="E7537" s="223">
        <f t="shared" si="1"/>
        <v>0.8793</v>
      </c>
      <c r="F7537" s="224">
        <v>7.54</v>
      </c>
    </row>
    <row r="7538">
      <c r="A7538" s="219" t="s">
        <v>15702</v>
      </c>
      <c r="B7538" s="220" t="s">
        <v>15703</v>
      </c>
      <c r="C7538" s="221" t="s">
        <v>339</v>
      </c>
      <c r="D7538" s="222">
        <v>0.1213</v>
      </c>
      <c r="E7538" s="223">
        <f t="shared" si="1"/>
        <v>0.8787</v>
      </c>
      <c r="F7538" s="224">
        <v>5.03</v>
      </c>
    </row>
    <row r="7539">
      <c r="A7539" s="219" t="s">
        <v>15704</v>
      </c>
      <c r="B7539" s="220" t="s">
        <v>15705</v>
      </c>
      <c r="C7539" s="221" t="s">
        <v>15366</v>
      </c>
      <c r="D7539" s="222">
        <v>0.1203</v>
      </c>
      <c r="E7539" s="223">
        <f t="shared" si="1"/>
        <v>0.8797</v>
      </c>
      <c r="F7539" s="224">
        <v>3.16</v>
      </c>
    </row>
    <row r="7540">
      <c r="A7540" s="219" t="s">
        <v>15706</v>
      </c>
      <c r="B7540" s="220" t="s">
        <v>15707</v>
      </c>
      <c r="C7540" s="221" t="s">
        <v>339</v>
      </c>
      <c r="D7540" s="222">
        <v>0.119</v>
      </c>
      <c r="E7540" s="223">
        <f t="shared" si="1"/>
        <v>0.881</v>
      </c>
      <c r="F7540" s="224">
        <v>2.1</v>
      </c>
    </row>
    <row r="7541">
      <c r="A7541" s="219" t="s">
        <v>15708</v>
      </c>
      <c r="B7541" s="220" t="s">
        <v>15709</v>
      </c>
      <c r="C7541" s="221" t="s">
        <v>15366</v>
      </c>
      <c r="D7541" s="222">
        <v>0.1218</v>
      </c>
      <c r="E7541" s="223">
        <f t="shared" si="1"/>
        <v>0.8782</v>
      </c>
      <c r="F7541" s="224">
        <v>2.71</v>
      </c>
    </row>
    <row r="7542">
      <c r="A7542" s="219" t="s">
        <v>15710</v>
      </c>
      <c r="B7542" s="220" t="s">
        <v>15711</v>
      </c>
      <c r="C7542" s="221" t="s">
        <v>339</v>
      </c>
      <c r="D7542" s="222">
        <v>0.1148</v>
      </c>
      <c r="E7542" s="223">
        <f t="shared" si="1"/>
        <v>0.8852</v>
      </c>
      <c r="F7542" s="224">
        <v>1.83</v>
      </c>
    </row>
    <row r="7543">
      <c r="A7543" s="219" t="s">
        <v>15712</v>
      </c>
      <c r="B7543" s="220" t="s">
        <v>15713</v>
      </c>
      <c r="C7543" s="221" t="s">
        <v>15366</v>
      </c>
      <c r="D7543" s="222">
        <v>0.1122</v>
      </c>
      <c r="E7543" s="223">
        <f t="shared" si="1"/>
        <v>0.8878</v>
      </c>
      <c r="F7543" s="224">
        <v>0.98</v>
      </c>
    </row>
    <row r="7544">
      <c r="A7544" s="219" t="s">
        <v>15714</v>
      </c>
      <c r="B7544" s="220" t="s">
        <v>15715</v>
      </c>
      <c r="C7544" s="221" t="s">
        <v>339</v>
      </c>
      <c r="D7544" s="222">
        <v>0.1061</v>
      </c>
      <c r="E7544" s="223">
        <f t="shared" si="1"/>
        <v>0.8939</v>
      </c>
      <c r="F7544" s="224">
        <v>0.66</v>
      </c>
    </row>
    <row r="7545">
      <c r="A7545" s="219" t="s">
        <v>15716</v>
      </c>
      <c r="B7545" s="220" t="s">
        <v>15717</v>
      </c>
      <c r="C7545" s="221" t="s">
        <v>15366</v>
      </c>
      <c r="D7545" s="222">
        <v>0.12</v>
      </c>
      <c r="E7545" s="223">
        <f t="shared" si="1"/>
        <v>0.88</v>
      </c>
      <c r="F7545" s="224">
        <v>2.5</v>
      </c>
    </row>
    <row r="7546">
      <c r="A7546" s="219" t="s">
        <v>15718</v>
      </c>
      <c r="B7546" s="220" t="s">
        <v>15719</v>
      </c>
      <c r="C7546" s="221" t="s">
        <v>339</v>
      </c>
      <c r="D7546" s="222">
        <v>0.119</v>
      </c>
      <c r="E7546" s="223">
        <f t="shared" si="1"/>
        <v>0.881</v>
      </c>
      <c r="F7546" s="224">
        <v>1.68</v>
      </c>
    </row>
    <row r="7547">
      <c r="A7547" s="219" t="s">
        <v>15720</v>
      </c>
      <c r="B7547" s="220" t="s">
        <v>15721</v>
      </c>
      <c r="C7547" s="221" t="s">
        <v>339</v>
      </c>
      <c r="D7547" s="222">
        <v>0.1002</v>
      </c>
      <c r="E7547" s="223">
        <f t="shared" si="1"/>
        <v>0.8998</v>
      </c>
      <c r="F7547" s="224">
        <v>4.29</v>
      </c>
    </row>
    <row r="7548">
      <c r="A7548" s="219" t="s">
        <v>15722</v>
      </c>
      <c r="B7548" s="220" t="s">
        <v>15723</v>
      </c>
      <c r="C7548" s="221" t="s">
        <v>15366</v>
      </c>
      <c r="D7548" s="222">
        <v>0.1006</v>
      </c>
      <c r="E7548" s="223">
        <f t="shared" si="1"/>
        <v>0.8994</v>
      </c>
      <c r="F7548" s="224">
        <v>6.46</v>
      </c>
    </row>
    <row r="7549">
      <c r="A7549" s="219" t="s">
        <v>15724</v>
      </c>
      <c r="B7549" s="220" t="s">
        <v>15725</v>
      </c>
      <c r="C7549" s="221" t="s">
        <v>15366</v>
      </c>
      <c r="D7549" s="222">
        <v>0.1</v>
      </c>
      <c r="E7549" s="223">
        <f t="shared" si="1"/>
        <v>0.9</v>
      </c>
      <c r="F7549" s="224">
        <v>2.7</v>
      </c>
    </row>
    <row r="7550">
      <c r="A7550" s="219" t="s">
        <v>15726</v>
      </c>
      <c r="B7550" s="220" t="s">
        <v>15727</v>
      </c>
      <c r="C7550" s="221" t="s">
        <v>339</v>
      </c>
      <c r="D7550" s="222">
        <v>0.095</v>
      </c>
      <c r="E7550" s="223">
        <f t="shared" si="1"/>
        <v>0.905</v>
      </c>
      <c r="F7550" s="224">
        <v>1.79</v>
      </c>
    </row>
    <row r="7551">
      <c r="A7551" s="219" t="s">
        <v>15728</v>
      </c>
      <c r="B7551" s="220" t="s">
        <v>15729</v>
      </c>
      <c r="C7551" s="221" t="s">
        <v>15366</v>
      </c>
      <c r="D7551" s="222">
        <v>0.0987</v>
      </c>
      <c r="E7551" s="223">
        <f t="shared" si="1"/>
        <v>0.9013</v>
      </c>
      <c r="F7551" s="224">
        <v>2.33</v>
      </c>
    </row>
    <row r="7552">
      <c r="A7552" s="219" t="s">
        <v>15730</v>
      </c>
      <c r="B7552" s="220" t="s">
        <v>15731</v>
      </c>
      <c r="C7552" s="221" t="s">
        <v>339</v>
      </c>
      <c r="D7552" s="222">
        <v>0.0974</v>
      </c>
      <c r="E7552" s="223">
        <f t="shared" si="1"/>
        <v>0.9026</v>
      </c>
      <c r="F7552" s="224">
        <v>1.54</v>
      </c>
    </row>
    <row r="7553">
      <c r="A7553" s="219" t="s">
        <v>15732</v>
      </c>
      <c r="B7553" s="220" t="s">
        <v>15733</v>
      </c>
      <c r="C7553" s="221" t="s">
        <v>15366</v>
      </c>
      <c r="D7553" s="222">
        <v>0.0941</v>
      </c>
      <c r="E7553" s="223">
        <f t="shared" si="1"/>
        <v>0.9059</v>
      </c>
      <c r="F7553" s="224">
        <v>0.85</v>
      </c>
    </row>
    <row r="7554">
      <c r="A7554" s="219" t="s">
        <v>15734</v>
      </c>
      <c r="B7554" s="220" t="s">
        <v>15735</v>
      </c>
      <c r="C7554" s="221" t="s">
        <v>339</v>
      </c>
      <c r="D7554" s="222">
        <v>0.0877</v>
      </c>
      <c r="E7554" s="223">
        <f t="shared" si="1"/>
        <v>0.9123</v>
      </c>
      <c r="F7554" s="224">
        <v>0.57</v>
      </c>
    </row>
    <row r="7555">
      <c r="A7555" s="219" t="s">
        <v>15736</v>
      </c>
      <c r="B7555" s="220" t="s">
        <v>15737</v>
      </c>
      <c r="C7555" s="221" t="s">
        <v>15366</v>
      </c>
      <c r="D7555" s="222">
        <v>0.0991</v>
      </c>
      <c r="E7555" s="223">
        <f t="shared" si="1"/>
        <v>0.9009</v>
      </c>
      <c r="F7555" s="224">
        <v>2.12</v>
      </c>
    </row>
    <row r="7556">
      <c r="A7556" s="219" t="s">
        <v>15738</v>
      </c>
      <c r="B7556" s="220" t="s">
        <v>15739</v>
      </c>
      <c r="C7556" s="221" t="s">
        <v>339</v>
      </c>
      <c r="D7556" s="222">
        <v>0.0972</v>
      </c>
      <c r="E7556" s="223">
        <f t="shared" si="1"/>
        <v>0.9028</v>
      </c>
      <c r="F7556" s="224">
        <v>1.44</v>
      </c>
    </row>
    <row r="7557">
      <c r="A7557" s="219" t="s">
        <v>15740</v>
      </c>
      <c r="B7557" s="220" t="s">
        <v>15741</v>
      </c>
      <c r="C7557" s="221" t="s">
        <v>15366</v>
      </c>
      <c r="D7557" s="222">
        <v>0.0927</v>
      </c>
      <c r="E7557" s="223">
        <f t="shared" si="1"/>
        <v>0.9073</v>
      </c>
      <c r="F7557" s="224">
        <v>5.5</v>
      </c>
    </row>
    <row r="7558">
      <c r="A7558" s="219" t="s">
        <v>15742</v>
      </c>
      <c r="B7558" s="220" t="s">
        <v>15743</v>
      </c>
      <c r="C7558" s="221" t="s">
        <v>339</v>
      </c>
      <c r="D7558" s="222">
        <v>0.0926</v>
      </c>
      <c r="E7558" s="223">
        <f t="shared" si="1"/>
        <v>0.9074</v>
      </c>
      <c r="F7558" s="224">
        <v>3.67</v>
      </c>
    </row>
    <row r="7559">
      <c r="A7559" s="219" t="s">
        <v>15744</v>
      </c>
      <c r="B7559" s="220" t="s">
        <v>15745</v>
      </c>
      <c r="C7559" s="221" t="s">
        <v>15366</v>
      </c>
      <c r="D7559" s="222">
        <v>0.0917</v>
      </c>
      <c r="E7559" s="223">
        <f t="shared" si="1"/>
        <v>0.9083</v>
      </c>
      <c r="F7559" s="224">
        <v>2.29</v>
      </c>
    </row>
    <row r="7560">
      <c r="A7560" s="219" t="s">
        <v>15746</v>
      </c>
      <c r="B7560" s="220" t="s">
        <v>15747</v>
      </c>
      <c r="C7560" s="221" t="s">
        <v>339</v>
      </c>
      <c r="D7560" s="222">
        <v>0.0909</v>
      </c>
      <c r="E7560" s="223">
        <f t="shared" si="1"/>
        <v>0.9091</v>
      </c>
      <c r="F7560" s="224">
        <v>1.54</v>
      </c>
    </row>
    <row r="7561">
      <c r="A7561" s="219" t="s">
        <v>15748</v>
      </c>
      <c r="B7561" s="220" t="s">
        <v>15749</v>
      </c>
      <c r="C7561" s="221" t="s">
        <v>15366</v>
      </c>
      <c r="D7561" s="222">
        <v>0.0859</v>
      </c>
      <c r="E7561" s="223">
        <f t="shared" si="1"/>
        <v>0.9141</v>
      </c>
      <c r="F7561" s="224">
        <v>1.98</v>
      </c>
    </row>
    <row r="7562">
      <c r="A7562" s="219" t="s">
        <v>15750</v>
      </c>
      <c r="B7562" s="220" t="s">
        <v>15751</v>
      </c>
      <c r="C7562" s="221" t="s">
        <v>339</v>
      </c>
      <c r="D7562" s="222">
        <v>0.0827</v>
      </c>
      <c r="E7562" s="223">
        <f t="shared" si="1"/>
        <v>0.9173</v>
      </c>
      <c r="F7562" s="224">
        <v>1.33</v>
      </c>
    </row>
    <row r="7563">
      <c r="A7563" s="219" t="s">
        <v>15752</v>
      </c>
      <c r="B7563" s="220" t="s">
        <v>15753</v>
      </c>
      <c r="C7563" s="221" t="s">
        <v>15366</v>
      </c>
      <c r="D7563" s="222">
        <v>0.0811</v>
      </c>
      <c r="E7563" s="223">
        <f t="shared" si="1"/>
        <v>0.9189</v>
      </c>
      <c r="F7563" s="224">
        <v>0.74</v>
      </c>
    </row>
    <row r="7564">
      <c r="A7564" s="219" t="s">
        <v>15754</v>
      </c>
      <c r="B7564" s="220" t="s">
        <v>15755</v>
      </c>
      <c r="C7564" s="221" t="s">
        <v>339</v>
      </c>
      <c r="D7564" s="222">
        <v>0.087</v>
      </c>
      <c r="E7564" s="223">
        <f t="shared" si="1"/>
        <v>0.913</v>
      </c>
      <c r="F7564" s="224">
        <v>0.46</v>
      </c>
    </row>
    <row r="7565">
      <c r="A7565" s="219" t="s">
        <v>15756</v>
      </c>
      <c r="B7565" s="220" t="s">
        <v>15757</v>
      </c>
      <c r="C7565" s="221" t="s">
        <v>15366</v>
      </c>
      <c r="D7565" s="222">
        <v>0.0884</v>
      </c>
      <c r="E7565" s="223">
        <f t="shared" si="1"/>
        <v>0.9116</v>
      </c>
      <c r="F7565" s="224">
        <v>1.81</v>
      </c>
    </row>
    <row r="7566">
      <c r="A7566" s="219" t="s">
        <v>15758</v>
      </c>
      <c r="B7566" s="220" t="s">
        <v>15759</v>
      </c>
      <c r="C7566" s="221" t="s">
        <v>339</v>
      </c>
      <c r="D7566" s="222">
        <v>0.0909</v>
      </c>
      <c r="E7566" s="223">
        <f t="shared" si="1"/>
        <v>0.9091</v>
      </c>
      <c r="F7566" s="224">
        <v>1.21</v>
      </c>
    </row>
    <row r="7567">
      <c r="A7567" s="219" t="s">
        <v>15760</v>
      </c>
      <c r="B7567" s="220" t="s">
        <v>15761</v>
      </c>
      <c r="C7567" s="221" t="s">
        <v>15366</v>
      </c>
      <c r="D7567" s="222">
        <v>0.1689</v>
      </c>
      <c r="E7567" s="223">
        <f t="shared" si="1"/>
        <v>0.8311</v>
      </c>
      <c r="F7567" s="224">
        <v>9.12</v>
      </c>
    </row>
    <row r="7568">
      <c r="A7568" s="219" t="s">
        <v>15762</v>
      </c>
      <c r="B7568" s="220" t="s">
        <v>15763</v>
      </c>
      <c r="C7568" s="221" t="s">
        <v>339</v>
      </c>
      <c r="D7568" s="222">
        <v>0.1678</v>
      </c>
      <c r="E7568" s="223">
        <f t="shared" si="1"/>
        <v>0.8322</v>
      </c>
      <c r="F7568" s="224">
        <v>6.08</v>
      </c>
    </row>
    <row r="7569">
      <c r="A7569" s="219" t="s">
        <v>15764</v>
      </c>
      <c r="B7569" s="220" t="s">
        <v>15765</v>
      </c>
      <c r="C7569" s="221" t="s">
        <v>15366</v>
      </c>
      <c r="D7569" s="222">
        <v>0.1675</v>
      </c>
      <c r="E7569" s="223">
        <f t="shared" si="1"/>
        <v>0.8325</v>
      </c>
      <c r="F7569" s="224">
        <v>3.82</v>
      </c>
    </row>
    <row r="7570">
      <c r="A7570" s="219" t="s">
        <v>15766</v>
      </c>
      <c r="B7570" s="220" t="s">
        <v>15767</v>
      </c>
      <c r="C7570" s="221" t="s">
        <v>339</v>
      </c>
      <c r="D7570" s="222">
        <v>0.1647</v>
      </c>
      <c r="E7570" s="223">
        <f t="shared" si="1"/>
        <v>0.8353</v>
      </c>
      <c r="F7570" s="224">
        <v>2.55</v>
      </c>
    </row>
    <row r="7571">
      <c r="A7571" s="219" t="s">
        <v>15768</v>
      </c>
      <c r="B7571" s="220" t="s">
        <v>15769</v>
      </c>
      <c r="C7571" s="221" t="s">
        <v>15366</v>
      </c>
      <c r="D7571" s="222">
        <v>0.1662</v>
      </c>
      <c r="E7571" s="223">
        <f t="shared" si="1"/>
        <v>0.8338</v>
      </c>
      <c r="F7571" s="224">
        <v>3.31</v>
      </c>
    </row>
    <row r="7572">
      <c r="A7572" s="219" t="s">
        <v>15770</v>
      </c>
      <c r="B7572" s="220" t="s">
        <v>15771</v>
      </c>
      <c r="C7572" s="221" t="s">
        <v>339</v>
      </c>
      <c r="D7572" s="222">
        <v>0.1682</v>
      </c>
      <c r="E7572" s="223">
        <f t="shared" si="1"/>
        <v>0.8318</v>
      </c>
      <c r="F7572" s="224">
        <v>2.2</v>
      </c>
    </row>
    <row r="7573">
      <c r="A7573" s="219" t="s">
        <v>15772</v>
      </c>
      <c r="B7573" s="220" t="s">
        <v>15773</v>
      </c>
      <c r="C7573" s="221" t="s">
        <v>15366</v>
      </c>
      <c r="D7573" s="222">
        <v>0.1639</v>
      </c>
      <c r="E7573" s="223">
        <f t="shared" si="1"/>
        <v>0.8361</v>
      </c>
      <c r="F7573" s="224">
        <v>1.22</v>
      </c>
    </row>
    <row r="7574">
      <c r="A7574" s="219" t="s">
        <v>15774</v>
      </c>
      <c r="B7574" s="220" t="s">
        <v>15775</v>
      </c>
      <c r="C7574" s="221" t="s">
        <v>339</v>
      </c>
      <c r="D7574" s="222">
        <v>0.1605</v>
      </c>
      <c r="E7574" s="223">
        <f t="shared" si="1"/>
        <v>0.8395</v>
      </c>
      <c r="F7574" s="224">
        <v>0.81</v>
      </c>
    </row>
    <row r="7575">
      <c r="A7575" s="219" t="s">
        <v>15776</v>
      </c>
      <c r="B7575" s="220" t="s">
        <v>15777</v>
      </c>
      <c r="C7575" s="221" t="s">
        <v>15366</v>
      </c>
      <c r="D7575" s="222">
        <v>0.1678</v>
      </c>
      <c r="E7575" s="223">
        <f t="shared" si="1"/>
        <v>0.8322</v>
      </c>
      <c r="F7575" s="224">
        <v>3.04</v>
      </c>
    </row>
    <row r="7576">
      <c r="A7576" s="219" t="s">
        <v>15778</v>
      </c>
      <c r="B7576" s="220" t="s">
        <v>15779</v>
      </c>
      <c r="C7576" s="221" t="s">
        <v>339</v>
      </c>
      <c r="D7576" s="222">
        <v>0.1675</v>
      </c>
      <c r="E7576" s="223">
        <f t="shared" si="1"/>
        <v>0.8325</v>
      </c>
      <c r="F7576" s="224">
        <v>2.03</v>
      </c>
    </row>
    <row r="7577">
      <c r="A7577" s="219" t="s">
        <v>15780</v>
      </c>
      <c r="B7577" s="220" t="s">
        <v>15781</v>
      </c>
      <c r="C7577" s="221" t="s">
        <v>339</v>
      </c>
      <c r="D7577" s="222">
        <v>0.1435</v>
      </c>
      <c r="E7577" s="223">
        <f t="shared" si="1"/>
        <v>0.8565</v>
      </c>
      <c r="F7577" s="224">
        <v>6.83</v>
      </c>
    </row>
    <row r="7578">
      <c r="A7578" s="219" t="s">
        <v>15782</v>
      </c>
      <c r="B7578" s="220" t="s">
        <v>15783</v>
      </c>
      <c r="C7578" s="221" t="s">
        <v>339</v>
      </c>
      <c r="D7578" s="222">
        <v>0.1434</v>
      </c>
      <c r="E7578" s="223">
        <f t="shared" si="1"/>
        <v>0.8566</v>
      </c>
      <c r="F7578" s="224">
        <v>2.86</v>
      </c>
    </row>
    <row r="7579">
      <c r="A7579" s="219" t="s">
        <v>15784</v>
      </c>
      <c r="B7579" s="220" t="s">
        <v>15785</v>
      </c>
      <c r="C7579" s="221" t="s">
        <v>339</v>
      </c>
      <c r="D7579" s="222">
        <v>0.1417</v>
      </c>
      <c r="E7579" s="223">
        <f t="shared" si="1"/>
        <v>0.8583</v>
      </c>
      <c r="F7579" s="224">
        <v>2.47</v>
      </c>
    </row>
    <row r="7580">
      <c r="A7580" s="219" t="s">
        <v>15786</v>
      </c>
      <c r="B7580" s="220" t="s">
        <v>15787</v>
      </c>
      <c r="C7580" s="221" t="s">
        <v>339</v>
      </c>
      <c r="D7580" s="222">
        <v>0.1333</v>
      </c>
      <c r="E7580" s="223">
        <f t="shared" si="1"/>
        <v>0.8667</v>
      </c>
      <c r="F7580" s="224">
        <v>0.9</v>
      </c>
    </row>
    <row r="7581">
      <c r="A7581" s="219" t="s">
        <v>15788</v>
      </c>
      <c r="B7581" s="220" t="s">
        <v>15789</v>
      </c>
      <c r="C7581" s="221" t="s">
        <v>339</v>
      </c>
      <c r="D7581" s="222">
        <v>0.1404</v>
      </c>
      <c r="E7581" s="223">
        <f t="shared" si="1"/>
        <v>0.8596</v>
      </c>
      <c r="F7581" s="224">
        <v>2.28</v>
      </c>
    </row>
    <row r="7582">
      <c r="A7582" s="219" t="s">
        <v>15790</v>
      </c>
      <c r="B7582" s="220" t="s">
        <v>15791</v>
      </c>
      <c r="C7582" s="221" t="s">
        <v>339</v>
      </c>
      <c r="D7582" s="222">
        <v>0.1283</v>
      </c>
      <c r="E7582" s="223">
        <f t="shared" si="1"/>
        <v>0.8717</v>
      </c>
      <c r="F7582" s="224">
        <v>8.65</v>
      </c>
    </row>
    <row r="7583">
      <c r="A7583" s="219" t="s">
        <v>15792</v>
      </c>
      <c r="B7583" s="220" t="s">
        <v>15793</v>
      </c>
      <c r="C7583" s="221" t="s">
        <v>339</v>
      </c>
      <c r="D7583" s="222">
        <v>0.1295</v>
      </c>
      <c r="E7583" s="223">
        <f t="shared" si="1"/>
        <v>0.8705</v>
      </c>
      <c r="F7583" s="224">
        <v>3.63</v>
      </c>
    </row>
    <row r="7584">
      <c r="A7584" s="219" t="s">
        <v>15794</v>
      </c>
      <c r="B7584" s="220" t="s">
        <v>15795</v>
      </c>
      <c r="C7584" s="221" t="s">
        <v>339</v>
      </c>
      <c r="D7584" s="222">
        <v>0.1278</v>
      </c>
      <c r="E7584" s="223">
        <f t="shared" si="1"/>
        <v>0.8722</v>
      </c>
      <c r="F7584" s="224">
        <v>3.13</v>
      </c>
    </row>
    <row r="7585">
      <c r="A7585" s="219" t="s">
        <v>15796</v>
      </c>
      <c r="B7585" s="220" t="s">
        <v>15797</v>
      </c>
      <c r="C7585" s="221" t="s">
        <v>339</v>
      </c>
      <c r="D7585" s="222">
        <v>0.1228</v>
      </c>
      <c r="E7585" s="223">
        <f t="shared" si="1"/>
        <v>0.8772</v>
      </c>
      <c r="F7585" s="224">
        <v>1.14</v>
      </c>
    </row>
    <row r="7586">
      <c r="A7586" s="219" t="s">
        <v>15798</v>
      </c>
      <c r="B7586" s="220" t="s">
        <v>15799</v>
      </c>
      <c r="C7586" s="221" t="s">
        <v>339</v>
      </c>
      <c r="D7586" s="222">
        <v>0.128</v>
      </c>
      <c r="E7586" s="223">
        <f t="shared" si="1"/>
        <v>0.872</v>
      </c>
      <c r="F7586" s="224">
        <v>2.89</v>
      </c>
    </row>
    <row r="7587">
      <c r="A7587" s="219" t="s">
        <v>15800</v>
      </c>
      <c r="B7587" s="220" t="s">
        <v>15801</v>
      </c>
      <c r="C7587" s="221" t="s">
        <v>15366</v>
      </c>
      <c r="D7587" s="222">
        <v>0.0998</v>
      </c>
      <c r="E7587" s="223">
        <f t="shared" si="1"/>
        <v>0.9002</v>
      </c>
      <c r="F7587" s="224">
        <v>8.82</v>
      </c>
    </row>
    <row r="7588">
      <c r="A7588" s="219" t="s">
        <v>15802</v>
      </c>
      <c r="B7588" s="220" t="s">
        <v>15803</v>
      </c>
      <c r="C7588" s="221" t="s">
        <v>15366</v>
      </c>
      <c r="D7588" s="222">
        <v>0.1005</v>
      </c>
      <c r="E7588" s="223">
        <f t="shared" si="1"/>
        <v>0.8995</v>
      </c>
      <c r="F7588" s="224">
        <v>3.68</v>
      </c>
    </row>
    <row r="7589">
      <c r="A7589" s="219" t="s">
        <v>15804</v>
      </c>
      <c r="B7589" s="220" t="s">
        <v>15805</v>
      </c>
      <c r="C7589" s="221" t="s">
        <v>15366</v>
      </c>
      <c r="D7589" s="222">
        <v>0.0975</v>
      </c>
      <c r="E7589" s="223">
        <f t="shared" si="1"/>
        <v>0.9025</v>
      </c>
      <c r="F7589" s="224">
        <v>3.18</v>
      </c>
    </row>
    <row r="7590">
      <c r="A7590" s="219" t="s">
        <v>15806</v>
      </c>
      <c r="B7590" s="220" t="s">
        <v>15807</v>
      </c>
      <c r="C7590" s="221" t="s">
        <v>15366</v>
      </c>
      <c r="D7590" s="222">
        <v>0.0965</v>
      </c>
      <c r="E7590" s="223">
        <f t="shared" si="1"/>
        <v>0.9035</v>
      </c>
      <c r="F7590" s="224">
        <v>1.14</v>
      </c>
    </row>
    <row r="7591">
      <c r="A7591" s="219" t="s">
        <v>15808</v>
      </c>
      <c r="B7591" s="220" t="s">
        <v>15809</v>
      </c>
      <c r="C7591" s="221" t="s">
        <v>15366</v>
      </c>
      <c r="D7591" s="222">
        <v>0.0962</v>
      </c>
      <c r="E7591" s="223">
        <f t="shared" si="1"/>
        <v>0.9038</v>
      </c>
      <c r="F7591" s="224">
        <v>2.91</v>
      </c>
    </row>
    <row r="7592">
      <c r="A7592" s="219" t="s">
        <v>15810</v>
      </c>
      <c r="B7592" s="220" t="s">
        <v>15811</v>
      </c>
      <c r="C7592" s="221" t="s">
        <v>15366</v>
      </c>
      <c r="D7592" s="222">
        <v>0.1248</v>
      </c>
      <c r="E7592" s="223">
        <f t="shared" si="1"/>
        <v>0.8752</v>
      </c>
      <c r="F7592" s="224">
        <v>11.86</v>
      </c>
    </row>
    <row r="7593">
      <c r="A7593" s="219" t="s">
        <v>15812</v>
      </c>
      <c r="B7593" s="220" t="s">
        <v>15813</v>
      </c>
      <c r="C7593" s="221" t="s">
        <v>15366</v>
      </c>
      <c r="D7593" s="222">
        <v>0.1227</v>
      </c>
      <c r="E7593" s="223">
        <f t="shared" si="1"/>
        <v>0.8773</v>
      </c>
      <c r="F7593" s="224">
        <v>4.97</v>
      </c>
    </row>
    <row r="7594">
      <c r="A7594" s="219" t="s">
        <v>15814</v>
      </c>
      <c r="B7594" s="220" t="s">
        <v>15815</v>
      </c>
      <c r="C7594" s="221" t="s">
        <v>15366</v>
      </c>
      <c r="D7594" s="222">
        <v>0.123</v>
      </c>
      <c r="E7594" s="223">
        <f t="shared" si="1"/>
        <v>0.877</v>
      </c>
      <c r="F7594" s="224">
        <v>4.31</v>
      </c>
    </row>
    <row r="7595">
      <c r="A7595" s="219" t="s">
        <v>15816</v>
      </c>
      <c r="B7595" s="220" t="s">
        <v>15817</v>
      </c>
      <c r="C7595" s="221" t="s">
        <v>15366</v>
      </c>
      <c r="D7595" s="222">
        <v>0.1139</v>
      </c>
      <c r="E7595" s="223">
        <f t="shared" si="1"/>
        <v>0.8861</v>
      </c>
      <c r="F7595" s="224">
        <v>1.58</v>
      </c>
    </row>
    <row r="7596">
      <c r="A7596" s="219" t="s">
        <v>15818</v>
      </c>
      <c r="B7596" s="220" t="s">
        <v>15819</v>
      </c>
      <c r="C7596" s="221" t="s">
        <v>15366</v>
      </c>
      <c r="D7596" s="222">
        <v>0.1215</v>
      </c>
      <c r="E7596" s="223">
        <f t="shared" si="1"/>
        <v>0.8785</v>
      </c>
      <c r="F7596" s="224">
        <v>3.95</v>
      </c>
    </row>
    <row r="7597">
      <c r="A7597" s="219" t="s">
        <v>15820</v>
      </c>
      <c r="B7597" s="220" t="s">
        <v>15821</v>
      </c>
      <c r="C7597" s="221" t="s">
        <v>339</v>
      </c>
      <c r="D7597" s="222">
        <v>0.0996</v>
      </c>
      <c r="E7597" s="223">
        <f t="shared" si="1"/>
        <v>0.9004</v>
      </c>
      <c r="F7597" s="224">
        <v>2.31</v>
      </c>
    </row>
    <row r="7598">
      <c r="A7598" s="219" t="s">
        <v>15822</v>
      </c>
      <c r="B7598" s="220" t="s">
        <v>15823</v>
      </c>
      <c r="C7598" s="221" t="s">
        <v>339</v>
      </c>
      <c r="D7598" s="222">
        <v>0.0923</v>
      </c>
      <c r="E7598" s="223">
        <f t="shared" si="1"/>
        <v>0.9077</v>
      </c>
      <c r="F7598" s="224">
        <v>1.95</v>
      </c>
    </row>
    <row r="7599">
      <c r="A7599" s="219" t="s">
        <v>15824</v>
      </c>
      <c r="B7599" s="220" t="s">
        <v>15825</v>
      </c>
      <c r="C7599" s="221" t="s">
        <v>339</v>
      </c>
      <c r="D7599" s="222">
        <v>0.0959</v>
      </c>
      <c r="E7599" s="223">
        <f t="shared" si="1"/>
        <v>0.9041</v>
      </c>
      <c r="F7599" s="224">
        <v>0.73</v>
      </c>
    </row>
    <row r="7600">
      <c r="A7600" s="219" t="s">
        <v>15826</v>
      </c>
      <c r="B7600" s="220" t="s">
        <v>15827</v>
      </c>
      <c r="C7600" s="221" t="s">
        <v>339</v>
      </c>
      <c r="D7600" s="222">
        <v>0.0989</v>
      </c>
      <c r="E7600" s="223">
        <f t="shared" si="1"/>
        <v>0.9011</v>
      </c>
      <c r="F7600" s="224">
        <v>1.82</v>
      </c>
    </row>
    <row r="7601">
      <c r="A7601" s="219" t="s">
        <v>15828</v>
      </c>
      <c r="B7601" s="220" t="s">
        <v>15829</v>
      </c>
      <c r="C7601" s="221" t="s">
        <v>339</v>
      </c>
      <c r="D7601" s="222">
        <v>0.08</v>
      </c>
      <c r="E7601" s="223">
        <f t="shared" si="1"/>
        <v>0.92</v>
      </c>
      <c r="F7601" s="224">
        <v>1.75</v>
      </c>
    </row>
    <row r="7602">
      <c r="A7602" s="219" t="s">
        <v>15830</v>
      </c>
      <c r="B7602" s="220" t="s">
        <v>15831</v>
      </c>
      <c r="C7602" s="221" t="s">
        <v>339</v>
      </c>
      <c r="D7602" s="222">
        <v>0.0867</v>
      </c>
      <c r="E7602" s="223">
        <f t="shared" si="1"/>
        <v>0.9133</v>
      </c>
      <c r="F7602" s="224">
        <v>1.5</v>
      </c>
    </row>
    <row r="7603">
      <c r="A7603" s="219" t="s">
        <v>15832</v>
      </c>
      <c r="B7603" s="220" t="s">
        <v>15833</v>
      </c>
      <c r="C7603" s="221" t="s">
        <v>339</v>
      </c>
      <c r="D7603" s="222">
        <v>0.0741</v>
      </c>
      <c r="E7603" s="223">
        <f t="shared" si="1"/>
        <v>0.9259</v>
      </c>
      <c r="F7603" s="224">
        <v>0.54</v>
      </c>
    </row>
    <row r="7604">
      <c r="A7604" s="219" t="s">
        <v>15834</v>
      </c>
      <c r="B7604" s="220" t="s">
        <v>15835</v>
      </c>
      <c r="C7604" s="221" t="s">
        <v>339</v>
      </c>
      <c r="D7604" s="222">
        <v>0.0786</v>
      </c>
      <c r="E7604" s="223">
        <f t="shared" si="1"/>
        <v>0.9214</v>
      </c>
      <c r="F7604" s="224">
        <v>1.4</v>
      </c>
    </row>
    <row r="7605">
      <c r="A7605" s="219" t="s">
        <v>15836</v>
      </c>
      <c r="B7605" s="220" t="s">
        <v>15837</v>
      </c>
      <c r="C7605" s="221" t="s">
        <v>32</v>
      </c>
      <c r="D7605" s="222">
        <v>0.3177</v>
      </c>
      <c r="E7605" s="223">
        <f t="shared" si="1"/>
        <v>0.6823</v>
      </c>
      <c r="F7605" s="224">
        <v>40.82</v>
      </c>
    </row>
    <row r="7606">
      <c r="A7606" s="219" t="s">
        <v>15838</v>
      </c>
      <c r="B7606" s="220" t="s">
        <v>15839</v>
      </c>
      <c r="C7606" s="221" t="s">
        <v>32</v>
      </c>
      <c r="D7606" s="222">
        <v>0.4107</v>
      </c>
      <c r="E7606" s="223">
        <f t="shared" si="1"/>
        <v>0.5893</v>
      </c>
      <c r="F7606" s="224">
        <v>397.37</v>
      </c>
    </row>
    <row r="7607">
      <c r="A7607" s="219" t="s">
        <v>15840</v>
      </c>
      <c r="B7607" s="220" t="s">
        <v>15841</v>
      </c>
      <c r="C7607" s="221" t="s">
        <v>32</v>
      </c>
      <c r="D7607" s="222">
        <v>0.4124</v>
      </c>
      <c r="E7607" s="223">
        <f t="shared" si="1"/>
        <v>0.5876</v>
      </c>
      <c r="F7607" s="224">
        <v>473.89</v>
      </c>
    </row>
    <row r="7608">
      <c r="A7608" s="219" t="s">
        <v>15842</v>
      </c>
      <c r="B7608" s="220" t="s">
        <v>15843</v>
      </c>
      <c r="C7608" s="221" t="s">
        <v>32</v>
      </c>
      <c r="D7608" s="222">
        <v>0.3424</v>
      </c>
      <c r="E7608" s="223">
        <f t="shared" si="1"/>
        <v>0.6576</v>
      </c>
      <c r="F7608" s="224">
        <v>53.85</v>
      </c>
    </row>
    <row r="7609">
      <c r="A7609" s="219" t="s">
        <v>15844</v>
      </c>
      <c r="B7609" s="220" t="s">
        <v>15845</v>
      </c>
      <c r="C7609" s="221" t="s">
        <v>32</v>
      </c>
      <c r="D7609" s="222">
        <v>0.3578</v>
      </c>
      <c r="E7609" s="223">
        <f t="shared" si="1"/>
        <v>0.6422</v>
      </c>
      <c r="F7609" s="224">
        <v>66.85</v>
      </c>
    </row>
    <row r="7610">
      <c r="A7610" s="219" t="s">
        <v>15846</v>
      </c>
      <c r="B7610" s="220" t="s">
        <v>15847</v>
      </c>
      <c r="C7610" s="221" t="s">
        <v>32</v>
      </c>
      <c r="D7610" s="222">
        <v>0.3806</v>
      </c>
      <c r="E7610" s="223">
        <f t="shared" si="1"/>
        <v>0.6194</v>
      </c>
      <c r="F7610" s="224">
        <v>104.33</v>
      </c>
    </row>
    <row r="7611">
      <c r="A7611" s="219" t="s">
        <v>15848</v>
      </c>
      <c r="B7611" s="220" t="s">
        <v>15849</v>
      </c>
      <c r="C7611" s="221" t="s">
        <v>32</v>
      </c>
      <c r="D7611" s="222">
        <v>0.3852</v>
      </c>
      <c r="E7611" s="223">
        <f t="shared" si="1"/>
        <v>0.6148</v>
      </c>
      <c r="F7611" s="224">
        <v>117.34</v>
      </c>
    </row>
    <row r="7612">
      <c r="A7612" s="219" t="s">
        <v>15850</v>
      </c>
      <c r="B7612" s="220" t="s">
        <v>15851</v>
      </c>
      <c r="C7612" s="221" t="s">
        <v>32</v>
      </c>
      <c r="D7612" s="222">
        <v>0.3938</v>
      </c>
      <c r="E7612" s="223">
        <f t="shared" si="1"/>
        <v>0.6062</v>
      </c>
      <c r="F7612" s="224">
        <v>154.82</v>
      </c>
    </row>
    <row r="7613">
      <c r="A7613" s="219" t="s">
        <v>15852</v>
      </c>
      <c r="B7613" s="220" t="s">
        <v>15853</v>
      </c>
      <c r="C7613" s="221" t="s">
        <v>32</v>
      </c>
      <c r="D7613" s="222">
        <v>0.396</v>
      </c>
      <c r="E7613" s="223">
        <f t="shared" si="1"/>
        <v>0.604</v>
      </c>
      <c r="F7613" s="224">
        <v>167.83</v>
      </c>
    </row>
    <row r="7614">
      <c r="A7614" s="219" t="s">
        <v>15854</v>
      </c>
      <c r="B7614" s="220" t="s">
        <v>15855</v>
      </c>
      <c r="C7614" s="221" t="s">
        <v>32</v>
      </c>
      <c r="D7614" s="222">
        <v>0.4006</v>
      </c>
      <c r="E7614" s="223">
        <f t="shared" si="1"/>
        <v>0.5994</v>
      </c>
      <c r="F7614" s="224">
        <v>205.31</v>
      </c>
    </row>
    <row r="7615">
      <c r="A7615" s="219" t="s">
        <v>15856</v>
      </c>
      <c r="B7615" s="220" t="s">
        <v>15857</v>
      </c>
      <c r="C7615" s="221" t="s">
        <v>32</v>
      </c>
      <c r="D7615" s="222">
        <v>0.4019</v>
      </c>
      <c r="E7615" s="223">
        <f t="shared" si="1"/>
        <v>0.5981</v>
      </c>
      <c r="F7615" s="224">
        <v>218.3</v>
      </c>
    </row>
    <row r="7616">
      <c r="A7616" s="219" t="s">
        <v>15858</v>
      </c>
      <c r="B7616" s="220" t="s">
        <v>15859</v>
      </c>
      <c r="C7616" s="221" t="s">
        <v>32</v>
      </c>
      <c r="D7616" s="222">
        <v>0.4039</v>
      </c>
      <c r="E7616" s="223">
        <f t="shared" si="1"/>
        <v>0.5961</v>
      </c>
      <c r="F7616" s="224">
        <v>244.34</v>
      </c>
    </row>
    <row r="7617">
      <c r="A7617" s="219" t="s">
        <v>15860</v>
      </c>
      <c r="B7617" s="220" t="s">
        <v>15861</v>
      </c>
      <c r="C7617" s="221" t="s">
        <v>32</v>
      </c>
      <c r="D7617" s="222">
        <v>0.4069</v>
      </c>
      <c r="E7617" s="223">
        <f t="shared" si="1"/>
        <v>0.5931</v>
      </c>
      <c r="F7617" s="224">
        <v>294.83</v>
      </c>
    </row>
    <row r="7618">
      <c r="A7618" s="219" t="s">
        <v>15862</v>
      </c>
      <c r="B7618" s="220" t="s">
        <v>15863</v>
      </c>
      <c r="C7618" s="221" t="s">
        <v>32</v>
      </c>
      <c r="D7618" s="222">
        <v>0.302</v>
      </c>
      <c r="E7618" s="223">
        <f t="shared" si="1"/>
        <v>0.698</v>
      </c>
      <c r="F7618" s="224">
        <v>35.63</v>
      </c>
    </row>
    <row r="7619">
      <c r="A7619" s="219" t="s">
        <v>15864</v>
      </c>
      <c r="B7619" s="220" t="s">
        <v>15865</v>
      </c>
      <c r="C7619" s="221" t="s">
        <v>32</v>
      </c>
      <c r="D7619" s="222">
        <v>0.408</v>
      </c>
      <c r="E7619" s="223">
        <f t="shared" si="1"/>
        <v>0.592</v>
      </c>
      <c r="F7619" s="224">
        <v>320.85</v>
      </c>
    </row>
    <row r="7620">
      <c r="A7620" s="219" t="s">
        <v>15866</v>
      </c>
      <c r="B7620" s="220" t="s">
        <v>15867</v>
      </c>
      <c r="C7620" s="221" t="s">
        <v>32</v>
      </c>
      <c r="D7620" s="222">
        <v>0.4099</v>
      </c>
      <c r="E7620" s="223">
        <f t="shared" si="1"/>
        <v>0.5901</v>
      </c>
      <c r="F7620" s="224">
        <v>371.29</v>
      </c>
    </row>
    <row r="7621">
      <c r="A7621" s="219" t="s">
        <v>15868</v>
      </c>
      <c r="B7621" s="220" t="s">
        <v>15869</v>
      </c>
      <c r="C7621" s="221" t="s">
        <v>32</v>
      </c>
      <c r="D7621" s="222">
        <v>0.3537</v>
      </c>
      <c r="E7621" s="223">
        <f t="shared" si="1"/>
        <v>0.6463</v>
      </c>
      <c r="F7621" s="224">
        <v>62.87</v>
      </c>
    </row>
    <row r="7622">
      <c r="A7622" s="219" t="s">
        <v>15870</v>
      </c>
      <c r="B7622" s="220" t="s">
        <v>15871</v>
      </c>
      <c r="C7622" s="221" t="s">
        <v>32</v>
      </c>
      <c r="D7622" s="222">
        <v>0.4158</v>
      </c>
      <c r="E7622" s="223">
        <f t="shared" si="1"/>
        <v>0.5842</v>
      </c>
      <c r="F7622" s="224">
        <v>775.97</v>
      </c>
    </row>
    <row r="7623">
      <c r="A7623" s="219" t="s">
        <v>15872</v>
      </c>
      <c r="B7623" s="220" t="s">
        <v>15873</v>
      </c>
      <c r="C7623" s="221" t="s">
        <v>32</v>
      </c>
      <c r="D7623" s="222">
        <v>0.4167</v>
      </c>
      <c r="E7623" s="223">
        <f t="shared" si="1"/>
        <v>0.5833</v>
      </c>
      <c r="F7623" s="224">
        <v>929.0</v>
      </c>
    </row>
    <row r="7624">
      <c r="A7624" s="219" t="s">
        <v>15874</v>
      </c>
      <c r="B7624" s="220" t="s">
        <v>15875</v>
      </c>
      <c r="C7624" s="221" t="s">
        <v>32</v>
      </c>
      <c r="D7624" s="222">
        <v>0.3736</v>
      </c>
      <c r="E7624" s="223">
        <f t="shared" si="1"/>
        <v>0.6264</v>
      </c>
      <c r="F7624" s="224">
        <v>88.9</v>
      </c>
    </row>
    <row r="7625">
      <c r="A7625" s="219" t="s">
        <v>15876</v>
      </c>
      <c r="B7625" s="220" t="s">
        <v>15877</v>
      </c>
      <c r="C7625" s="221" t="s">
        <v>32</v>
      </c>
      <c r="D7625" s="222">
        <v>0.3845</v>
      </c>
      <c r="E7625" s="223">
        <f t="shared" si="1"/>
        <v>0.6155</v>
      </c>
      <c r="F7625" s="224">
        <v>114.93</v>
      </c>
    </row>
    <row r="7626">
      <c r="A7626" s="219" t="s">
        <v>15878</v>
      </c>
      <c r="B7626" s="220" t="s">
        <v>15879</v>
      </c>
      <c r="C7626" s="221" t="s">
        <v>32</v>
      </c>
      <c r="D7626" s="222">
        <v>0.399</v>
      </c>
      <c r="E7626" s="223">
        <f t="shared" si="1"/>
        <v>0.601</v>
      </c>
      <c r="F7626" s="224">
        <v>189.89</v>
      </c>
    </row>
    <row r="7627">
      <c r="A7627" s="219" t="s">
        <v>15880</v>
      </c>
      <c r="B7627" s="220" t="s">
        <v>15881</v>
      </c>
      <c r="C7627" s="221" t="s">
        <v>32</v>
      </c>
      <c r="D7627" s="222">
        <v>0.4016</v>
      </c>
      <c r="E7627" s="223">
        <f t="shared" si="1"/>
        <v>0.5984</v>
      </c>
      <c r="F7627" s="224">
        <v>215.9</v>
      </c>
    </row>
    <row r="7628">
      <c r="A7628" s="219" t="s">
        <v>15882</v>
      </c>
      <c r="B7628" s="220" t="s">
        <v>15883</v>
      </c>
      <c r="C7628" s="221" t="s">
        <v>32</v>
      </c>
      <c r="D7628" s="222">
        <v>0.4067</v>
      </c>
      <c r="E7628" s="223">
        <f t="shared" si="1"/>
        <v>0.5933</v>
      </c>
      <c r="F7628" s="224">
        <v>290.84</v>
      </c>
    </row>
    <row r="7629">
      <c r="A7629" s="219" t="s">
        <v>15884</v>
      </c>
      <c r="B7629" s="220" t="s">
        <v>15885</v>
      </c>
      <c r="C7629" s="221" t="s">
        <v>32</v>
      </c>
      <c r="D7629" s="222">
        <v>0.4079</v>
      </c>
      <c r="E7629" s="223">
        <f t="shared" si="1"/>
        <v>0.5921</v>
      </c>
      <c r="F7629" s="224">
        <v>316.88</v>
      </c>
    </row>
    <row r="7630">
      <c r="A7630" s="219" t="s">
        <v>15886</v>
      </c>
      <c r="B7630" s="220" t="s">
        <v>15887</v>
      </c>
      <c r="C7630" s="221" t="s">
        <v>32</v>
      </c>
      <c r="D7630" s="222">
        <v>0.4105</v>
      </c>
      <c r="E7630" s="223">
        <f t="shared" si="1"/>
        <v>0.5895</v>
      </c>
      <c r="F7630" s="224">
        <v>391.82</v>
      </c>
    </row>
    <row r="7631">
      <c r="A7631" s="219" t="s">
        <v>15888</v>
      </c>
      <c r="B7631" s="220" t="s">
        <v>15889</v>
      </c>
      <c r="C7631" s="221" t="s">
        <v>32</v>
      </c>
      <c r="D7631" s="222">
        <v>0.4111</v>
      </c>
      <c r="E7631" s="223">
        <f t="shared" si="1"/>
        <v>0.5889</v>
      </c>
      <c r="F7631" s="224">
        <v>417.84</v>
      </c>
    </row>
    <row r="7632">
      <c r="A7632" s="219" t="s">
        <v>15890</v>
      </c>
      <c r="B7632" s="220" t="s">
        <v>15891</v>
      </c>
      <c r="C7632" s="221" t="s">
        <v>32</v>
      </c>
      <c r="D7632" s="222">
        <v>0.4123</v>
      </c>
      <c r="E7632" s="223">
        <f t="shared" si="1"/>
        <v>0.5877</v>
      </c>
      <c r="F7632" s="224">
        <v>469.9</v>
      </c>
    </row>
    <row r="7633">
      <c r="A7633" s="219" t="s">
        <v>15892</v>
      </c>
      <c r="B7633" s="220" t="s">
        <v>15893</v>
      </c>
      <c r="C7633" s="221" t="s">
        <v>32</v>
      </c>
      <c r="D7633" s="222">
        <v>0.4139</v>
      </c>
      <c r="E7633" s="223">
        <f t="shared" si="1"/>
        <v>0.5861</v>
      </c>
      <c r="F7633" s="224">
        <v>570.88</v>
      </c>
    </row>
    <row r="7634">
      <c r="A7634" s="219" t="s">
        <v>15894</v>
      </c>
      <c r="B7634" s="220" t="s">
        <v>15895</v>
      </c>
      <c r="C7634" s="221" t="s">
        <v>32</v>
      </c>
      <c r="D7634" s="222">
        <v>0.3403</v>
      </c>
      <c r="E7634" s="223">
        <f t="shared" si="1"/>
        <v>0.6597</v>
      </c>
      <c r="F7634" s="224">
        <v>52.46</v>
      </c>
    </row>
    <row r="7635">
      <c r="A7635" s="219" t="s">
        <v>15896</v>
      </c>
      <c r="B7635" s="220" t="s">
        <v>15897</v>
      </c>
      <c r="C7635" s="221" t="s">
        <v>32</v>
      </c>
      <c r="D7635" s="222">
        <v>0.4145</v>
      </c>
      <c r="E7635" s="223">
        <f t="shared" si="1"/>
        <v>0.5855</v>
      </c>
      <c r="F7635" s="224">
        <v>622.93</v>
      </c>
    </row>
    <row r="7636">
      <c r="A7636" s="219" t="s">
        <v>15898</v>
      </c>
      <c r="B7636" s="220" t="s">
        <v>15899</v>
      </c>
      <c r="C7636" s="221" t="s">
        <v>32</v>
      </c>
      <c r="D7636" s="222">
        <v>0.4154</v>
      </c>
      <c r="E7636" s="223">
        <f t="shared" si="1"/>
        <v>0.5846</v>
      </c>
      <c r="F7636" s="224">
        <v>723.91</v>
      </c>
    </row>
    <row r="7637">
      <c r="A7637" s="219" t="s">
        <v>15900</v>
      </c>
      <c r="B7637" s="220" t="s">
        <v>15901</v>
      </c>
      <c r="C7637" s="221" t="s">
        <v>32</v>
      </c>
      <c r="D7637" s="222">
        <v>0.3714</v>
      </c>
      <c r="E7637" s="223">
        <f t="shared" si="1"/>
        <v>0.6286</v>
      </c>
      <c r="F7637" s="224">
        <v>84.93</v>
      </c>
    </row>
    <row r="7638">
      <c r="A7638" s="219" t="s">
        <v>15902</v>
      </c>
      <c r="B7638" s="220" t="s">
        <v>15903</v>
      </c>
      <c r="C7638" s="221" t="s">
        <v>32</v>
      </c>
      <c r="D7638" s="222">
        <v>0.4176</v>
      </c>
      <c r="E7638" s="223">
        <f t="shared" si="1"/>
        <v>0.5824</v>
      </c>
      <c r="F7638" s="224">
        <v>1154.56</v>
      </c>
    </row>
    <row r="7639">
      <c r="A7639" s="219" t="s">
        <v>15904</v>
      </c>
      <c r="B7639" s="220" t="s">
        <v>15905</v>
      </c>
      <c r="C7639" s="221" t="s">
        <v>32</v>
      </c>
      <c r="D7639" s="222">
        <v>0.4182</v>
      </c>
      <c r="E7639" s="223">
        <f t="shared" si="1"/>
        <v>0.5818</v>
      </c>
      <c r="F7639" s="224">
        <v>1384.11</v>
      </c>
    </row>
    <row r="7640">
      <c r="A7640" s="219" t="s">
        <v>15906</v>
      </c>
      <c r="B7640" s="220" t="s">
        <v>15907</v>
      </c>
      <c r="C7640" s="221" t="s">
        <v>32</v>
      </c>
      <c r="D7640" s="222">
        <v>0.387</v>
      </c>
      <c r="E7640" s="223">
        <f t="shared" si="1"/>
        <v>0.613</v>
      </c>
      <c r="F7640" s="224">
        <v>123.99</v>
      </c>
    </row>
    <row r="7641">
      <c r="A7641" s="219" t="s">
        <v>15908</v>
      </c>
      <c r="B7641" s="220" t="s">
        <v>15909</v>
      </c>
      <c r="C7641" s="221" t="s">
        <v>32</v>
      </c>
      <c r="D7641" s="222">
        <v>0.3952</v>
      </c>
      <c r="E7641" s="223">
        <f t="shared" si="1"/>
        <v>0.6048</v>
      </c>
      <c r="F7641" s="224">
        <v>163.02</v>
      </c>
    </row>
    <row r="7642">
      <c r="A7642" s="219" t="s">
        <v>15910</v>
      </c>
      <c r="B7642" s="220" t="s">
        <v>15911</v>
      </c>
      <c r="C7642" s="221" t="s">
        <v>32</v>
      </c>
      <c r="D7642" s="222">
        <v>0.4059</v>
      </c>
      <c r="E7642" s="223">
        <f t="shared" si="1"/>
        <v>0.5941</v>
      </c>
      <c r="F7642" s="224">
        <v>275.44</v>
      </c>
    </row>
    <row r="7643">
      <c r="A7643" s="219" t="s">
        <v>15912</v>
      </c>
      <c r="B7643" s="220" t="s">
        <v>15913</v>
      </c>
      <c r="C7643" s="221" t="s">
        <v>32</v>
      </c>
      <c r="D7643" s="222">
        <v>0.4078</v>
      </c>
      <c r="E7643" s="223">
        <f t="shared" si="1"/>
        <v>0.5922</v>
      </c>
      <c r="F7643" s="224">
        <v>314.48</v>
      </c>
    </row>
    <row r="7644">
      <c r="A7644" s="219" t="s">
        <v>15914</v>
      </c>
      <c r="B7644" s="220" t="s">
        <v>15915</v>
      </c>
      <c r="C7644" s="221" t="s">
        <v>32</v>
      </c>
      <c r="D7644" s="222">
        <v>0.4114</v>
      </c>
      <c r="E7644" s="223">
        <f t="shared" si="1"/>
        <v>0.5886</v>
      </c>
      <c r="F7644" s="224">
        <v>426.89</v>
      </c>
    </row>
    <row r="7645">
      <c r="A7645" s="219" t="s">
        <v>15916</v>
      </c>
      <c r="B7645" s="220" t="s">
        <v>15917</v>
      </c>
      <c r="C7645" s="221" t="s">
        <v>32</v>
      </c>
      <c r="D7645" s="222">
        <v>0.4122</v>
      </c>
      <c r="E7645" s="223">
        <f t="shared" si="1"/>
        <v>0.5878</v>
      </c>
      <c r="F7645" s="224">
        <v>465.94</v>
      </c>
    </row>
    <row r="7646">
      <c r="A7646" s="219" t="s">
        <v>15918</v>
      </c>
      <c r="B7646" s="220" t="s">
        <v>15919</v>
      </c>
      <c r="C7646" s="221" t="s">
        <v>32</v>
      </c>
      <c r="D7646" s="222">
        <v>0.4139</v>
      </c>
      <c r="E7646" s="223">
        <f t="shared" si="1"/>
        <v>0.5861</v>
      </c>
      <c r="F7646" s="224">
        <v>578.36</v>
      </c>
    </row>
    <row r="7647">
      <c r="A7647" s="219" t="s">
        <v>15920</v>
      </c>
      <c r="B7647" s="220" t="s">
        <v>15921</v>
      </c>
      <c r="C7647" s="221" t="s">
        <v>32</v>
      </c>
      <c r="D7647" s="222">
        <v>0.4144</v>
      </c>
      <c r="E7647" s="223">
        <f t="shared" si="1"/>
        <v>0.5856</v>
      </c>
      <c r="F7647" s="224">
        <v>617.38</v>
      </c>
    </row>
    <row r="7648">
      <c r="A7648" s="219" t="s">
        <v>15922</v>
      </c>
      <c r="B7648" s="220" t="s">
        <v>15923</v>
      </c>
      <c r="C7648" s="221" t="s">
        <v>32</v>
      </c>
      <c r="D7648" s="222">
        <v>0.4152</v>
      </c>
      <c r="E7648" s="223">
        <f t="shared" si="1"/>
        <v>0.5848</v>
      </c>
      <c r="F7648" s="224">
        <v>695.48</v>
      </c>
    </row>
    <row r="7649">
      <c r="A7649" s="219" t="s">
        <v>15924</v>
      </c>
      <c r="B7649" s="220" t="s">
        <v>15925</v>
      </c>
      <c r="C7649" s="221" t="s">
        <v>32</v>
      </c>
      <c r="D7649" s="222">
        <v>0.4163</v>
      </c>
      <c r="E7649" s="223">
        <f t="shared" si="1"/>
        <v>0.5837</v>
      </c>
      <c r="F7649" s="224">
        <v>846.92</v>
      </c>
    </row>
    <row r="7650">
      <c r="A7650" s="219" t="s">
        <v>15926</v>
      </c>
      <c r="B7650" s="220" t="s">
        <v>15927</v>
      </c>
      <c r="C7650" s="221" t="s">
        <v>32</v>
      </c>
      <c r="D7650" s="222">
        <v>0.3601</v>
      </c>
      <c r="E7650" s="223">
        <f t="shared" si="1"/>
        <v>0.6399</v>
      </c>
      <c r="F7650" s="224">
        <v>69.32</v>
      </c>
    </row>
    <row r="7651">
      <c r="A7651" s="219" t="s">
        <v>15928</v>
      </c>
      <c r="B7651" s="220" t="s">
        <v>15929</v>
      </c>
      <c r="C7651" s="221" t="s">
        <v>32</v>
      </c>
      <c r="D7651" s="222">
        <v>0.4167</v>
      </c>
      <c r="E7651" s="223">
        <f t="shared" si="1"/>
        <v>0.5833</v>
      </c>
      <c r="F7651" s="224">
        <v>925.01</v>
      </c>
    </row>
    <row r="7652">
      <c r="A7652" s="219" t="s">
        <v>15930</v>
      </c>
      <c r="B7652" s="220" t="s">
        <v>15931</v>
      </c>
      <c r="C7652" s="221" t="s">
        <v>32</v>
      </c>
      <c r="D7652" s="222">
        <v>0.4174</v>
      </c>
      <c r="E7652" s="223">
        <f t="shared" si="1"/>
        <v>0.5826</v>
      </c>
      <c r="F7652" s="224">
        <v>1076.47</v>
      </c>
    </row>
    <row r="7653">
      <c r="A7653" s="219" t="s">
        <v>15932</v>
      </c>
      <c r="B7653" s="220" t="s">
        <v>15933</v>
      </c>
      <c r="C7653" s="221" t="s">
        <v>107</v>
      </c>
      <c r="D7653" s="222">
        <v>0.4138</v>
      </c>
      <c r="E7653" s="223">
        <f t="shared" si="1"/>
        <v>0.5862</v>
      </c>
      <c r="F7653" s="224">
        <v>15.25</v>
      </c>
    </row>
    <row r="7654">
      <c r="A7654" s="219" t="s">
        <v>15934</v>
      </c>
      <c r="B7654" s="220" t="s">
        <v>15935</v>
      </c>
      <c r="C7654" s="221" t="s">
        <v>107</v>
      </c>
      <c r="D7654" s="222">
        <v>0.4378</v>
      </c>
      <c r="E7654" s="223">
        <f t="shared" si="1"/>
        <v>0.5622</v>
      </c>
      <c r="F7654" s="224">
        <v>151.08</v>
      </c>
    </row>
    <row r="7655">
      <c r="A7655" s="219" t="s">
        <v>15936</v>
      </c>
      <c r="B7655" s="220" t="s">
        <v>15937</v>
      </c>
      <c r="C7655" s="221" t="s">
        <v>107</v>
      </c>
      <c r="D7655" s="222">
        <v>0.4384</v>
      </c>
      <c r="E7655" s="223">
        <f t="shared" si="1"/>
        <v>0.5616</v>
      </c>
      <c r="F7655" s="224">
        <v>180.71</v>
      </c>
    </row>
    <row r="7656">
      <c r="A7656" s="219" t="s">
        <v>15938</v>
      </c>
      <c r="B7656" s="220" t="s">
        <v>15939</v>
      </c>
      <c r="C7656" s="221" t="s">
        <v>107</v>
      </c>
      <c r="D7656" s="222">
        <v>0.4231</v>
      </c>
      <c r="E7656" s="223">
        <f t="shared" si="1"/>
        <v>0.5769</v>
      </c>
      <c r="F7656" s="224">
        <v>21.51</v>
      </c>
    </row>
    <row r="7657">
      <c r="A7657" s="219" t="s">
        <v>15940</v>
      </c>
      <c r="B7657" s="220" t="s">
        <v>15941</v>
      </c>
      <c r="C7657" s="221" t="s">
        <v>107</v>
      </c>
      <c r="D7657" s="222">
        <v>0.428</v>
      </c>
      <c r="E7657" s="223">
        <f t="shared" si="1"/>
        <v>0.572</v>
      </c>
      <c r="F7657" s="224">
        <v>27.78</v>
      </c>
    </row>
    <row r="7658">
      <c r="A7658" s="219" t="s">
        <v>15942</v>
      </c>
      <c r="B7658" s="220" t="s">
        <v>15943</v>
      </c>
      <c r="C7658" s="221" t="s">
        <v>107</v>
      </c>
      <c r="D7658" s="222">
        <v>0.4289</v>
      </c>
      <c r="E7658" s="223">
        <f t="shared" si="1"/>
        <v>0.5711</v>
      </c>
      <c r="F7658" s="224">
        <v>42.48</v>
      </c>
    </row>
    <row r="7659">
      <c r="A7659" s="219" t="s">
        <v>15944</v>
      </c>
      <c r="B7659" s="220" t="s">
        <v>15945</v>
      </c>
      <c r="C7659" s="221" t="s">
        <v>107</v>
      </c>
      <c r="D7659" s="222">
        <v>0.4308</v>
      </c>
      <c r="E7659" s="223">
        <f t="shared" si="1"/>
        <v>0.5692</v>
      </c>
      <c r="F7659" s="224">
        <v>48.77</v>
      </c>
    </row>
    <row r="7660">
      <c r="A7660" s="219" t="s">
        <v>15946</v>
      </c>
      <c r="B7660" s="220" t="s">
        <v>15947</v>
      </c>
      <c r="C7660" s="221" t="s">
        <v>107</v>
      </c>
      <c r="D7660" s="222">
        <v>0.4312</v>
      </c>
      <c r="E7660" s="223">
        <f t="shared" si="1"/>
        <v>0.5688</v>
      </c>
      <c r="F7660" s="224">
        <v>63.45</v>
      </c>
    </row>
    <row r="7661">
      <c r="A7661" s="219" t="s">
        <v>15948</v>
      </c>
      <c r="B7661" s="220" t="s">
        <v>15949</v>
      </c>
      <c r="C7661" s="221" t="s">
        <v>107</v>
      </c>
      <c r="D7661" s="222">
        <v>0.4323</v>
      </c>
      <c r="E7661" s="223">
        <f t="shared" si="1"/>
        <v>0.5677</v>
      </c>
      <c r="F7661" s="224">
        <v>69.74</v>
      </c>
    </row>
    <row r="7662">
      <c r="A7662" s="219" t="s">
        <v>15950</v>
      </c>
      <c r="B7662" s="220" t="s">
        <v>15951</v>
      </c>
      <c r="C7662" s="221" t="s">
        <v>107</v>
      </c>
      <c r="D7662" s="222">
        <v>0.432</v>
      </c>
      <c r="E7662" s="223">
        <f t="shared" si="1"/>
        <v>0.568</v>
      </c>
      <c r="F7662" s="224">
        <v>84.43</v>
      </c>
    </row>
    <row r="7663">
      <c r="A7663" s="219" t="s">
        <v>15952</v>
      </c>
      <c r="B7663" s="220" t="s">
        <v>15953</v>
      </c>
      <c r="C7663" s="221" t="s">
        <v>107</v>
      </c>
      <c r="D7663" s="222">
        <v>0.4328</v>
      </c>
      <c r="E7663" s="223">
        <f t="shared" si="1"/>
        <v>0.5672</v>
      </c>
      <c r="F7663" s="224">
        <v>90.72</v>
      </c>
    </row>
    <row r="7664">
      <c r="A7664" s="219" t="s">
        <v>15954</v>
      </c>
      <c r="B7664" s="220" t="s">
        <v>15955</v>
      </c>
      <c r="C7664" s="221" t="s">
        <v>107</v>
      </c>
      <c r="D7664" s="222">
        <v>0.4344</v>
      </c>
      <c r="E7664" s="223">
        <f t="shared" si="1"/>
        <v>0.5656</v>
      </c>
      <c r="F7664" s="224">
        <v>103.23</v>
      </c>
    </row>
    <row r="7665">
      <c r="A7665" s="219" t="s">
        <v>15956</v>
      </c>
      <c r="B7665" s="220" t="s">
        <v>15957</v>
      </c>
      <c r="C7665" s="221" t="s">
        <v>107</v>
      </c>
      <c r="D7665" s="222">
        <v>0.436</v>
      </c>
      <c r="E7665" s="223">
        <f t="shared" si="1"/>
        <v>0.564</v>
      </c>
      <c r="F7665" s="224">
        <v>110.23</v>
      </c>
    </row>
    <row r="7666">
      <c r="A7666" s="219" t="s">
        <v>15958</v>
      </c>
      <c r="B7666" s="220" t="s">
        <v>15959</v>
      </c>
      <c r="C7666" s="221" t="s">
        <v>107</v>
      </c>
      <c r="D7666" s="222">
        <v>0.4086</v>
      </c>
      <c r="E7666" s="223">
        <f t="shared" si="1"/>
        <v>0.5914</v>
      </c>
      <c r="F7666" s="224">
        <v>12.75</v>
      </c>
    </row>
    <row r="7667">
      <c r="A7667" s="219" t="s">
        <v>15960</v>
      </c>
      <c r="B7667" s="220" t="s">
        <v>15961</v>
      </c>
      <c r="C7667" s="221" t="s">
        <v>107</v>
      </c>
      <c r="D7667" s="222">
        <v>0.4371</v>
      </c>
      <c r="E7667" s="223">
        <f t="shared" si="1"/>
        <v>0.5629</v>
      </c>
      <c r="F7667" s="224">
        <v>121.45</v>
      </c>
    </row>
    <row r="7668">
      <c r="A7668" s="219" t="s">
        <v>15962</v>
      </c>
      <c r="B7668" s="220" t="s">
        <v>15963</v>
      </c>
      <c r="C7668" s="221" t="s">
        <v>107</v>
      </c>
      <c r="D7668" s="222">
        <v>0.4371</v>
      </c>
      <c r="E7668" s="223">
        <f t="shared" si="1"/>
        <v>0.5629</v>
      </c>
      <c r="F7668" s="224">
        <v>139.86</v>
      </c>
    </row>
    <row r="7669">
      <c r="A7669" s="219" t="s">
        <v>15964</v>
      </c>
      <c r="B7669" s="220" t="s">
        <v>15965</v>
      </c>
      <c r="C7669" s="221" t="s">
        <v>145</v>
      </c>
      <c r="D7669" s="222">
        <v>0.3591</v>
      </c>
      <c r="E7669" s="223">
        <f t="shared" si="1"/>
        <v>0.6409</v>
      </c>
      <c r="F7669" s="224">
        <v>938.63</v>
      </c>
    </row>
    <row r="7670">
      <c r="A7670" s="219" t="s">
        <v>15966</v>
      </c>
      <c r="B7670" s="220" t="s">
        <v>15967</v>
      </c>
      <c r="C7670" s="221" t="s">
        <v>145</v>
      </c>
      <c r="D7670" s="222">
        <v>0.2641</v>
      </c>
      <c r="E7670" s="223">
        <f t="shared" si="1"/>
        <v>0.7359</v>
      </c>
      <c r="F7670" s="224">
        <v>896.08</v>
      </c>
    </row>
    <row r="7671">
      <c r="A7671" s="219" t="s">
        <v>15968</v>
      </c>
      <c r="B7671" s="220" t="s">
        <v>15969</v>
      </c>
      <c r="C7671" s="221" t="s">
        <v>145</v>
      </c>
      <c r="D7671" s="222">
        <v>0.3566</v>
      </c>
      <c r="E7671" s="223">
        <f t="shared" si="1"/>
        <v>0.6434</v>
      </c>
      <c r="F7671" s="224">
        <v>1160.24</v>
      </c>
    </row>
    <row r="7672">
      <c r="A7672" s="219" t="s">
        <v>15970</v>
      </c>
      <c r="B7672" s="220" t="s">
        <v>15971</v>
      </c>
      <c r="C7672" s="221" t="s">
        <v>145</v>
      </c>
      <c r="D7672" s="222">
        <v>0.2832</v>
      </c>
      <c r="E7672" s="223">
        <f t="shared" si="1"/>
        <v>0.7168</v>
      </c>
      <c r="F7672" s="224">
        <v>1115.95</v>
      </c>
    </row>
    <row r="7673">
      <c r="A7673" s="219" t="s">
        <v>15972</v>
      </c>
      <c r="B7673" s="220" t="s">
        <v>15973</v>
      </c>
      <c r="C7673" s="221" t="s">
        <v>145</v>
      </c>
      <c r="D7673" s="222">
        <v>0.1714</v>
      </c>
      <c r="E7673" s="223">
        <f t="shared" si="1"/>
        <v>0.8286</v>
      </c>
      <c r="F7673" s="224">
        <v>898.89</v>
      </c>
    </row>
    <row r="7674">
      <c r="A7674" s="219" t="s">
        <v>15974</v>
      </c>
      <c r="B7674" s="220" t="s">
        <v>15975</v>
      </c>
      <c r="C7674" s="221" t="s">
        <v>145</v>
      </c>
      <c r="D7674" s="222">
        <v>0.0606</v>
      </c>
      <c r="E7674" s="223">
        <f t="shared" si="1"/>
        <v>0.9394</v>
      </c>
      <c r="F7674" s="224">
        <v>849.49</v>
      </c>
    </row>
    <row r="7675">
      <c r="A7675" s="219" t="s">
        <v>15976</v>
      </c>
      <c r="B7675" s="220" t="s">
        <v>15977</v>
      </c>
      <c r="C7675" s="221" t="s">
        <v>145</v>
      </c>
      <c r="D7675" s="222">
        <v>0.3405</v>
      </c>
      <c r="E7675" s="223">
        <f t="shared" si="1"/>
        <v>0.6595</v>
      </c>
      <c r="F7675" s="224">
        <v>1060.4</v>
      </c>
    </row>
    <row r="7676">
      <c r="A7676" s="219" t="s">
        <v>15978</v>
      </c>
      <c r="B7676" s="220" t="s">
        <v>15979</v>
      </c>
      <c r="C7676" s="221" t="s">
        <v>145</v>
      </c>
      <c r="D7676" s="222">
        <v>0.2623</v>
      </c>
      <c r="E7676" s="223">
        <f t="shared" si="1"/>
        <v>0.7377</v>
      </c>
      <c r="F7676" s="224">
        <v>1018.17</v>
      </c>
    </row>
    <row r="7677">
      <c r="A7677" s="219" t="s">
        <v>15980</v>
      </c>
      <c r="B7677" s="220" t="s">
        <v>15981</v>
      </c>
      <c r="C7677" s="221" t="s">
        <v>145</v>
      </c>
      <c r="D7677" s="222">
        <v>0.1702</v>
      </c>
      <c r="E7677" s="223">
        <f t="shared" si="1"/>
        <v>0.8298</v>
      </c>
      <c r="F7677" s="224">
        <v>845.39</v>
      </c>
    </row>
    <row r="7678">
      <c r="A7678" s="219" t="s">
        <v>15982</v>
      </c>
      <c r="B7678" s="220" t="s">
        <v>15983</v>
      </c>
      <c r="C7678" s="221" t="s">
        <v>145</v>
      </c>
      <c r="D7678" s="222">
        <v>0.0572</v>
      </c>
      <c r="E7678" s="223">
        <f t="shared" si="1"/>
        <v>0.9428</v>
      </c>
      <c r="F7678" s="224">
        <v>798.75</v>
      </c>
    </row>
    <row r="7679">
      <c r="A7679" s="219" t="s">
        <v>15984</v>
      </c>
      <c r="B7679" s="220" t="s">
        <v>15985</v>
      </c>
      <c r="C7679" s="221" t="s">
        <v>145</v>
      </c>
      <c r="D7679" s="222">
        <v>0.413</v>
      </c>
      <c r="E7679" s="223">
        <f t="shared" si="1"/>
        <v>0.587</v>
      </c>
      <c r="F7679" s="224">
        <v>1331.92</v>
      </c>
    </row>
    <row r="7680">
      <c r="A7680" s="219" t="s">
        <v>15986</v>
      </c>
      <c r="B7680" s="220" t="s">
        <v>15987</v>
      </c>
      <c r="C7680" s="221" t="s">
        <v>145</v>
      </c>
      <c r="D7680" s="222">
        <v>0.3484</v>
      </c>
      <c r="E7680" s="223">
        <f t="shared" si="1"/>
        <v>0.6516</v>
      </c>
      <c r="F7680" s="224">
        <v>1284.5</v>
      </c>
    </row>
    <row r="7681">
      <c r="A7681" s="219" t="s">
        <v>15988</v>
      </c>
      <c r="B7681" s="220" t="s">
        <v>15989</v>
      </c>
      <c r="C7681" s="221" t="s">
        <v>145</v>
      </c>
      <c r="D7681" s="222">
        <v>0.1868</v>
      </c>
      <c r="E7681" s="223">
        <f t="shared" si="1"/>
        <v>0.8132</v>
      </c>
      <c r="F7681" s="224">
        <v>947.49</v>
      </c>
    </row>
    <row r="7682">
      <c r="A7682" s="219" t="s">
        <v>15990</v>
      </c>
      <c r="B7682" s="220" t="s">
        <v>15991</v>
      </c>
      <c r="C7682" s="221" t="s">
        <v>145</v>
      </c>
      <c r="D7682" s="222">
        <v>0.0766</v>
      </c>
      <c r="E7682" s="223">
        <f t="shared" si="1"/>
        <v>0.9234</v>
      </c>
      <c r="F7682" s="224">
        <v>893.94</v>
      </c>
    </row>
    <row r="7683">
      <c r="A7683" s="219" t="s">
        <v>15992</v>
      </c>
      <c r="B7683" s="220" t="s">
        <v>15993</v>
      </c>
      <c r="C7683" s="221" t="s">
        <v>145</v>
      </c>
      <c r="D7683" s="222">
        <v>0.3924</v>
      </c>
      <c r="E7683" s="223">
        <f t="shared" si="1"/>
        <v>0.6076</v>
      </c>
      <c r="F7683" s="224">
        <v>1256.85</v>
      </c>
    </row>
    <row r="7684">
      <c r="A7684" s="219" t="s">
        <v>15994</v>
      </c>
      <c r="B7684" s="220" t="s">
        <v>15995</v>
      </c>
      <c r="C7684" s="221" t="s">
        <v>145</v>
      </c>
      <c r="D7684" s="222">
        <v>0.3241</v>
      </c>
      <c r="E7684" s="223">
        <f t="shared" si="1"/>
        <v>0.6759</v>
      </c>
      <c r="F7684" s="224">
        <v>1210.44</v>
      </c>
    </row>
    <row r="7685">
      <c r="A7685" s="219" t="s">
        <v>15996</v>
      </c>
      <c r="B7685" s="220" t="s">
        <v>15997</v>
      </c>
      <c r="C7685" s="221" t="s">
        <v>145</v>
      </c>
      <c r="D7685" s="222">
        <v>0.1818</v>
      </c>
      <c r="E7685" s="223">
        <f t="shared" si="1"/>
        <v>0.8182</v>
      </c>
      <c r="F7685" s="224">
        <v>924.18</v>
      </c>
    </row>
    <row r="7686">
      <c r="A7686" s="219" t="s">
        <v>15998</v>
      </c>
      <c r="B7686" s="220" t="s">
        <v>15999</v>
      </c>
      <c r="C7686" s="221" t="s">
        <v>145</v>
      </c>
      <c r="D7686" s="222">
        <v>0.0706</v>
      </c>
      <c r="E7686" s="223">
        <f t="shared" si="1"/>
        <v>0.9294</v>
      </c>
      <c r="F7686" s="224">
        <v>871.96</v>
      </c>
    </row>
    <row r="7687">
      <c r="A7687" s="219" t="s">
        <v>16000</v>
      </c>
      <c r="B7687" s="220" t="s">
        <v>16001</v>
      </c>
      <c r="C7687" s="221" t="s">
        <v>145</v>
      </c>
      <c r="D7687" s="222">
        <v>0.0168</v>
      </c>
      <c r="E7687" s="223">
        <f t="shared" si="1"/>
        <v>0.9832</v>
      </c>
      <c r="F7687" s="224">
        <v>103.81</v>
      </c>
    </row>
    <row r="7688">
      <c r="A7688" s="219" t="s">
        <v>16002</v>
      </c>
      <c r="B7688" s="220" t="s">
        <v>16003</v>
      </c>
      <c r="C7688" s="221" t="s">
        <v>145</v>
      </c>
      <c r="D7688" s="222">
        <v>0.0107</v>
      </c>
      <c r="E7688" s="223">
        <f t="shared" si="1"/>
        <v>0.9893</v>
      </c>
      <c r="F7688" s="224">
        <v>163.33</v>
      </c>
    </row>
    <row r="7689">
      <c r="A7689" s="219" t="s">
        <v>16004</v>
      </c>
      <c r="B7689" s="220" t="s">
        <v>16005</v>
      </c>
      <c r="C7689" s="221" t="s">
        <v>145</v>
      </c>
      <c r="D7689" s="222">
        <v>0.012</v>
      </c>
      <c r="E7689" s="223">
        <f t="shared" si="1"/>
        <v>0.988</v>
      </c>
      <c r="F7689" s="224">
        <v>245.0</v>
      </c>
    </row>
    <row r="7690">
      <c r="A7690" s="219" t="s">
        <v>16006</v>
      </c>
      <c r="B7690" s="220" t="s">
        <v>16007</v>
      </c>
      <c r="C7690" s="221" t="s">
        <v>107</v>
      </c>
      <c r="D7690" s="222">
        <v>0.2746</v>
      </c>
      <c r="E7690" s="223">
        <f t="shared" si="1"/>
        <v>0.7254</v>
      </c>
      <c r="F7690" s="224">
        <v>42.24</v>
      </c>
    </row>
    <row r="7691">
      <c r="A7691" s="219" t="s">
        <v>16008</v>
      </c>
      <c r="B7691" s="220" t="s">
        <v>16009</v>
      </c>
      <c r="C7691" s="221" t="s">
        <v>107</v>
      </c>
      <c r="D7691" s="222">
        <v>0.2769</v>
      </c>
      <c r="E7691" s="223">
        <f t="shared" si="1"/>
        <v>0.7231</v>
      </c>
      <c r="F7691" s="224">
        <v>58.25</v>
      </c>
    </row>
    <row r="7692">
      <c r="A7692" s="219" t="s">
        <v>16010</v>
      </c>
      <c r="B7692" s="220" t="s">
        <v>16011</v>
      </c>
      <c r="C7692" s="221" t="s">
        <v>107</v>
      </c>
      <c r="D7692" s="222">
        <v>0.2839</v>
      </c>
      <c r="E7692" s="223">
        <f t="shared" si="1"/>
        <v>0.7161</v>
      </c>
      <c r="F7692" s="224">
        <v>70.02</v>
      </c>
    </row>
    <row r="7693">
      <c r="A7693" s="219" t="s">
        <v>16012</v>
      </c>
      <c r="B7693" s="220" t="s">
        <v>16013</v>
      </c>
      <c r="C7693" s="221" t="s">
        <v>107</v>
      </c>
      <c r="D7693" s="222">
        <v>0.1972</v>
      </c>
      <c r="E7693" s="223">
        <f t="shared" si="1"/>
        <v>0.8028</v>
      </c>
      <c r="F7693" s="224">
        <v>32.2</v>
      </c>
    </row>
    <row r="7694">
      <c r="A7694" s="219" t="s">
        <v>16014</v>
      </c>
      <c r="B7694" s="220" t="s">
        <v>16015</v>
      </c>
      <c r="C7694" s="221" t="s">
        <v>107</v>
      </c>
      <c r="D7694" s="222">
        <v>0.2116</v>
      </c>
      <c r="E7694" s="223">
        <f t="shared" si="1"/>
        <v>0.7884</v>
      </c>
      <c r="F7694" s="224">
        <v>46.83</v>
      </c>
    </row>
    <row r="7695">
      <c r="A7695" s="219" t="s">
        <v>16016</v>
      </c>
      <c r="B7695" s="220" t="s">
        <v>16017</v>
      </c>
      <c r="C7695" s="221" t="s">
        <v>107</v>
      </c>
      <c r="D7695" s="222">
        <v>0.2526</v>
      </c>
      <c r="E7695" s="223">
        <f t="shared" si="1"/>
        <v>0.7474</v>
      </c>
      <c r="F7695" s="224">
        <v>50.23</v>
      </c>
    </row>
    <row r="7696">
      <c r="A7696" s="219" t="s">
        <v>16018</v>
      </c>
      <c r="B7696" s="220" t="s">
        <v>16019</v>
      </c>
      <c r="C7696" s="221" t="s">
        <v>107</v>
      </c>
      <c r="D7696" s="222">
        <v>0.2524</v>
      </c>
      <c r="E7696" s="223">
        <f t="shared" si="1"/>
        <v>0.7476</v>
      </c>
      <c r="F7696" s="224">
        <v>45.0</v>
      </c>
    </row>
    <row r="7697">
      <c r="A7697" s="219" t="s">
        <v>16020</v>
      </c>
      <c r="B7697" s="220" t="s">
        <v>16021</v>
      </c>
      <c r="C7697" s="221" t="s">
        <v>107</v>
      </c>
      <c r="D7697" s="222">
        <v>0.2691</v>
      </c>
      <c r="E7697" s="223">
        <f t="shared" si="1"/>
        <v>0.7309</v>
      </c>
      <c r="F7697" s="224">
        <v>53.07</v>
      </c>
    </row>
    <row r="7698">
      <c r="A7698" s="219" t="s">
        <v>16022</v>
      </c>
      <c r="B7698" s="220" t="s">
        <v>16023</v>
      </c>
      <c r="C7698" s="221" t="s">
        <v>107</v>
      </c>
      <c r="D7698" s="222">
        <v>0.2813</v>
      </c>
      <c r="E7698" s="223">
        <f t="shared" si="1"/>
        <v>0.7187</v>
      </c>
      <c r="F7698" s="224">
        <v>61.15</v>
      </c>
    </row>
    <row r="7699">
      <c r="A7699" s="219" t="s">
        <v>16024</v>
      </c>
      <c r="B7699" s="220" t="s">
        <v>16025</v>
      </c>
      <c r="C7699" s="221" t="s">
        <v>107</v>
      </c>
      <c r="D7699" s="222">
        <v>0.5226</v>
      </c>
      <c r="E7699" s="223">
        <f t="shared" si="1"/>
        <v>0.4774</v>
      </c>
      <c r="F7699" s="224">
        <v>35.86</v>
      </c>
    </row>
    <row r="7700">
      <c r="A7700" s="219" t="s">
        <v>16026</v>
      </c>
      <c r="B7700" s="220" t="s">
        <v>16027</v>
      </c>
      <c r="C7700" s="221" t="s">
        <v>107</v>
      </c>
      <c r="D7700" s="222">
        <v>0.5221</v>
      </c>
      <c r="E7700" s="223">
        <f t="shared" si="1"/>
        <v>0.4779</v>
      </c>
      <c r="F7700" s="224">
        <v>53.0</v>
      </c>
    </row>
    <row r="7701">
      <c r="A7701" s="219" t="s">
        <v>16028</v>
      </c>
      <c r="B7701" s="220" t="s">
        <v>16029</v>
      </c>
      <c r="C7701" s="221" t="s">
        <v>107</v>
      </c>
      <c r="D7701" s="222">
        <v>0.5213</v>
      </c>
      <c r="E7701" s="223">
        <f t="shared" si="1"/>
        <v>0.4787</v>
      </c>
      <c r="F7701" s="224">
        <v>73.62</v>
      </c>
    </row>
    <row r="7702">
      <c r="A7702" s="219" t="s">
        <v>16030</v>
      </c>
      <c r="B7702" s="220" t="s">
        <v>16031</v>
      </c>
      <c r="C7702" s="221" t="s">
        <v>107</v>
      </c>
      <c r="D7702" s="222">
        <v>0.205</v>
      </c>
      <c r="E7702" s="223">
        <f t="shared" si="1"/>
        <v>0.795</v>
      </c>
      <c r="F7702" s="224">
        <v>23.02</v>
      </c>
    </row>
    <row r="7703">
      <c r="A7703" s="219" t="s">
        <v>16032</v>
      </c>
      <c r="B7703" s="220" t="s">
        <v>16033</v>
      </c>
      <c r="C7703" s="221" t="s">
        <v>107</v>
      </c>
      <c r="D7703" s="222">
        <v>0.2078</v>
      </c>
      <c r="E7703" s="223">
        <f t="shared" si="1"/>
        <v>0.7922</v>
      </c>
      <c r="F7703" s="224">
        <v>26.03</v>
      </c>
    </row>
    <row r="7704">
      <c r="A7704" s="219" t="s">
        <v>16034</v>
      </c>
      <c r="B7704" s="220" t="s">
        <v>16035</v>
      </c>
      <c r="C7704" s="221" t="s">
        <v>107</v>
      </c>
      <c r="D7704" s="222">
        <v>0.2099</v>
      </c>
      <c r="E7704" s="223">
        <f t="shared" si="1"/>
        <v>0.7901</v>
      </c>
      <c r="F7704" s="224">
        <v>29.39</v>
      </c>
    </row>
    <row r="7705">
      <c r="A7705" s="219" t="s">
        <v>16036</v>
      </c>
      <c r="B7705" s="220" t="s">
        <v>16037</v>
      </c>
      <c r="C7705" s="221" t="s">
        <v>107</v>
      </c>
      <c r="D7705" s="222">
        <v>0.6328</v>
      </c>
      <c r="E7705" s="223">
        <f t="shared" si="1"/>
        <v>0.3672</v>
      </c>
      <c r="F7705" s="224">
        <v>13.48</v>
      </c>
    </row>
    <row r="7706">
      <c r="A7706" s="219" t="s">
        <v>16038</v>
      </c>
      <c r="B7706" s="220" t="s">
        <v>16039</v>
      </c>
      <c r="C7706" s="221" t="s">
        <v>107</v>
      </c>
      <c r="D7706" s="222">
        <v>0.1183</v>
      </c>
      <c r="E7706" s="223">
        <f t="shared" si="1"/>
        <v>0.8817</v>
      </c>
      <c r="F7706" s="224">
        <v>12.09</v>
      </c>
    </row>
    <row r="7707">
      <c r="A7707" s="219" t="s">
        <v>16040</v>
      </c>
      <c r="B7707" s="220" t="s">
        <v>16041</v>
      </c>
      <c r="C7707" s="221" t="s">
        <v>107</v>
      </c>
      <c r="D7707" s="222">
        <v>0.523</v>
      </c>
      <c r="E7707" s="223">
        <f t="shared" si="1"/>
        <v>0.477</v>
      </c>
      <c r="F7707" s="224">
        <v>30.88</v>
      </c>
    </row>
    <row r="7708">
      <c r="A7708" s="219" t="s">
        <v>16042</v>
      </c>
      <c r="B7708" s="220" t="s">
        <v>16043</v>
      </c>
      <c r="C7708" s="221" t="s">
        <v>107</v>
      </c>
      <c r="D7708" s="222">
        <v>0.2303</v>
      </c>
      <c r="E7708" s="223">
        <f t="shared" si="1"/>
        <v>0.7697</v>
      </c>
      <c r="F7708" s="224">
        <v>42.29</v>
      </c>
    </row>
    <row r="7709">
      <c r="A7709" s="219" t="s">
        <v>16044</v>
      </c>
      <c r="B7709" s="220" t="s">
        <v>16045</v>
      </c>
      <c r="C7709" s="221" t="s">
        <v>107</v>
      </c>
      <c r="D7709" s="222">
        <v>0.2524</v>
      </c>
      <c r="E7709" s="223">
        <f t="shared" si="1"/>
        <v>0.7476</v>
      </c>
      <c r="F7709" s="224">
        <v>59.24</v>
      </c>
    </row>
    <row r="7710">
      <c r="A7710" s="219" t="s">
        <v>16046</v>
      </c>
      <c r="B7710" s="220" t="s">
        <v>16047</v>
      </c>
      <c r="C7710" s="221" t="s">
        <v>107</v>
      </c>
      <c r="D7710" s="222">
        <v>0.2663</v>
      </c>
      <c r="E7710" s="223">
        <f t="shared" si="1"/>
        <v>0.7337</v>
      </c>
      <c r="F7710" s="224">
        <v>71.51</v>
      </c>
    </row>
    <row r="7711">
      <c r="A7711" s="219" t="s">
        <v>16048</v>
      </c>
      <c r="B7711" s="220" t="s">
        <v>16049</v>
      </c>
      <c r="C7711" s="221" t="s">
        <v>107</v>
      </c>
      <c r="D7711" s="222">
        <v>0.3047</v>
      </c>
      <c r="E7711" s="223">
        <f t="shared" si="1"/>
        <v>0.6953</v>
      </c>
      <c r="F7711" s="224">
        <v>58.42</v>
      </c>
    </row>
    <row r="7712">
      <c r="A7712" s="219" t="s">
        <v>16050</v>
      </c>
      <c r="B7712" s="220" t="s">
        <v>16051</v>
      </c>
      <c r="C7712" s="221" t="s">
        <v>107</v>
      </c>
      <c r="D7712" s="222">
        <v>0.3203</v>
      </c>
      <c r="E7712" s="223">
        <f t="shared" si="1"/>
        <v>0.6797</v>
      </c>
      <c r="F7712" s="224">
        <v>70.87</v>
      </c>
    </row>
    <row r="7713">
      <c r="A7713" s="219" t="s">
        <v>16052</v>
      </c>
      <c r="B7713" s="220" t="s">
        <v>16053</v>
      </c>
      <c r="C7713" s="221" t="s">
        <v>107</v>
      </c>
      <c r="D7713" s="222">
        <v>0.3311</v>
      </c>
      <c r="E7713" s="223">
        <f t="shared" si="1"/>
        <v>0.6689</v>
      </c>
      <c r="F7713" s="224">
        <v>83.31</v>
      </c>
    </row>
    <row r="7714">
      <c r="A7714" s="219" t="s">
        <v>16054</v>
      </c>
      <c r="B7714" s="220" t="s">
        <v>16055</v>
      </c>
      <c r="C7714" s="221" t="s">
        <v>107</v>
      </c>
      <c r="D7714" s="222">
        <v>0.5234</v>
      </c>
      <c r="E7714" s="223">
        <f t="shared" si="1"/>
        <v>0.4766</v>
      </c>
      <c r="F7714" s="224">
        <v>36.05</v>
      </c>
    </row>
    <row r="7715">
      <c r="A7715" s="219" t="s">
        <v>16056</v>
      </c>
      <c r="B7715" s="220" t="s">
        <v>16057</v>
      </c>
      <c r="C7715" s="221" t="s">
        <v>107</v>
      </c>
      <c r="D7715" s="222">
        <v>0.523</v>
      </c>
      <c r="E7715" s="223">
        <f t="shared" si="1"/>
        <v>0.477</v>
      </c>
      <c r="F7715" s="224">
        <v>53.25</v>
      </c>
    </row>
    <row r="7716">
      <c r="A7716" s="219" t="s">
        <v>16058</v>
      </c>
      <c r="B7716" s="220" t="s">
        <v>16059</v>
      </c>
      <c r="C7716" s="221" t="s">
        <v>107</v>
      </c>
      <c r="D7716" s="222">
        <v>0.5218</v>
      </c>
      <c r="E7716" s="223">
        <f t="shared" si="1"/>
        <v>0.4782</v>
      </c>
      <c r="F7716" s="224">
        <v>73.84</v>
      </c>
    </row>
    <row r="7717">
      <c r="A7717" s="219" t="s">
        <v>16060</v>
      </c>
      <c r="B7717" s="220" t="s">
        <v>16061</v>
      </c>
      <c r="C7717" s="221" t="s">
        <v>107</v>
      </c>
      <c r="D7717" s="222">
        <v>0.2089</v>
      </c>
      <c r="E7717" s="223">
        <f t="shared" si="1"/>
        <v>0.7911</v>
      </c>
      <c r="F7717" s="224">
        <v>23.41</v>
      </c>
    </row>
    <row r="7718">
      <c r="A7718" s="219" t="s">
        <v>16062</v>
      </c>
      <c r="B7718" s="220" t="s">
        <v>16063</v>
      </c>
      <c r="C7718" s="221" t="s">
        <v>107</v>
      </c>
      <c r="D7718" s="222">
        <v>0.2121</v>
      </c>
      <c r="E7718" s="223">
        <f t="shared" si="1"/>
        <v>0.7879</v>
      </c>
      <c r="F7718" s="224">
        <v>26.45</v>
      </c>
    </row>
    <row r="7719">
      <c r="A7719" s="219" t="s">
        <v>16064</v>
      </c>
      <c r="B7719" s="220" t="s">
        <v>16065</v>
      </c>
      <c r="C7719" s="221" t="s">
        <v>107</v>
      </c>
      <c r="D7719" s="222">
        <v>0.2126</v>
      </c>
      <c r="E7719" s="223">
        <f t="shared" si="1"/>
        <v>0.7874</v>
      </c>
      <c r="F7719" s="224">
        <v>30.24</v>
      </c>
    </row>
    <row r="7720">
      <c r="A7720" s="219" t="s">
        <v>16066</v>
      </c>
      <c r="B7720" s="220" t="s">
        <v>16067</v>
      </c>
      <c r="C7720" s="221" t="s">
        <v>77</v>
      </c>
      <c r="D7720" s="222">
        <v>0.0549</v>
      </c>
      <c r="E7720" s="223">
        <f t="shared" si="1"/>
        <v>0.9451</v>
      </c>
      <c r="F7720" s="224">
        <v>478.35</v>
      </c>
    </row>
    <row r="7721">
      <c r="A7721" s="219" t="s">
        <v>16068</v>
      </c>
      <c r="B7721" s="220" t="s">
        <v>16069</v>
      </c>
      <c r="C7721" s="221" t="s">
        <v>77</v>
      </c>
      <c r="D7721" s="222">
        <v>0.0436</v>
      </c>
      <c r="E7721" s="223">
        <f t="shared" si="1"/>
        <v>0.9564</v>
      </c>
      <c r="F7721" s="224">
        <v>459.73</v>
      </c>
    </row>
    <row r="7722">
      <c r="A7722" s="219" t="s">
        <v>16070</v>
      </c>
      <c r="B7722" s="220" t="s">
        <v>16071</v>
      </c>
      <c r="C7722" s="221" t="s">
        <v>77</v>
      </c>
      <c r="D7722" s="222">
        <v>0.1179</v>
      </c>
      <c r="E7722" s="223">
        <f t="shared" si="1"/>
        <v>0.8821</v>
      </c>
      <c r="F7722" s="224">
        <v>278.13</v>
      </c>
    </row>
    <row r="7723">
      <c r="A7723" s="219" t="s">
        <v>16072</v>
      </c>
      <c r="B7723" s="220" t="s">
        <v>16073</v>
      </c>
      <c r="C7723" s="221" t="s">
        <v>77</v>
      </c>
      <c r="D7723" s="222">
        <v>0.1623</v>
      </c>
      <c r="E7723" s="223">
        <f t="shared" si="1"/>
        <v>0.8377</v>
      </c>
      <c r="F7723" s="224">
        <v>166.69</v>
      </c>
    </row>
    <row r="7724">
      <c r="A7724" s="219" t="s">
        <v>16074</v>
      </c>
      <c r="B7724" s="220" t="s">
        <v>16075</v>
      </c>
      <c r="C7724" s="221" t="s">
        <v>77</v>
      </c>
      <c r="D7724" s="222">
        <v>0.0376</v>
      </c>
      <c r="E7724" s="223">
        <f t="shared" si="1"/>
        <v>0.9624</v>
      </c>
      <c r="F7724" s="224">
        <v>1686.02</v>
      </c>
    </row>
    <row r="7725">
      <c r="A7725" s="219" t="s">
        <v>16076</v>
      </c>
      <c r="B7725" s="220" t="s">
        <v>16077</v>
      </c>
      <c r="C7725" s="221" t="s">
        <v>77</v>
      </c>
      <c r="D7725" s="222">
        <v>0.0302</v>
      </c>
      <c r="E7725" s="223">
        <f t="shared" si="1"/>
        <v>0.9698</v>
      </c>
      <c r="F7725" s="224">
        <v>1922.03</v>
      </c>
    </row>
    <row r="7726">
      <c r="A7726" s="219" t="s">
        <v>16078</v>
      </c>
      <c r="B7726" s="220" t="s">
        <v>16079</v>
      </c>
      <c r="C7726" s="221" t="s">
        <v>77</v>
      </c>
      <c r="D7726" s="222">
        <v>0.08</v>
      </c>
      <c r="E7726" s="223">
        <f t="shared" si="1"/>
        <v>0.92</v>
      </c>
      <c r="F7726" s="224">
        <v>871.78</v>
      </c>
    </row>
    <row r="7727">
      <c r="A7727" s="219" t="s">
        <v>16080</v>
      </c>
      <c r="B7727" s="220" t="s">
        <v>16081</v>
      </c>
      <c r="C7727" s="221" t="s">
        <v>77</v>
      </c>
      <c r="D7727" s="222">
        <v>0.0944</v>
      </c>
      <c r="E7727" s="223">
        <f t="shared" si="1"/>
        <v>0.9056</v>
      </c>
      <c r="F7727" s="224">
        <v>347.38</v>
      </c>
    </row>
    <row r="7728">
      <c r="A7728" s="219" t="s">
        <v>16082</v>
      </c>
      <c r="B7728" s="220" t="s">
        <v>16083</v>
      </c>
      <c r="C7728" s="221" t="s">
        <v>77</v>
      </c>
      <c r="D7728" s="222">
        <v>0.1146</v>
      </c>
      <c r="E7728" s="223">
        <f t="shared" si="1"/>
        <v>0.8854</v>
      </c>
      <c r="F7728" s="224">
        <v>235.94</v>
      </c>
    </row>
    <row r="7729">
      <c r="A7729" s="219" t="s">
        <v>16084</v>
      </c>
      <c r="B7729" s="220" t="s">
        <v>16085</v>
      </c>
      <c r="C7729" s="221" t="s">
        <v>77</v>
      </c>
      <c r="D7729" s="222">
        <v>0.0792</v>
      </c>
      <c r="E7729" s="223">
        <f t="shared" si="1"/>
        <v>0.9208</v>
      </c>
      <c r="F7729" s="224">
        <v>331.44</v>
      </c>
    </row>
    <row r="7730">
      <c r="A7730" s="219" t="s">
        <v>16086</v>
      </c>
      <c r="B7730" s="220" t="s">
        <v>16087</v>
      </c>
      <c r="C7730" s="221" t="s">
        <v>77</v>
      </c>
      <c r="D7730" s="222">
        <v>0.0899</v>
      </c>
      <c r="E7730" s="223">
        <f t="shared" si="1"/>
        <v>0.9101</v>
      </c>
      <c r="F7730" s="224">
        <v>240.51</v>
      </c>
    </row>
    <row r="7731">
      <c r="A7731" s="219" t="s">
        <v>16088</v>
      </c>
      <c r="B7731" s="220" t="s">
        <v>16089</v>
      </c>
      <c r="C7731" s="221" t="s">
        <v>77</v>
      </c>
      <c r="D7731" s="222">
        <v>0.0529</v>
      </c>
      <c r="E7731" s="223">
        <f t="shared" si="1"/>
        <v>0.9471</v>
      </c>
      <c r="F7731" s="224">
        <v>378.94</v>
      </c>
    </row>
    <row r="7732">
      <c r="A7732" s="219" t="s">
        <v>16090</v>
      </c>
      <c r="B7732" s="220" t="s">
        <v>16091</v>
      </c>
      <c r="C7732" s="221" t="s">
        <v>77</v>
      </c>
      <c r="D7732" s="222">
        <v>0.0534</v>
      </c>
      <c r="E7732" s="223">
        <f t="shared" si="1"/>
        <v>0.9466</v>
      </c>
      <c r="F7732" s="224">
        <v>308.54</v>
      </c>
    </row>
    <row r="7733">
      <c r="A7733" s="219" t="s">
        <v>16092</v>
      </c>
      <c r="B7733" s="220" t="s">
        <v>16093</v>
      </c>
      <c r="C7733" s="221" t="s">
        <v>77</v>
      </c>
      <c r="D7733" s="222">
        <v>0.0317</v>
      </c>
      <c r="E7733" s="223">
        <f t="shared" si="1"/>
        <v>0.9683</v>
      </c>
      <c r="F7733" s="224">
        <v>412.2</v>
      </c>
    </row>
    <row r="7734">
      <c r="A7734" s="219" t="s">
        <v>16094</v>
      </c>
      <c r="B7734" s="220" t="s">
        <v>16095</v>
      </c>
      <c r="C7734" s="221" t="s">
        <v>77</v>
      </c>
      <c r="D7734" s="222">
        <v>0.0293</v>
      </c>
      <c r="E7734" s="223">
        <f t="shared" si="1"/>
        <v>0.9707</v>
      </c>
      <c r="F7734" s="224">
        <v>366.77</v>
      </c>
    </row>
    <row r="7735">
      <c r="A7735" s="219" t="s">
        <v>16096</v>
      </c>
      <c r="B7735" s="220" t="s">
        <v>16097</v>
      </c>
      <c r="C7735" s="221" t="s">
        <v>77</v>
      </c>
      <c r="D7735" s="222">
        <v>0.1155</v>
      </c>
      <c r="E7735" s="223">
        <f t="shared" si="1"/>
        <v>0.8845</v>
      </c>
      <c r="F7735" s="224">
        <v>283.9</v>
      </c>
    </row>
    <row r="7736">
      <c r="A7736" s="219" t="s">
        <v>16098</v>
      </c>
      <c r="B7736" s="220" t="s">
        <v>16099</v>
      </c>
      <c r="C7736" s="221" t="s">
        <v>77</v>
      </c>
      <c r="D7736" s="222">
        <v>0.1568</v>
      </c>
      <c r="E7736" s="223">
        <f t="shared" si="1"/>
        <v>0.8432</v>
      </c>
      <c r="F7736" s="224">
        <v>172.46</v>
      </c>
    </row>
    <row r="7737">
      <c r="A7737" s="219" t="s">
        <v>16100</v>
      </c>
      <c r="B7737" s="220" t="s">
        <v>16101</v>
      </c>
      <c r="C7737" s="221" t="s">
        <v>77</v>
      </c>
      <c r="D7737" s="222">
        <v>0.1089</v>
      </c>
      <c r="E7737" s="223">
        <f t="shared" si="1"/>
        <v>0.8911</v>
      </c>
      <c r="F7737" s="224">
        <v>301.22</v>
      </c>
    </row>
    <row r="7738">
      <c r="A7738" s="219" t="s">
        <v>16102</v>
      </c>
      <c r="B7738" s="220" t="s">
        <v>16103</v>
      </c>
      <c r="C7738" s="221" t="s">
        <v>77</v>
      </c>
      <c r="D7738" s="222">
        <v>0.0894</v>
      </c>
      <c r="E7738" s="223">
        <f t="shared" si="1"/>
        <v>0.9106</v>
      </c>
      <c r="F7738" s="224">
        <v>293.68</v>
      </c>
    </row>
    <row r="7739">
      <c r="A7739" s="219" t="s">
        <v>16104</v>
      </c>
      <c r="B7739" s="220" t="s">
        <v>16105</v>
      </c>
      <c r="C7739" s="221" t="s">
        <v>77</v>
      </c>
      <c r="D7739" s="222">
        <v>0.1066</v>
      </c>
      <c r="E7739" s="223">
        <f t="shared" si="1"/>
        <v>0.8934</v>
      </c>
      <c r="F7739" s="224">
        <v>202.75</v>
      </c>
    </row>
    <row r="7740">
      <c r="A7740" s="219" t="s">
        <v>16106</v>
      </c>
      <c r="B7740" s="220" t="s">
        <v>16107</v>
      </c>
      <c r="C7740" s="221" t="s">
        <v>77</v>
      </c>
      <c r="D7740" s="222">
        <v>0.0673</v>
      </c>
      <c r="E7740" s="223">
        <f t="shared" si="1"/>
        <v>0.9327</v>
      </c>
      <c r="F7740" s="224">
        <v>298.14</v>
      </c>
    </row>
    <row r="7741">
      <c r="A7741" s="219" t="s">
        <v>16108</v>
      </c>
      <c r="B7741" s="220" t="s">
        <v>16109</v>
      </c>
      <c r="C7741" s="221" t="s">
        <v>77</v>
      </c>
      <c r="D7741" s="222">
        <v>0.0724</v>
      </c>
      <c r="E7741" s="223">
        <f t="shared" si="1"/>
        <v>0.9276</v>
      </c>
      <c r="F7741" s="224">
        <v>227.74</v>
      </c>
    </row>
    <row r="7742">
      <c r="A7742" s="219" t="s">
        <v>16110</v>
      </c>
      <c r="B7742" s="220" t="s">
        <v>16111</v>
      </c>
      <c r="C7742" s="221" t="s">
        <v>77</v>
      </c>
      <c r="D7742" s="222">
        <v>0.0412</v>
      </c>
      <c r="E7742" s="223">
        <f t="shared" si="1"/>
        <v>0.9588</v>
      </c>
      <c r="F7742" s="224">
        <v>361.84</v>
      </c>
    </row>
    <row r="7743">
      <c r="A7743" s="219" t="s">
        <v>16112</v>
      </c>
      <c r="B7743" s="220" t="s">
        <v>16113</v>
      </c>
      <c r="C7743" s="221" t="s">
        <v>77</v>
      </c>
      <c r="D7743" s="222">
        <v>0.0396</v>
      </c>
      <c r="E7743" s="223">
        <f t="shared" si="1"/>
        <v>0.9604</v>
      </c>
      <c r="F7743" s="224">
        <v>309.67</v>
      </c>
    </row>
    <row r="7744">
      <c r="A7744" s="219" t="s">
        <v>16114</v>
      </c>
      <c r="B7744" s="220" t="s">
        <v>16115</v>
      </c>
      <c r="C7744" s="221" t="s">
        <v>77</v>
      </c>
      <c r="D7744" s="222">
        <v>0.1425</v>
      </c>
      <c r="E7744" s="223">
        <f t="shared" si="1"/>
        <v>0.8575</v>
      </c>
      <c r="F7744" s="224">
        <v>189.78</v>
      </c>
    </row>
    <row r="7745">
      <c r="A7745" s="219" t="s">
        <v>16116</v>
      </c>
      <c r="B7745" s="220" t="s">
        <v>16117</v>
      </c>
      <c r="C7745" s="221" t="s">
        <v>77</v>
      </c>
      <c r="D7745" s="222">
        <v>0.1085</v>
      </c>
      <c r="E7745" s="223">
        <f t="shared" si="1"/>
        <v>0.8915</v>
      </c>
      <c r="F7745" s="224">
        <v>547.53</v>
      </c>
    </row>
    <row r="7746">
      <c r="A7746" s="219" t="s">
        <v>16118</v>
      </c>
      <c r="B7746" s="220" t="s">
        <v>16119</v>
      </c>
      <c r="C7746" s="221" t="s">
        <v>77</v>
      </c>
      <c r="D7746" s="222">
        <v>0.1633</v>
      </c>
      <c r="E7746" s="223">
        <f t="shared" si="1"/>
        <v>0.8367</v>
      </c>
      <c r="F7746" s="224">
        <v>406.9</v>
      </c>
    </row>
    <row r="7747">
      <c r="A7747" s="219" t="s">
        <v>16120</v>
      </c>
      <c r="B7747" s="220" t="s">
        <v>16121</v>
      </c>
      <c r="C7747" s="221" t="s">
        <v>77</v>
      </c>
      <c r="D7747" s="222">
        <v>0.1357</v>
      </c>
      <c r="E7747" s="223">
        <f t="shared" si="1"/>
        <v>0.8643</v>
      </c>
      <c r="F7747" s="224">
        <v>466.42</v>
      </c>
    </row>
    <row r="7748">
      <c r="A7748" s="219" t="s">
        <v>16122</v>
      </c>
      <c r="B7748" s="220" t="s">
        <v>16123</v>
      </c>
      <c r="C7748" s="221" t="s">
        <v>32</v>
      </c>
      <c r="D7748" s="222">
        <v>0.2895</v>
      </c>
      <c r="E7748" s="223">
        <f t="shared" si="1"/>
        <v>0.7105</v>
      </c>
      <c r="F7748" s="224">
        <v>291.92</v>
      </c>
    </row>
    <row r="7749">
      <c r="A7749" s="219" t="s">
        <v>16124</v>
      </c>
      <c r="B7749" s="220" t="s">
        <v>16125</v>
      </c>
      <c r="C7749" s="221" t="s">
        <v>32</v>
      </c>
      <c r="D7749" s="222">
        <v>0.074</v>
      </c>
      <c r="E7749" s="223">
        <f t="shared" si="1"/>
        <v>0.926</v>
      </c>
      <c r="F7749" s="224">
        <v>1028.42</v>
      </c>
    </row>
    <row r="7750">
      <c r="A7750" s="219" t="s">
        <v>16126</v>
      </c>
      <c r="B7750" s="220" t="s">
        <v>16127</v>
      </c>
      <c r="C7750" s="221" t="s">
        <v>32</v>
      </c>
      <c r="D7750" s="222">
        <v>0.0666</v>
      </c>
      <c r="E7750" s="223">
        <f t="shared" si="1"/>
        <v>0.9334</v>
      </c>
      <c r="F7750" s="224">
        <v>4248.92</v>
      </c>
    </row>
    <row r="7751">
      <c r="A7751" s="219" t="s">
        <v>16128</v>
      </c>
      <c r="B7751" s="220" t="s">
        <v>16129</v>
      </c>
      <c r="C7751" s="221" t="s">
        <v>32</v>
      </c>
      <c r="D7751" s="222">
        <v>0.0644</v>
      </c>
      <c r="E7751" s="223">
        <f t="shared" si="1"/>
        <v>0.9356</v>
      </c>
      <c r="F7751" s="224">
        <v>2116.83</v>
      </c>
    </row>
    <row r="7752">
      <c r="A7752" s="219" t="s">
        <v>16130</v>
      </c>
      <c r="B7752" s="220" t="s">
        <v>16131</v>
      </c>
      <c r="C7752" s="221" t="s">
        <v>32</v>
      </c>
      <c r="D7752" s="222">
        <v>0.0763</v>
      </c>
      <c r="E7752" s="223">
        <f t="shared" si="1"/>
        <v>0.9237</v>
      </c>
      <c r="F7752" s="224">
        <v>2250.82</v>
      </c>
    </row>
    <row r="7753">
      <c r="A7753" s="219" t="s">
        <v>16132</v>
      </c>
      <c r="B7753" s="220" t="s">
        <v>16133</v>
      </c>
      <c r="C7753" s="221" t="s">
        <v>32</v>
      </c>
      <c r="D7753" s="222">
        <v>0.072</v>
      </c>
      <c r="E7753" s="223">
        <f t="shared" si="1"/>
        <v>0.928</v>
      </c>
      <c r="F7753" s="224">
        <v>1117.57</v>
      </c>
    </row>
    <row r="7754">
      <c r="A7754" s="219" t="s">
        <v>16134</v>
      </c>
      <c r="B7754" s="220" t="s">
        <v>16135</v>
      </c>
      <c r="C7754" s="221" t="s">
        <v>77</v>
      </c>
      <c r="D7754" s="222">
        <v>0.6967</v>
      </c>
      <c r="E7754" s="223">
        <f t="shared" si="1"/>
        <v>0.3033</v>
      </c>
      <c r="F7754" s="224">
        <v>29.28</v>
      </c>
    </row>
    <row r="7755">
      <c r="A7755" s="219" t="s">
        <v>16136</v>
      </c>
      <c r="B7755" s="220" t="s">
        <v>16137</v>
      </c>
      <c r="C7755" s="221" t="s">
        <v>77</v>
      </c>
      <c r="D7755" s="222">
        <v>0.6967</v>
      </c>
      <c r="E7755" s="223">
        <f t="shared" si="1"/>
        <v>0.3033</v>
      </c>
      <c r="F7755" s="224">
        <v>24.1</v>
      </c>
    </row>
    <row r="7756">
      <c r="A7756" s="219" t="s">
        <v>16138</v>
      </c>
      <c r="B7756" s="220" t="s">
        <v>16139</v>
      </c>
      <c r="C7756" s="221" t="s">
        <v>77</v>
      </c>
      <c r="D7756" s="222">
        <v>0.6971</v>
      </c>
      <c r="E7756" s="223">
        <f t="shared" si="1"/>
        <v>0.3029</v>
      </c>
      <c r="F7756" s="224">
        <v>20.9</v>
      </c>
    </row>
    <row r="7757">
      <c r="A7757" s="219" t="s">
        <v>16140</v>
      </c>
      <c r="B7757" s="220" t="s">
        <v>16141</v>
      </c>
      <c r="C7757" s="221" t="s">
        <v>32</v>
      </c>
      <c r="D7757" s="222">
        <v>0.0519</v>
      </c>
      <c r="E7757" s="223">
        <f t="shared" si="1"/>
        <v>0.9481</v>
      </c>
      <c r="F7757" s="224">
        <v>517.85</v>
      </c>
    </row>
    <row r="7758">
      <c r="A7758" s="219" t="s">
        <v>16142</v>
      </c>
      <c r="B7758" s="220" t="s">
        <v>16143</v>
      </c>
      <c r="C7758" s="221" t="s">
        <v>32</v>
      </c>
      <c r="D7758" s="222">
        <v>0.1512</v>
      </c>
      <c r="E7758" s="223">
        <f t="shared" si="1"/>
        <v>0.8488</v>
      </c>
      <c r="F7758" s="224">
        <v>20.64</v>
      </c>
    </row>
    <row r="7759">
      <c r="A7759" s="219" t="s">
        <v>16144</v>
      </c>
      <c r="B7759" s="220" t="s">
        <v>16145</v>
      </c>
      <c r="C7759" s="221" t="s">
        <v>32</v>
      </c>
      <c r="D7759" s="222">
        <v>0.1851</v>
      </c>
      <c r="E7759" s="223">
        <f t="shared" si="1"/>
        <v>0.8149</v>
      </c>
      <c r="F7759" s="224">
        <v>25.82</v>
      </c>
    </row>
    <row r="7760">
      <c r="A7760" s="219" t="s">
        <v>16146</v>
      </c>
      <c r="B7760" s="220" t="s">
        <v>16147</v>
      </c>
      <c r="C7760" s="221" t="s">
        <v>32</v>
      </c>
      <c r="D7760" s="222">
        <v>0.1319</v>
      </c>
      <c r="E7760" s="223">
        <f t="shared" si="1"/>
        <v>0.8681</v>
      </c>
      <c r="F7760" s="224">
        <v>23.66</v>
      </c>
    </row>
    <row r="7761">
      <c r="A7761" s="219" t="s">
        <v>16148</v>
      </c>
      <c r="B7761" s="220" t="s">
        <v>16149</v>
      </c>
      <c r="C7761" s="221" t="s">
        <v>32</v>
      </c>
      <c r="D7761" s="222">
        <v>0.1489</v>
      </c>
      <c r="E7761" s="223">
        <f t="shared" si="1"/>
        <v>0.8511</v>
      </c>
      <c r="F7761" s="224">
        <v>32.11</v>
      </c>
    </row>
    <row r="7762">
      <c r="A7762" s="219" t="s">
        <v>16150</v>
      </c>
      <c r="B7762" s="220" t="s">
        <v>16151</v>
      </c>
      <c r="C7762" s="221" t="s">
        <v>32</v>
      </c>
      <c r="D7762" s="222">
        <v>0.1606</v>
      </c>
      <c r="E7762" s="223">
        <f t="shared" si="1"/>
        <v>0.8394</v>
      </c>
      <c r="F7762" s="224">
        <v>71.23</v>
      </c>
    </row>
    <row r="7763">
      <c r="A7763" s="219" t="s">
        <v>16152</v>
      </c>
      <c r="B7763" s="220" t="s">
        <v>16153</v>
      </c>
      <c r="C7763" s="221" t="s">
        <v>32</v>
      </c>
      <c r="D7763" s="222">
        <v>0.1354</v>
      </c>
      <c r="E7763" s="223">
        <f t="shared" si="1"/>
        <v>0.8646</v>
      </c>
      <c r="F7763" s="224">
        <v>64.86</v>
      </c>
    </row>
    <row r="7764">
      <c r="A7764" s="219" t="s">
        <v>16154</v>
      </c>
      <c r="B7764" s="220" t="s">
        <v>16155</v>
      </c>
      <c r="C7764" s="221" t="s">
        <v>32</v>
      </c>
      <c r="D7764" s="222">
        <v>0.1332</v>
      </c>
      <c r="E7764" s="223">
        <f t="shared" si="1"/>
        <v>0.8668</v>
      </c>
      <c r="F7764" s="224">
        <v>48.41</v>
      </c>
    </row>
    <row r="7765">
      <c r="A7765" s="219" t="s">
        <v>16156</v>
      </c>
      <c r="B7765" s="220" t="s">
        <v>16157</v>
      </c>
      <c r="C7765" s="221" t="s">
        <v>32</v>
      </c>
      <c r="D7765" s="222">
        <v>0.1271</v>
      </c>
      <c r="E7765" s="223">
        <f t="shared" si="1"/>
        <v>0.8729</v>
      </c>
      <c r="F7765" s="224">
        <v>24.54</v>
      </c>
    </row>
    <row r="7766">
      <c r="A7766" s="219" t="s">
        <v>16158</v>
      </c>
      <c r="B7766" s="220" t="s">
        <v>16159</v>
      </c>
      <c r="C7766" s="221" t="s">
        <v>32</v>
      </c>
      <c r="D7766" s="222">
        <v>0.1404</v>
      </c>
      <c r="E7766" s="223">
        <f t="shared" si="1"/>
        <v>0.8596</v>
      </c>
      <c r="F7766" s="224">
        <v>105.11</v>
      </c>
    </row>
    <row r="7767">
      <c r="A7767" s="219" t="s">
        <v>16160</v>
      </c>
      <c r="B7767" s="220" t="s">
        <v>16161</v>
      </c>
      <c r="C7767" s="221" t="s">
        <v>32</v>
      </c>
      <c r="D7767" s="222">
        <v>0.1548</v>
      </c>
      <c r="E7767" s="223">
        <f t="shared" si="1"/>
        <v>0.8452</v>
      </c>
      <c r="F7767" s="224">
        <v>30.87</v>
      </c>
    </row>
    <row r="7768">
      <c r="A7768" s="219" t="s">
        <v>16162</v>
      </c>
      <c r="B7768" s="220" t="s">
        <v>16163</v>
      </c>
      <c r="C7768" s="221" t="s">
        <v>32</v>
      </c>
      <c r="D7768" s="222">
        <v>0.1467</v>
      </c>
      <c r="E7768" s="223">
        <f t="shared" si="1"/>
        <v>0.8533</v>
      </c>
      <c r="F7768" s="224">
        <v>25.42</v>
      </c>
    </row>
    <row r="7769">
      <c r="A7769" s="219" t="s">
        <v>16164</v>
      </c>
      <c r="B7769" s="220" t="s">
        <v>16165</v>
      </c>
      <c r="C7769" s="221" t="s">
        <v>32</v>
      </c>
      <c r="D7769" s="222">
        <v>0.1111</v>
      </c>
      <c r="E7769" s="223">
        <f t="shared" si="1"/>
        <v>0.8889</v>
      </c>
      <c r="F7769" s="224">
        <v>30.97</v>
      </c>
    </row>
    <row r="7770">
      <c r="A7770" s="219" t="s">
        <v>16166</v>
      </c>
      <c r="B7770" s="220" t="s">
        <v>16167</v>
      </c>
      <c r="C7770" s="221" t="s">
        <v>32</v>
      </c>
      <c r="D7770" s="222">
        <v>0.076</v>
      </c>
      <c r="E7770" s="223">
        <f t="shared" si="1"/>
        <v>0.924</v>
      </c>
      <c r="F7770" s="224">
        <v>45.27</v>
      </c>
    </row>
    <row r="7771">
      <c r="A7771" s="219" t="s">
        <v>16168</v>
      </c>
      <c r="B7771" s="220" t="s">
        <v>16169</v>
      </c>
      <c r="C7771" s="221" t="s">
        <v>32</v>
      </c>
      <c r="D7771" s="222">
        <v>0.0795</v>
      </c>
      <c r="E7771" s="223">
        <f t="shared" si="1"/>
        <v>0.9205</v>
      </c>
      <c r="F7771" s="224">
        <v>61.89</v>
      </c>
    </row>
    <row r="7772">
      <c r="A7772" s="219" t="s">
        <v>16170</v>
      </c>
      <c r="B7772" s="220" t="s">
        <v>16171</v>
      </c>
      <c r="C7772" s="221" t="s">
        <v>32</v>
      </c>
      <c r="D7772" s="222">
        <v>0.0774</v>
      </c>
      <c r="E7772" s="223">
        <f t="shared" si="1"/>
        <v>0.9226</v>
      </c>
      <c r="F7772" s="224">
        <v>63.58</v>
      </c>
    </row>
    <row r="7773">
      <c r="A7773" s="219" t="s">
        <v>16172</v>
      </c>
      <c r="B7773" s="220" t="s">
        <v>16173</v>
      </c>
      <c r="C7773" s="221" t="s">
        <v>32</v>
      </c>
      <c r="D7773" s="222">
        <v>0.0686</v>
      </c>
      <c r="E7773" s="223">
        <f t="shared" si="1"/>
        <v>0.9314</v>
      </c>
      <c r="F7773" s="224">
        <v>116.3</v>
      </c>
    </row>
    <row r="7774">
      <c r="A7774" s="219" t="s">
        <v>16174</v>
      </c>
      <c r="B7774" s="220" t="s">
        <v>16175</v>
      </c>
      <c r="C7774" s="221" t="s">
        <v>32</v>
      </c>
      <c r="D7774" s="222">
        <v>0.0921</v>
      </c>
      <c r="E7774" s="223">
        <f t="shared" si="1"/>
        <v>0.9079</v>
      </c>
      <c r="F7774" s="224">
        <v>124.2</v>
      </c>
    </row>
    <row r="7775">
      <c r="A7775" s="219" t="s">
        <v>16176</v>
      </c>
      <c r="B7775" s="220" t="s">
        <v>16177</v>
      </c>
      <c r="C7775" s="221" t="s">
        <v>32</v>
      </c>
      <c r="D7775" s="222">
        <v>0.0831</v>
      </c>
      <c r="E7775" s="223">
        <f t="shared" si="1"/>
        <v>0.9169</v>
      </c>
      <c r="F7775" s="224">
        <v>195.57</v>
      </c>
    </row>
    <row r="7776">
      <c r="A7776" s="219" t="s">
        <v>16178</v>
      </c>
      <c r="B7776" s="220" t="s">
        <v>16179</v>
      </c>
      <c r="C7776" s="221" t="s">
        <v>32</v>
      </c>
      <c r="D7776" s="222">
        <v>0.0896</v>
      </c>
      <c r="E7776" s="223">
        <f t="shared" si="1"/>
        <v>0.9104</v>
      </c>
      <c r="F7776" s="224">
        <v>98.01</v>
      </c>
    </row>
    <row r="7777">
      <c r="A7777" s="219" t="s">
        <v>16180</v>
      </c>
      <c r="B7777" s="220" t="s">
        <v>16181</v>
      </c>
      <c r="C7777" s="221" t="s">
        <v>32</v>
      </c>
      <c r="D7777" s="222">
        <v>0.0739</v>
      </c>
      <c r="E7777" s="223">
        <f t="shared" si="1"/>
        <v>0.9261</v>
      </c>
      <c r="F7777" s="224">
        <v>184.23</v>
      </c>
    </row>
    <row r="7778">
      <c r="A7778" s="219" t="s">
        <v>16182</v>
      </c>
      <c r="B7778" s="220" t="s">
        <v>16183</v>
      </c>
      <c r="C7778" s="221" t="s">
        <v>32</v>
      </c>
      <c r="D7778" s="222">
        <v>0.0897</v>
      </c>
      <c r="E7778" s="223">
        <f t="shared" si="1"/>
        <v>0.9103</v>
      </c>
      <c r="F7778" s="224">
        <v>71.94</v>
      </c>
    </row>
    <row r="7779">
      <c r="A7779" s="219" t="s">
        <v>16184</v>
      </c>
      <c r="B7779" s="220" t="s">
        <v>16185</v>
      </c>
      <c r="C7779" s="221" t="s">
        <v>32</v>
      </c>
      <c r="D7779" s="222">
        <v>0.0838</v>
      </c>
      <c r="E7779" s="223">
        <f t="shared" si="1"/>
        <v>0.9162</v>
      </c>
      <c r="F7779" s="224">
        <v>134.62</v>
      </c>
    </row>
    <row r="7780">
      <c r="A7780" s="219" t="s">
        <v>16186</v>
      </c>
      <c r="B7780" s="220" t="s">
        <v>16187</v>
      </c>
      <c r="C7780" s="221" t="s">
        <v>32</v>
      </c>
      <c r="D7780" s="222">
        <v>0.074</v>
      </c>
      <c r="E7780" s="223">
        <f t="shared" si="1"/>
        <v>0.926</v>
      </c>
      <c r="F7780" s="224">
        <v>42.16</v>
      </c>
    </row>
    <row r="7781">
      <c r="A7781" s="219" t="s">
        <v>16188</v>
      </c>
      <c r="B7781" s="220" t="s">
        <v>16189</v>
      </c>
      <c r="C7781" s="221" t="s">
        <v>32</v>
      </c>
      <c r="D7781" s="222">
        <v>0.0817</v>
      </c>
      <c r="E7781" s="223">
        <f t="shared" si="1"/>
        <v>0.9183</v>
      </c>
      <c r="F7781" s="224">
        <v>97.15</v>
      </c>
    </row>
    <row r="7782">
      <c r="A7782" s="219" t="s">
        <v>16190</v>
      </c>
      <c r="B7782" s="220" t="s">
        <v>16191</v>
      </c>
      <c r="C7782" s="221" t="s">
        <v>32</v>
      </c>
      <c r="D7782" s="222">
        <v>0.0582</v>
      </c>
      <c r="E7782" s="223">
        <f t="shared" si="1"/>
        <v>0.9418</v>
      </c>
      <c r="F7782" s="224">
        <v>339.77</v>
      </c>
    </row>
    <row r="7783">
      <c r="A7783" s="219" t="s">
        <v>16192</v>
      </c>
      <c r="B7783" s="220" t="s">
        <v>16193</v>
      </c>
      <c r="C7783" s="221" t="s">
        <v>32</v>
      </c>
      <c r="D7783" s="222">
        <v>0.0861</v>
      </c>
      <c r="E7783" s="223">
        <f t="shared" si="1"/>
        <v>0.9139</v>
      </c>
      <c r="F7783" s="224">
        <v>171.34</v>
      </c>
    </row>
    <row r="7784">
      <c r="A7784" s="219" t="s">
        <v>16194</v>
      </c>
      <c r="B7784" s="220" t="s">
        <v>16195</v>
      </c>
      <c r="C7784" s="221" t="s">
        <v>32</v>
      </c>
      <c r="D7784" s="222">
        <v>0.06</v>
      </c>
      <c r="E7784" s="223">
        <f t="shared" si="1"/>
        <v>0.94</v>
      </c>
      <c r="F7784" s="224">
        <v>412.51</v>
      </c>
    </row>
    <row r="7785">
      <c r="A7785" s="219" t="s">
        <v>16196</v>
      </c>
      <c r="B7785" s="220" t="s">
        <v>16197</v>
      </c>
      <c r="C7785" s="221" t="s">
        <v>32</v>
      </c>
      <c r="D7785" s="222">
        <v>0.1026</v>
      </c>
      <c r="E7785" s="223">
        <f t="shared" si="1"/>
        <v>0.8974</v>
      </c>
      <c r="F7785" s="224">
        <v>46.59</v>
      </c>
    </row>
    <row r="7786">
      <c r="A7786" s="219" t="s">
        <v>265</v>
      </c>
      <c r="B7786" s="220" t="s">
        <v>16198</v>
      </c>
      <c r="C7786" s="221" t="s">
        <v>32</v>
      </c>
      <c r="D7786" s="222">
        <v>0.087</v>
      </c>
      <c r="E7786" s="223">
        <f t="shared" si="1"/>
        <v>0.913</v>
      </c>
      <c r="F7786" s="224">
        <v>110.52</v>
      </c>
    </row>
    <row r="7787">
      <c r="A7787" s="219" t="s">
        <v>16199</v>
      </c>
      <c r="B7787" s="220" t="s">
        <v>16200</v>
      </c>
      <c r="C7787" s="221" t="s">
        <v>32</v>
      </c>
      <c r="D7787" s="222">
        <v>0.0378</v>
      </c>
      <c r="E7787" s="223">
        <f t="shared" si="1"/>
        <v>0.9622</v>
      </c>
      <c r="F7787" s="224">
        <v>830.81</v>
      </c>
    </row>
    <row r="7788">
      <c r="A7788" s="219" t="s">
        <v>16201</v>
      </c>
      <c r="B7788" s="220" t="s">
        <v>16202</v>
      </c>
      <c r="C7788" s="221" t="s">
        <v>32</v>
      </c>
      <c r="D7788" s="222">
        <v>0.1</v>
      </c>
      <c r="E7788" s="223">
        <f t="shared" si="1"/>
        <v>0.9</v>
      </c>
      <c r="F7788" s="224">
        <v>31.19</v>
      </c>
    </row>
    <row r="7789">
      <c r="A7789" s="219" t="s">
        <v>16203</v>
      </c>
      <c r="B7789" s="220" t="s">
        <v>16204</v>
      </c>
      <c r="C7789" s="221" t="s">
        <v>32</v>
      </c>
      <c r="D7789" s="222">
        <v>0.0797</v>
      </c>
      <c r="E7789" s="223">
        <f t="shared" si="1"/>
        <v>0.9203</v>
      </c>
      <c r="F7789" s="224">
        <v>99.66</v>
      </c>
    </row>
    <row r="7790">
      <c r="A7790" s="219" t="s">
        <v>16205</v>
      </c>
      <c r="B7790" s="220" t="s">
        <v>16206</v>
      </c>
      <c r="C7790" s="221" t="s">
        <v>32</v>
      </c>
      <c r="D7790" s="222">
        <v>0.0915</v>
      </c>
      <c r="E7790" s="223">
        <f t="shared" si="1"/>
        <v>0.9085</v>
      </c>
      <c r="F7790" s="224">
        <v>105.01</v>
      </c>
    </row>
    <row r="7791">
      <c r="A7791" s="219" t="s">
        <v>16207</v>
      </c>
      <c r="B7791" s="220" t="s">
        <v>16208</v>
      </c>
      <c r="C7791" s="221" t="s">
        <v>32</v>
      </c>
      <c r="D7791" s="222">
        <v>0.1234</v>
      </c>
      <c r="E7791" s="223">
        <f t="shared" si="1"/>
        <v>0.8766</v>
      </c>
      <c r="F7791" s="224">
        <v>38.73</v>
      </c>
    </row>
    <row r="7792">
      <c r="A7792" s="219" t="s">
        <v>16209</v>
      </c>
      <c r="B7792" s="220" t="s">
        <v>16210</v>
      </c>
      <c r="C7792" s="221" t="s">
        <v>32</v>
      </c>
      <c r="D7792" s="222">
        <v>0.2913</v>
      </c>
      <c r="E7792" s="223">
        <f t="shared" si="1"/>
        <v>0.7087</v>
      </c>
      <c r="F7792" s="224">
        <v>10.71</v>
      </c>
    </row>
    <row r="7793">
      <c r="A7793" s="219" t="s">
        <v>16211</v>
      </c>
      <c r="B7793" s="220" t="s">
        <v>16212</v>
      </c>
      <c r="C7793" s="221" t="s">
        <v>32</v>
      </c>
      <c r="D7793" s="222">
        <v>0.1947</v>
      </c>
      <c r="E7793" s="223">
        <f t="shared" si="1"/>
        <v>0.8053</v>
      </c>
      <c r="F7793" s="224">
        <v>24.55</v>
      </c>
    </row>
    <row r="7794">
      <c r="A7794" s="219" t="s">
        <v>16213</v>
      </c>
      <c r="B7794" s="220" t="s">
        <v>16214</v>
      </c>
      <c r="C7794" s="221" t="s">
        <v>32</v>
      </c>
      <c r="D7794" s="222">
        <v>0.1921</v>
      </c>
      <c r="E7794" s="223">
        <f t="shared" si="1"/>
        <v>0.8079</v>
      </c>
      <c r="F7794" s="224">
        <v>19.42</v>
      </c>
    </row>
    <row r="7795">
      <c r="A7795" s="219" t="s">
        <v>16215</v>
      </c>
      <c r="B7795" s="220" t="s">
        <v>16216</v>
      </c>
      <c r="C7795" s="221" t="s">
        <v>32</v>
      </c>
      <c r="D7795" s="222">
        <v>0.164</v>
      </c>
      <c r="E7795" s="223">
        <f t="shared" si="1"/>
        <v>0.836</v>
      </c>
      <c r="F7795" s="224">
        <v>20.97</v>
      </c>
    </row>
    <row r="7796">
      <c r="A7796" s="219" t="s">
        <v>16217</v>
      </c>
      <c r="B7796" s="220" t="s">
        <v>16218</v>
      </c>
      <c r="C7796" s="221" t="s">
        <v>32</v>
      </c>
      <c r="D7796" s="222">
        <v>0.0899</v>
      </c>
      <c r="E7796" s="223">
        <f t="shared" si="1"/>
        <v>0.9101</v>
      </c>
      <c r="F7796" s="224">
        <v>53.15</v>
      </c>
    </row>
    <row r="7797">
      <c r="A7797" s="219" t="s">
        <v>16219</v>
      </c>
      <c r="B7797" s="220" t="s">
        <v>16220</v>
      </c>
      <c r="C7797" s="221" t="s">
        <v>32</v>
      </c>
      <c r="D7797" s="222">
        <v>0.0625</v>
      </c>
      <c r="E7797" s="223">
        <f t="shared" si="1"/>
        <v>0.9375</v>
      </c>
      <c r="F7797" s="224">
        <v>316.15</v>
      </c>
    </row>
    <row r="7798">
      <c r="A7798" s="219" t="s">
        <v>16221</v>
      </c>
      <c r="B7798" s="220" t="s">
        <v>16222</v>
      </c>
      <c r="C7798" s="221" t="s">
        <v>32</v>
      </c>
      <c r="D7798" s="222">
        <v>0.5786</v>
      </c>
      <c r="E7798" s="223">
        <f t="shared" si="1"/>
        <v>0.4214</v>
      </c>
      <c r="F7798" s="224">
        <v>29.33</v>
      </c>
    </row>
    <row r="7799">
      <c r="A7799" s="219" t="s">
        <v>16223</v>
      </c>
      <c r="B7799" s="220" t="s">
        <v>16224</v>
      </c>
      <c r="C7799" s="221" t="s">
        <v>32</v>
      </c>
      <c r="D7799" s="222">
        <v>0.5824</v>
      </c>
      <c r="E7799" s="223">
        <f t="shared" si="1"/>
        <v>0.4176</v>
      </c>
      <c r="F7799" s="224">
        <v>35.54</v>
      </c>
    </row>
    <row r="7800">
      <c r="A7800" s="219" t="s">
        <v>16225</v>
      </c>
      <c r="B7800" s="220" t="s">
        <v>16226</v>
      </c>
      <c r="C7800" s="221" t="s">
        <v>32</v>
      </c>
      <c r="D7800" s="222">
        <v>0.5437</v>
      </c>
      <c r="E7800" s="223">
        <f t="shared" si="1"/>
        <v>0.4563</v>
      </c>
      <c r="F7800" s="224">
        <v>47.12</v>
      </c>
    </row>
    <row r="7801">
      <c r="A7801" s="219" t="s">
        <v>16227</v>
      </c>
      <c r="B7801" s="220" t="s">
        <v>16228</v>
      </c>
      <c r="C7801" s="221" t="s">
        <v>32</v>
      </c>
      <c r="D7801" s="222">
        <v>0.1172</v>
      </c>
      <c r="E7801" s="223">
        <f t="shared" si="1"/>
        <v>0.8828</v>
      </c>
      <c r="F7801" s="224">
        <v>168.62</v>
      </c>
    </row>
    <row r="7802">
      <c r="A7802" s="219" t="s">
        <v>16229</v>
      </c>
      <c r="B7802" s="220" t="s">
        <v>16230</v>
      </c>
      <c r="C7802" s="221" t="s">
        <v>32</v>
      </c>
      <c r="D7802" s="222">
        <v>0.1108</v>
      </c>
      <c r="E7802" s="223">
        <f t="shared" si="1"/>
        <v>0.8892</v>
      </c>
      <c r="F7802" s="224">
        <v>136.88</v>
      </c>
    </row>
    <row r="7803">
      <c r="A7803" s="219" t="s">
        <v>16231</v>
      </c>
      <c r="B7803" s="220" t="s">
        <v>16232</v>
      </c>
      <c r="C7803" s="221" t="s">
        <v>32</v>
      </c>
      <c r="D7803" s="222">
        <v>0.1333</v>
      </c>
      <c r="E7803" s="223">
        <f t="shared" si="1"/>
        <v>0.8667</v>
      </c>
      <c r="F7803" s="224">
        <v>83.54</v>
      </c>
    </row>
    <row r="7804">
      <c r="A7804" s="219" t="s">
        <v>16233</v>
      </c>
      <c r="B7804" s="220" t="s">
        <v>16234</v>
      </c>
      <c r="C7804" s="221" t="s">
        <v>32</v>
      </c>
      <c r="D7804" s="222">
        <v>0.1517</v>
      </c>
      <c r="E7804" s="223">
        <f t="shared" si="1"/>
        <v>0.8483</v>
      </c>
      <c r="F7804" s="224">
        <v>35.53</v>
      </c>
    </row>
    <row r="7805">
      <c r="A7805" s="219" t="s">
        <v>16235</v>
      </c>
      <c r="B7805" s="220" t="s">
        <v>16236</v>
      </c>
      <c r="C7805" s="221" t="s">
        <v>32</v>
      </c>
      <c r="D7805" s="222">
        <v>0.1178</v>
      </c>
      <c r="E7805" s="223">
        <f t="shared" si="1"/>
        <v>0.8822</v>
      </c>
      <c r="F7805" s="224">
        <v>216.56</v>
      </c>
    </row>
    <row r="7806">
      <c r="A7806" s="219" t="s">
        <v>16237</v>
      </c>
      <c r="B7806" s="220" t="s">
        <v>16238</v>
      </c>
      <c r="C7806" s="221" t="s">
        <v>32</v>
      </c>
      <c r="D7806" s="222">
        <v>0.1978</v>
      </c>
      <c r="E7806" s="223">
        <f t="shared" si="1"/>
        <v>0.8022</v>
      </c>
      <c r="F7806" s="224">
        <v>41.8</v>
      </c>
    </row>
    <row r="7807">
      <c r="A7807" s="219" t="s">
        <v>16239</v>
      </c>
      <c r="B7807" s="220" t="s">
        <v>16240</v>
      </c>
      <c r="C7807" s="221" t="s">
        <v>32</v>
      </c>
      <c r="D7807" s="222">
        <v>0.1045</v>
      </c>
      <c r="E7807" s="223">
        <f t="shared" si="1"/>
        <v>0.8955</v>
      </c>
      <c r="F7807" s="224">
        <v>385.04</v>
      </c>
    </row>
    <row r="7808">
      <c r="A7808" s="219" t="s">
        <v>16241</v>
      </c>
      <c r="B7808" s="220" t="s">
        <v>16242</v>
      </c>
      <c r="C7808" s="221" t="s">
        <v>32</v>
      </c>
      <c r="D7808" s="222">
        <v>0.1107</v>
      </c>
      <c r="E7808" s="223">
        <f t="shared" si="1"/>
        <v>0.8893</v>
      </c>
      <c r="F7808" s="224">
        <v>315.16</v>
      </c>
    </row>
    <row r="7809">
      <c r="A7809" s="219" t="s">
        <v>16243</v>
      </c>
      <c r="B7809" s="220" t="s">
        <v>16244</v>
      </c>
      <c r="C7809" s="221" t="s">
        <v>32</v>
      </c>
      <c r="D7809" s="222">
        <v>0.0656</v>
      </c>
      <c r="E7809" s="223">
        <f t="shared" si="1"/>
        <v>0.9344</v>
      </c>
      <c r="F7809" s="224">
        <v>174.31</v>
      </c>
    </row>
    <row r="7810">
      <c r="A7810" s="219" t="s">
        <v>16245</v>
      </c>
      <c r="B7810" s="220" t="s">
        <v>16246</v>
      </c>
      <c r="C7810" s="221" t="s">
        <v>32</v>
      </c>
      <c r="D7810" s="222">
        <v>0.0611</v>
      </c>
      <c r="E7810" s="223">
        <f t="shared" si="1"/>
        <v>0.9389</v>
      </c>
      <c r="F7810" s="224">
        <v>143.67</v>
      </c>
    </row>
    <row r="7811">
      <c r="A7811" s="219" t="s">
        <v>16247</v>
      </c>
      <c r="B7811" s="220" t="s">
        <v>16248</v>
      </c>
      <c r="C7811" s="221" t="s">
        <v>32</v>
      </c>
      <c r="D7811" s="222">
        <v>0.0664</v>
      </c>
      <c r="E7811" s="223">
        <f t="shared" si="1"/>
        <v>0.9336</v>
      </c>
      <c r="F7811" s="224">
        <v>97.21</v>
      </c>
    </row>
    <row r="7812">
      <c r="A7812" s="219" t="s">
        <v>16249</v>
      </c>
      <c r="B7812" s="220" t="s">
        <v>16250</v>
      </c>
      <c r="C7812" s="221" t="s">
        <v>32</v>
      </c>
      <c r="D7812" s="222">
        <v>0.0512</v>
      </c>
      <c r="E7812" s="223">
        <f t="shared" si="1"/>
        <v>0.9488</v>
      </c>
      <c r="F7812" s="224">
        <v>60.96</v>
      </c>
    </row>
    <row r="7813">
      <c r="A7813" s="219" t="s">
        <v>16251</v>
      </c>
      <c r="B7813" s="220" t="s">
        <v>16252</v>
      </c>
      <c r="C7813" s="221" t="s">
        <v>32</v>
      </c>
      <c r="D7813" s="222">
        <v>0.0558</v>
      </c>
      <c r="E7813" s="223">
        <f t="shared" si="1"/>
        <v>0.9442</v>
      </c>
      <c r="F7813" s="224">
        <v>264.69</v>
      </c>
    </row>
    <row r="7814">
      <c r="A7814" s="219" t="s">
        <v>16253</v>
      </c>
      <c r="B7814" s="220" t="s">
        <v>16254</v>
      </c>
      <c r="C7814" s="221" t="s">
        <v>32</v>
      </c>
      <c r="D7814" s="222">
        <v>0.0664</v>
      </c>
      <c r="E7814" s="223">
        <f t="shared" si="1"/>
        <v>0.9336</v>
      </c>
      <c r="F7814" s="224">
        <v>72.02</v>
      </c>
    </row>
    <row r="7815">
      <c r="A7815" s="219" t="s">
        <v>16255</v>
      </c>
      <c r="B7815" s="220" t="s">
        <v>16256</v>
      </c>
      <c r="C7815" s="221" t="s">
        <v>32</v>
      </c>
      <c r="D7815" s="222">
        <v>0.0363</v>
      </c>
      <c r="E7815" s="223">
        <f t="shared" si="1"/>
        <v>0.9637</v>
      </c>
      <c r="F7815" s="224">
        <v>315.23</v>
      </c>
    </row>
    <row r="7816">
      <c r="A7816" s="219" t="s">
        <v>16257</v>
      </c>
      <c r="B7816" s="220" t="s">
        <v>16258</v>
      </c>
      <c r="C7816" s="221" t="s">
        <v>32</v>
      </c>
      <c r="D7816" s="222">
        <v>0.0314</v>
      </c>
      <c r="E7816" s="223">
        <f t="shared" si="1"/>
        <v>0.9686</v>
      </c>
      <c r="F7816" s="224">
        <v>280.02</v>
      </c>
    </row>
    <row r="7817">
      <c r="A7817" s="219" t="s">
        <v>16259</v>
      </c>
      <c r="B7817" s="220" t="s">
        <v>16260</v>
      </c>
      <c r="C7817" s="221" t="s">
        <v>32</v>
      </c>
      <c r="D7817" s="222">
        <v>0.0343</v>
      </c>
      <c r="E7817" s="223">
        <f t="shared" si="1"/>
        <v>0.9657</v>
      </c>
      <c r="F7817" s="224">
        <v>187.91</v>
      </c>
    </row>
    <row r="7818">
      <c r="A7818" s="219" t="s">
        <v>16261</v>
      </c>
      <c r="B7818" s="220" t="s">
        <v>16262</v>
      </c>
      <c r="C7818" s="221" t="s">
        <v>32</v>
      </c>
      <c r="D7818" s="222">
        <v>0.0276</v>
      </c>
      <c r="E7818" s="223">
        <f t="shared" si="1"/>
        <v>0.9724</v>
      </c>
      <c r="F7818" s="224">
        <v>112.97</v>
      </c>
    </row>
    <row r="7819">
      <c r="A7819" s="219" t="s">
        <v>16263</v>
      </c>
      <c r="B7819" s="220" t="s">
        <v>16264</v>
      </c>
      <c r="C7819" s="221" t="s">
        <v>32</v>
      </c>
      <c r="D7819" s="222">
        <v>0.0315</v>
      </c>
      <c r="E7819" s="223">
        <f t="shared" si="1"/>
        <v>0.9685</v>
      </c>
      <c r="F7819" s="224">
        <v>626.99</v>
      </c>
    </row>
    <row r="7820">
      <c r="A7820" s="219" t="s">
        <v>16265</v>
      </c>
      <c r="B7820" s="220" t="s">
        <v>16266</v>
      </c>
      <c r="C7820" s="221" t="s">
        <v>32</v>
      </c>
      <c r="D7820" s="222">
        <v>0.0336</v>
      </c>
      <c r="E7820" s="223">
        <f t="shared" si="1"/>
        <v>0.9664</v>
      </c>
      <c r="F7820" s="224">
        <v>439.83</v>
      </c>
    </row>
    <row r="7821">
      <c r="A7821" s="219" t="s">
        <v>16267</v>
      </c>
      <c r="B7821" s="220" t="s">
        <v>16268</v>
      </c>
      <c r="C7821" s="221" t="s">
        <v>32</v>
      </c>
      <c r="D7821" s="222">
        <v>0.0287</v>
      </c>
      <c r="E7821" s="223">
        <f t="shared" si="1"/>
        <v>0.9713</v>
      </c>
      <c r="F7821" s="224">
        <v>862.35</v>
      </c>
    </row>
    <row r="7822">
      <c r="A7822" s="219" t="s">
        <v>16269</v>
      </c>
      <c r="B7822" s="220" t="s">
        <v>16270</v>
      </c>
      <c r="C7822" s="221" t="s">
        <v>32</v>
      </c>
      <c r="D7822" s="222">
        <v>0.0346</v>
      </c>
      <c r="E7822" s="223">
        <f t="shared" si="1"/>
        <v>0.9654</v>
      </c>
      <c r="F7822" s="224">
        <v>138.32</v>
      </c>
    </row>
    <row r="7823">
      <c r="A7823" s="219" t="s">
        <v>16271</v>
      </c>
      <c r="B7823" s="220" t="s">
        <v>16272</v>
      </c>
      <c r="C7823" s="221" t="s">
        <v>32</v>
      </c>
      <c r="D7823" s="222">
        <v>0.0237</v>
      </c>
      <c r="E7823" s="223">
        <f t="shared" si="1"/>
        <v>0.9763</v>
      </c>
      <c r="F7823" s="224">
        <v>1327.58</v>
      </c>
    </row>
    <row r="7824">
      <c r="A7824" s="219" t="s">
        <v>16273</v>
      </c>
      <c r="B7824" s="220" t="s">
        <v>16274</v>
      </c>
      <c r="C7824" s="221" t="s">
        <v>32</v>
      </c>
      <c r="D7824" s="222">
        <v>0.0652</v>
      </c>
      <c r="E7824" s="223">
        <f t="shared" si="1"/>
        <v>0.9348</v>
      </c>
      <c r="F7824" s="224">
        <v>175.45</v>
      </c>
    </row>
    <row r="7825">
      <c r="A7825" s="219" t="s">
        <v>16275</v>
      </c>
      <c r="B7825" s="220" t="s">
        <v>16276</v>
      </c>
      <c r="C7825" s="221" t="s">
        <v>32</v>
      </c>
      <c r="D7825" s="222">
        <v>0.0583</v>
      </c>
      <c r="E7825" s="223">
        <f t="shared" si="1"/>
        <v>0.9417</v>
      </c>
      <c r="F7825" s="224">
        <v>150.69</v>
      </c>
    </row>
    <row r="7826">
      <c r="A7826" s="219" t="s">
        <v>16277</v>
      </c>
      <c r="B7826" s="220" t="s">
        <v>16278</v>
      </c>
      <c r="C7826" s="221" t="s">
        <v>32</v>
      </c>
      <c r="D7826" s="222">
        <v>0.0637</v>
      </c>
      <c r="E7826" s="223">
        <f t="shared" si="1"/>
        <v>0.9363</v>
      </c>
      <c r="F7826" s="224">
        <v>101.31</v>
      </c>
    </row>
    <row r="7827">
      <c r="A7827" s="219" t="s">
        <v>16279</v>
      </c>
      <c r="B7827" s="220" t="s">
        <v>16280</v>
      </c>
      <c r="C7827" s="221" t="s">
        <v>32</v>
      </c>
      <c r="D7827" s="222">
        <v>0.0374</v>
      </c>
      <c r="E7827" s="223">
        <f t="shared" si="1"/>
        <v>0.9626</v>
      </c>
      <c r="F7827" s="224">
        <v>83.47</v>
      </c>
    </row>
    <row r="7828">
      <c r="A7828" s="219" t="s">
        <v>16281</v>
      </c>
      <c r="B7828" s="220" t="s">
        <v>16282</v>
      </c>
      <c r="C7828" s="221" t="s">
        <v>32</v>
      </c>
      <c r="D7828" s="222">
        <v>0.0494</v>
      </c>
      <c r="E7828" s="223">
        <f t="shared" si="1"/>
        <v>0.9506</v>
      </c>
      <c r="F7828" s="224">
        <v>399.67</v>
      </c>
    </row>
    <row r="7829">
      <c r="A7829" s="219" t="s">
        <v>16283</v>
      </c>
      <c r="B7829" s="220" t="s">
        <v>16284</v>
      </c>
      <c r="C7829" s="221" t="s">
        <v>32</v>
      </c>
      <c r="D7829" s="222">
        <v>0.0584</v>
      </c>
      <c r="E7829" s="223">
        <f t="shared" si="1"/>
        <v>0.9416</v>
      </c>
      <c r="F7829" s="224">
        <v>252.93</v>
      </c>
    </row>
    <row r="7830">
      <c r="A7830" s="219" t="s">
        <v>16285</v>
      </c>
      <c r="B7830" s="220" t="s">
        <v>16286</v>
      </c>
      <c r="C7830" s="221" t="s">
        <v>32</v>
      </c>
      <c r="D7830" s="222">
        <v>0.0456</v>
      </c>
      <c r="E7830" s="223">
        <f t="shared" si="1"/>
        <v>0.9544</v>
      </c>
      <c r="F7830" s="224">
        <v>542.58</v>
      </c>
    </row>
    <row r="7831">
      <c r="A7831" s="219" t="s">
        <v>16287</v>
      </c>
      <c r="B7831" s="220" t="s">
        <v>16288</v>
      </c>
      <c r="C7831" s="221" t="s">
        <v>32</v>
      </c>
      <c r="D7831" s="222">
        <v>0.0525</v>
      </c>
      <c r="E7831" s="223">
        <f t="shared" si="1"/>
        <v>0.9475</v>
      </c>
      <c r="F7831" s="224">
        <v>91.13</v>
      </c>
    </row>
    <row r="7832">
      <c r="A7832" s="219" t="s">
        <v>16289</v>
      </c>
      <c r="B7832" s="220" t="s">
        <v>16290</v>
      </c>
      <c r="C7832" s="221" t="s">
        <v>32</v>
      </c>
      <c r="D7832" s="222">
        <v>0.0339</v>
      </c>
      <c r="E7832" s="223">
        <f t="shared" si="1"/>
        <v>0.9661</v>
      </c>
      <c r="F7832" s="224">
        <v>925.23</v>
      </c>
    </row>
    <row r="7833">
      <c r="A7833" s="219" t="s">
        <v>16291</v>
      </c>
      <c r="B7833" s="220" t="s">
        <v>16292</v>
      </c>
      <c r="C7833" s="221" t="s">
        <v>32</v>
      </c>
      <c r="D7833" s="222">
        <v>0.0353</v>
      </c>
      <c r="E7833" s="223">
        <f t="shared" si="1"/>
        <v>0.9647</v>
      </c>
      <c r="F7833" s="224">
        <v>162.2</v>
      </c>
    </row>
    <row r="7834">
      <c r="A7834" s="219" t="s">
        <v>16293</v>
      </c>
      <c r="B7834" s="220" t="s">
        <v>16294</v>
      </c>
      <c r="C7834" s="221" t="s">
        <v>32</v>
      </c>
      <c r="D7834" s="222">
        <v>0.0291</v>
      </c>
      <c r="E7834" s="223">
        <f t="shared" si="1"/>
        <v>0.9709</v>
      </c>
      <c r="F7834" s="224">
        <v>150.63</v>
      </c>
    </row>
    <row r="7835">
      <c r="A7835" s="219" t="s">
        <v>16295</v>
      </c>
      <c r="B7835" s="220" t="s">
        <v>16296</v>
      </c>
      <c r="C7835" s="221" t="s">
        <v>32</v>
      </c>
      <c r="D7835" s="222">
        <v>0.0336</v>
      </c>
      <c r="E7835" s="223">
        <f t="shared" si="1"/>
        <v>0.9664</v>
      </c>
      <c r="F7835" s="224">
        <v>95.55</v>
      </c>
    </row>
    <row r="7836">
      <c r="A7836" s="219" t="s">
        <v>16297</v>
      </c>
      <c r="B7836" s="220" t="s">
        <v>16298</v>
      </c>
      <c r="C7836" s="221" t="s">
        <v>32</v>
      </c>
      <c r="D7836" s="222">
        <v>0.0229</v>
      </c>
      <c r="E7836" s="223">
        <f t="shared" si="1"/>
        <v>0.9771</v>
      </c>
      <c r="F7836" s="224">
        <v>431.06</v>
      </c>
    </row>
    <row r="7837">
      <c r="A7837" s="219" t="s">
        <v>16299</v>
      </c>
      <c r="B7837" s="220" t="s">
        <v>16300</v>
      </c>
      <c r="C7837" s="221" t="s">
        <v>32</v>
      </c>
      <c r="D7837" s="222">
        <v>0.0303</v>
      </c>
      <c r="E7837" s="223">
        <f t="shared" si="1"/>
        <v>0.9697</v>
      </c>
      <c r="F7837" s="224">
        <v>243.89</v>
      </c>
    </row>
    <row r="7838">
      <c r="A7838" s="219" t="s">
        <v>16301</v>
      </c>
      <c r="B7838" s="220" t="s">
        <v>16302</v>
      </c>
      <c r="C7838" s="221" t="s">
        <v>32</v>
      </c>
      <c r="D7838" s="222">
        <v>0.021</v>
      </c>
      <c r="E7838" s="223">
        <f t="shared" si="1"/>
        <v>0.979</v>
      </c>
      <c r="F7838" s="224">
        <v>589.27</v>
      </c>
    </row>
    <row r="7839">
      <c r="A7839" s="219" t="s">
        <v>16303</v>
      </c>
      <c r="B7839" s="220" t="s">
        <v>16304</v>
      </c>
      <c r="C7839" s="221" t="s">
        <v>32</v>
      </c>
      <c r="D7839" s="222">
        <v>0.0278</v>
      </c>
      <c r="E7839" s="223">
        <f t="shared" si="1"/>
        <v>0.9722</v>
      </c>
      <c r="F7839" s="224">
        <v>85.67</v>
      </c>
    </row>
    <row r="7840">
      <c r="A7840" s="219" t="s">
        <v>16305</v>
      </c>
      <c r="B7840" s="220" t="s">
        <v>16306</v>
      </c>
      <c r="C7840" s="221" t="s">
        <v>32</v>
      </c>
      <c r="D7840" s="222">
        <v>0.0153</v>
      </c>
      <c r="E7840" s="223">
        <f t="shared" si="1"/>
        <v>0.9847</v>
      </c>
      <c r="F7840" s="224">
        <v>1028.43</v>
      </c>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2020-01-10T10:10:48Z</dcterms:created>
  <dc:creator>Usuário</dc:creator>
</cp:coreProperties>
</file>